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lllll\"/>
    </mc:Choice>
  </mc:AlternateContent>
  <xr:revisionPtr revIDLastSave="0" documentId="13_ncr:1_{8D0B98F5-2DCF-4614-89E6-79441EAF1C9E}" xr6:coauthVersionLast="47" xr6:coauthVersionMax="47" xr10:uidLastSave="{00000000-0000-0000-0000-000000000000}"/>
  <bookViews>
    <workbookView minimized="1" xWindow="7030" yWindow="1310" windowWidth="12170" windowHeight="8890" xr2:uid="{00000000-000D-0000-FFFF-FFFF00000000}"/>
  </bookViews>
  <sheets>
    <sheet name="Worldwide-Earthquake-database (" sheetId="1" r:id="rId1"/>
    <sheet name="probabilitas" sheetId="4" r:id="rId2"/>
    <sheet name="Ujicoba" sheetId="5" r:id="rId3"/>
  </sheets>
  <definedNames>
    <definedName name="_xlnm._FilterDatabase" localSheetId="0" hidden="1">'Worldwide-Earthquake-database ('!$A$1:$AU$6194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S33" i="4"/>
  <c r="S32" i="4"/>
  <c r="S41" i="4"/>
  <c r="S40" i="4"/>
  <c r="S46" i="4"/>
  <c r="S45" i="4"/>
  <c r="S51" i="4"/>
  <c r="S50" i="4"/>
  <c r="S56" i="4"/>
  <c r="S55" i="4"/>
  <c r="S61" i="4"/>
  <c r="S60" i="4"/>
  <c r="S66" i="4"/>
  <c r="S65" i="4"/>
  <c r="S38" i="4"/>
  <c r="S37" i="4"/>
  <c r="S28" i="4"/>
  <c r="S27" i="4"/>
  <c r="H4" i="5" l="1"/>
  <c r="H5" i="5"/>
  <c r="H6" i="5"/>
  <c r="H7" i="5"/>
  <c r="H8" i="5"/>
  <c r="H9" i="5"/>
  <c r="H10" i="5"/>
  <c r="H11" i="5"/>
  <c r="H2" i="5"/>
  <c r="P24" i="4"/>
  <c r="I9" i="4"/>
  <c r="H9" i="4"/>
  <c r="G9" i="4"/>
  <c r="I23" i="4"/>
  <c r="H23" i="4"/>
  <c r="G23" i="4"/>
  <c r="I25" i="4"/>
  <c r="H25" i="4"/>
  <c r="G25" i="4"/>
  <c r="G3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4" i="4"/>
  <c r="H24" i="4"/>
  <c r="G24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I2" i="4"/>
  <c r="H2" i="4"/>
  <c r="G2" i="4"/>
  <c r="D6198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N10" i="4" l="1"/>
  <c r="P10" i="4" s="1"/>
  <c r="M11" i="4"/>
  <c r="O11" i="4" s="1"/>
  <c r="N5" i="4"/>
  <c r="P5" i="4" s="1"/>
  <c r="M23" i="4"/>
  <c r="M4" i="4"/>
  <c r="O4" i="4" s="1"/>
  <c r="N23" i="4"/>
  <c r="P23" i="4" s="1"/>
  <c r="M25" i="4"/>
  <c r="O25" i="4" s="1"/>
  <c r="N25" i="4"/>
  <c r="M22" i="4"/>
  <c r="O22" i="4" s="1"/>
  <c r="M3" i="4"/>
  <c r="O3" i="4" s="1"/>
  <c r="N4" i="4"/>
  <c r="P4" i="4" s="1"/>
  <c r="M17" i="4"/>
  <c r="N22" i="4"/>
  <c r="N3" i="4"/>
  <c r="P3" i="4" s="1"/>
  <c r="N17" i="4"/>
  <c r="P17" i="4" s="1"/>
  <c r="M21" i="4"/>
  <c r="O21" i="4" s="1"/>
  <c r="M24" i="4"/>
  <c r="N9" i="4"/>
  <c r="P9" i="4" s="1"/>
  <c r="N21" i="4"/>
  <c r="P21" i="4" s="1"/>
  <c r="M10" i="4"/>
  <c r="O10" i="4" s="1"/>
  <c r="N11" i="4"/>
  <c r="M20" i="4"/>
  <c r="N24" i="4"/>
  <c r="N20" i="4"/>
  <c r="P20" i="4" s="1"/>
  <c r="M5" i="4"/>
  <c r="O5" i="4" s="1"/>
  <c r="M9" i="4"/>
  <c r="N18" i="4"/>
  <c r="P18" i="4" s="1"/>
  <c r="M19" i="4"/>
  <c r="O19" i="4" s="1"/>
  <c r="M18" i="4"/>
  <c r="O18" i="4" s="1"/>
  <c r="N19" i="4"/>
</calcChain>
</file>

<file path=xl/sharedStrings.xml><?xml version="1.0" encoding="utf-8"?>
<sst xmlns="http://schemas.openxmlformats.org/spreadsheetml/2006/main" count="20638" uniqueCount="4085">
  <si>
    <t>I_D</t>
  </si>
  <si>
    <t>FLAG_TSUNAMI</t>
  </si>
  <si>
    <t>YEAR</t>
  </si>
  <si>
    <t>MONTH</t>
  </si>
  <si>
    <t>DAY</t>
  </si>
  <si>
    <t>HOUR</t>
  </si>
  <si>
    <t>MINUTE</t>
  </si>
  <si>
    <t>SECOND</t>
  </si>
  <si>
    <t>FOCAL_DEPTH</t>
  </si>
  <si>
    <t>EQ_PRIMARY</t>
  </si>
  <si>
    <t>EQ_MAG_MW</t>
  </si>
  <si>
    <t>EQ_MAG_MS</t>
  </si>
  <si>
    <t>EQ_MAG_MB</t>
  </si>
  <si>
    <t>EQ_MAG_ML</t>
  </si>
  <si>
    <t>EQ_MAG_MFA</t>
  </si>
  <si>
    <t>EQ_MAG_UNK</t>
  </si>
  <si>
    <t>INTENSITY</t>
  </si>
  <si>
    <t>COUNTRY</t>
  </si>
  <si>
    <t>STATE</t>
  </si>
  <si>
    <t>LOCATION_NAME</t>
  </si>
  <si>
    <t>LATITUDE</t>
  </si>
  <si>
    <t>LONGITUDE</t>
  </si>
  <si>
    <t>REGION_CODE</t>
  </si>
  <si>
    <t>DEATHS</t>
  </si>
  <si>
    <t>DEATHS_DESCRIPTION</t>
  </si>
  <si>
    <t>MISSING</t>
  </si>
  <si>
    <t>MISSING_DESCRIPTION</t>
  </si>
  <si>
    <t>INJURIES</t>
  </si>
  <si>
    <t>INJURIES_DESCRIPTION</t>
  </si>
  <si>
    <t>DAMAGE_MILLIONS_DOLLARS</t>
  </si>
  <si>
    <t>DAMAGE_DESCRIPTION</t>
  </si>
  <si>
    <t>HOUSES_DESTROYED</t>
  </si>
  <si>
    <t>HOUSES_DESTROYED_DESCRIPTION</t>
  </si>
  <si>
    <t>HOUSES_DAMAGED</t>
  </si>
  <si>
    <t>HOUSES_DAMAGED_DESCRIPTION</t>
  </si>
  <si>
    <t>TOTAL_DEATHS</t>
  </si>
  <si>
    <t>TOTAL_DEATHS_DESCRIPTION</t>
  </si>
  <si>
    <t>TOTAL_MISSING</t>
  </si>
  <si>
    <t>TOTAL_MISSING_DESCRIPTION</t>
  </si>
  <si>
    <t>TOTAL_INJURIES</t>
  </si>
  <si>
    <t>TOTAL_INJURIES_DESCRIPTION</t>
  </si>
  <si>
    <t>TOTAL_DAMAGE_MILLIONS_DOLLARS</t>
  </si>
  <si>
    <t>TOTAL_DAMAGE_DESCRIPTION</t>
  </si>
  <si>
    <t>TOTAL_HOUSES_DESTROYED</t>
  </si>
  <si>
    <t>TOTAL_HOUSES_DESTROYED_DESCRIPTION</t>
  </si>
  <si>
    <t>TOTAL_HOUSES_DAMAGED</t>
  </si>
  <si>
    <t>TOTAL_HOUSES_DAMAGED_DESCRIPTION</t>
  </si>
  <si>
    <t>No</t>
  </si>
  <si>
    <t xml:space="preserve">    </t>
  </si>
  <si>
    <t>JORDAN</t>
  </si>
  <si>
    <t>JORDAN:  BAB-A-DARAA,AL-KARAK</t>
  </si>
  <si>
    <t>Yes</t>
  </si>
  <si>
    <t>SYRIA</t>
  </si>
  <si>
    <t>SYRIA:  UGARIT</t>
  </si>
  <si>
    <t>TURKMENISTAN</t>
  </si>
  <si>
    <t>TURKMENISTAN:  W</t>
  </si>
  <si>
    <t>GREECE</t>
  </si>
  <si>
    <t>GREECE:  THERA ISLAND (SANTORINI)</t>
  </si>
  <si>
    <t>ISRAEL</t>
  </si>
  <si>
    <t>ISRAEL:  ARIHA (JERICHO)</t>
  </si>
  <si>
    <t>ITALY</t>
  </si>
  <si>
    <t>ITALY:  LACUS CIMINI</t>
  </si>
  <si>
    <t>SYRIAN COASTS</t>
  </si>
  <si>
    <t>JORDAN:  SW:  TIMNA COPPER MINES</t>
  </si>
  <si>
    <t>ISRAEL:  JERUSALEM</t>
  </si>
  <si>
    <t>LEBANON</t>
  </si>
  <si>
    <t>LEBANON:  SUR (TYRE)</t>
  </si>
  <si>
    <t>GREECE:  MOUNT TAYGETUS</t>
  </si>
  <si>
    <t>LEBANON:  SUR (TYRE), SAYDA (SAIDA)</t>
  </si>
  <si>
    <t>GREECE:  SARONIC GULF</t>
  </si>
  <si>
    <t>GREECE:  MACEDONIA</t>
  </si>
  <si>
    <t>GREECE:  ROMAN TERRITORIES</t>
  </si>
  <si>
    <t>GREECE:  EUBOEA</t>
  </si>
  <si>
    <t>IRAN</t>
  </si>
  <si>
    <t>IRAN:  REY,EIVAN-E-KAY</t>
  </si>
  <si>
    <t>ITALY:  ROME</t>
  </si>
  <si>
    <t>GREECE:  AEGEAN SEA</t>
  </si>
  <si>
    <t>INDIA</t>
  </si>
  <si>
    <t>INDIA:  KUTCH</t>
  </si>
  <si>
    <t>GREECE:  DELPHI</t>
  </si>
  <si>
    <t>TURKEY</t>
  </si>
  <si>
    <t>TURKEY:  LYSIMACHIA</t>
  </si>
  <si>
    <t>KYRGYZSTAN</t>
  </si>
  <si>
    <t>KYRGYZSTAN:  CHIGUCHIN</t>
  </si>
  <si>
    <t>GREECE:  DODECANESE ISLANDS</t>
  </si>
  <si>
    <t>EGYPT</t>
  </si>
  <si>
    <t>EGYPT:  SIWA OASIS; LIBYA</t>
  </si>
  <si>
    <t>SPAIN</t>
  </si>
  <si>
    <t>SPAIN:  CADIZ</t>
  </si>
  <si>
    <t>ITALY:  LIGURIA (LIGURIE), GAULE</t>
  </si>
  <si>
    <t>PORTUGAL</t>
  </si>
  <si>
    <t>PORTUGAL:  CABO SAN VICENTE</t>
  </si>
  <si>
    <t>EAST MEDITERRANEAN SEA</t>
  </si>
  <si>
    <t>CHINA</t>
  </si>
  <si>
    <t>CHINA:  GANSU PROVINCE:  LINTAO</t>
  </si>
  <si>
    <t>CHINA:  GANSU PROVINCE</t>
  </si>
  <si>
    <t>ITALY:  SABINES</t>
  </si>
  <si>
    <t>CHINA:  SHANDONG PROVINCE</t>
  </si>
  <si>
    <t>RUSSIA</t>
  </si>
  <si>
    <t>RUSSIA:  PANTIKAPEY</t>
  </si>
  <si>
    <t>ALBANIA</t>
  </si>
  <si>
    <t>ALBANIA:  DYRRACHIUM</t>
  </si>
  <si>
    <t>GEORGIA</t>
  </si>
  <si>
    <t>GEORGIA:  DYOSCURIA [SUKHUMI]</t>
  </si>
  <si>
    <t>BULGARIA</t>
  </si>
  <si>
    <t>BULGARIA:  BISONE [KAVARNA], DIONISOPOLIS [BALCHIK]</t>
  </si>
  <si>
    <t>CHINA:  GANSU PROVINCE:  LONGXI</t>
  </si>
  <si>
    <t>ISRAEL:  PALESTINE</t>
  </si>
  <si>
    <t>ISRAEL:  QUMRAN,ARIHA (JERICHO)</t>
  </si>
  <si>
    <t>EGYPT:  THEBES</t>
  </si>
  <si>
    <t>CYPRUS</t>
  </si>
  <si>
    <t>CHINA:  SICHUAN:  YIBIN</t>
  </si>
  <si>
    <t>CYPRUS:  SALAMIS</t>
  </si>
  <si>
    <t>TURKMENISTAN:  NISA</t>
  </si>
  <si>
    <t>TURKEY:  IZMIR, EFES, AYDIN, MANISA, ALASEHIR, SART</t>
  </si>
  <si>
    <t>PAKISTAN</t>
  </si>
  <si>
    <t>SOUTH KOREA</t>
  </si>
  <si>
    <t>SOUTH KOREA:  KWANGJU</t>
  </si>
  <si>
    <t>TURKEY:  IZNIK,IZMIT</t>
  </si>
  <si>
    <t>TURKEY:  ANTAKYA (ANTIOCH)</t>
  </si>
  <si>
    <t>CHINA:  HENAN PROVINCE:  NANYANG</t>
  </si>
  <si>
    <t>AFGHANISTAN</t>
  </si>
  <si>
    <t>AFGHANISTAN:  AIKHANUM</t>
  </si>
  <si>
    <t>GREECE:  PHILIPPI,DRAMA,KAVALA</t>
  </si>
  <si>
    <t>GREECE:  CRETE</t>
  </si>
  <si>
    <t>ALBANIA:  DURRES</t>
  </si>
  <si>
    <t>TURKEY:  LAODICEA, HIERAPOLIS, COLOSSAE, [PAMUKKALE]</t>
  </si>
  <si>
    <t>ITALY:  POMPEI</t>
  </si>
  <si>
    <t>CYPRUS:  PAPHOS, SALAMIS</t>
  </si>
  <si>
    <t>ITALY:  NAPLES (NAPOLI)</t>
  </si>
  <si>
    <t>TURKEY:  HELLESPONT</t>
  </si>
  <si>
    <t>SOUTH KOREA:  KYONGJU</t>
  </si>
  <si>
    <t>TURKEY:  GALATIA</t>
  </si>
  <si>
    <t>TURKEY: NICOMEDIA, NICAEA</t>
  </si>
  <si>
    <t>CHINA:  GANSU PROVINCE:  GANGU</t>
  </si>
  <si>
    <t>GREECE:  RHODES</t>
  </si>
  <si>
    <t>GREECE-TURKEY:  VITINIA,HELLESPONT</t>
  </si>
  <si>
    <t>CHINA:  YELLOW SEA</t>
  </si>
  <si>
    <t>TURKEY: IZMIR, AEGEAN ISLANDS</t>
  </si>
  <si>
    <t>ITALY:  SICILY</t>
  </si>
  <si>
    <t>ITALY:  VERONA,BENACO</t>
  </si>
  <si>
    <t>TURKEY:  S COASTS; LIBYA</t>
  </si>
  <si>
    <t>CHINA:  ANHUI PROVINCE:  SHOUXIAN</t>
  </si>
  <si>
    <t>CHINA:  BEIJING</t>
  </si>
  <si>
    <t>ISRAEL:  AEROPOLIS</t>
  </si>
  <si>
    <t>CHINA:  GANSU PROVINCE:  XIHE</t>
  </si>
  <si>
    <t>ITALY:  CAMPANIA</t>
  </si>
  <si>
    <t>TURKEY:  DARDANELLES</t>
  </si>
  <si>
    <t>CHINA:  HENAN PROVINCE</t>
  </si>
  <si>
    <t>ALBANIA:  DURRES (DYRRACHIUM)</t>
  </si>
  <si>
    <t>LEBANON:  BAYRUT (BEROUTH)</t>
  </si>
  <si>
    <t>TURKEY:  IZMIT,NICOMEDIA</t>
  </si>
  <si>
    <t>TURKEY:  IZNIK, IZMIT [NICOMEDIA]</t>
  </si>
  <si>
    <t>MACEDONIA</t>
  </si>
  <si>
    <t>BALKANS NW:  MACEDONIA:  STOBI</t>
  </si>
  <si>
    <t>JORDAN:  AL-KARAK</t>
  </si>
  <si>
    <t>GREECE:  CRETE:  KNOSSOS</t>
  </si>
  <si>
    <t>TURKEY:  IZNIK,NICAEA</t>
  </si>
  <si>
    <t>TURKEY:  NICAEA [IZNIK]</t>
  </si>
  <si>
    <t>TURKEY:  MARMARA SEA</t>
  </si>
  <si>
    <t>ITALY:  BENEVENTO</t>
  </si>
  <si>
    <t>PORTUGAL:  CABO SAN VICENTE:  SW</t>
  </si>
  <si>
    <t>TUNISIA</t>
  </si>
  <si>
    <t>TUNISIA:  UTIQUE</t>
  </si>
  <si>
    <t>ISRAEL:  JERUSALEM, PALESTINE, RAMLEH; EGYPT</t>
  </si>
  <si>
    <t>AZERBAIJAN</t>
  </si>
  <si>
    <t>TURKEY:  ISTANBUL (CONSTANTINOPLE)</t>
  </si>
  <si>
    <t>INSTANBUL (CONSTANTINOPLE)</t>
  </si>
  <si>
    <t>THAILAND</t>
  </si>
  <si>
    <t>THAILAND:  YONOK-NAGABANDHU</t>
  </si>
  <si>
    <t>FRANCE</t>
  </si>
  <si>
    <t>FRANCE:  VIENNE,VIVARAIS,DAUPHINE,VELAY,FOREZ</t>
  </si>
  <si>
    <t>LEBANON:  TARABULUS (TRIPOLIS); SYRIA</t>
  </si>
  <si>
    <t>CHINA:  JIANGSU PROVINCE</t>
  </si>
  <si>
    <t>KAZAKHSTAN</t>
  </si>
  <si>
    <t>NORTH KOREA</t>
  </si>
  <si>
    <t>NORTH KOREA:  PYONGYANG</t>
  </si>
  <si>
    <t>CHINA:  SHAANXI PROVINCE:  YINGXIAN</t>
  </si>
  <si>
    <t>BALKANS NW:  MACEDONIA:  SKOPJE, STAMER</t>
  </si>
  <si>
    <t>GREECE:  DURRES,KORINTHOS</t>
  </si>
  <si>
    <t>TURKEY:  ANTAKYA (ANTIOCH), SAMANDAG</t>
  </si>
  <si>
    <t>GREECE-ALBANIA</t>
  </si>
  <si>
    <t>SYRIA:  ALEPPO</t>
  </si>
  <si>
    <t>TURKEY:  CYZICUS</t>
  </si>
  <si>
    <t>GREECE:  MALIAKOS GULF</t>
  </si>
  <si>
    <t>GREECE:  SCHISMA, BOETIA</t>
  </si>
  <si>
    <t>LEBANON:  BAYRUT (BEIRUT); EGYPT; IRAQ;SAUDI ARABIA</t>
  </si>
  <si>
    <t>SYRIA:  HALAB (ALEPPO); TURKEY:  ANTAKYA (ANTIOCH)</t>
  </si>
  <si>
    <t>LEBANON:  BAYRUT (BEIRUT)</t>
  </si>
  <si>
    <t>GREECE: KOS</t>
  </si>
  <si>
    <t>ITALY:  ANCONA</t>
  </si>
  <si>
    <t>SLOVENIA</t>
  </si>
  <si>
    <t>BALKANS NW:  SLOVENIA</t>
  </si>
  <si>
    <t>CHINA:  SHAANXI PROVINCE</t>
  </si>
  <si>
    <t>IRAN:  TABRIZ</t>
  </si>
  <si>
    <t>CHINA:  SHAANXI PROVINCE:  LINFEN</t>
  </si>
  <si>
    <t>IRAN:  QUMIS:  SEMNAN,DAMGHAN</t>
  </si>
  <si>
    <t>IRAQ</t>
  </si>
  <si>
    <t>IRAQ:  JAZIRAH:  BETWEEN TIGRIS AND THARTHAR RIVERS</t>
  </si>
  <si>
    <t>JAPAN</t>
  </si>
  <si>
    <t>TURKEY:  IZMIR</t>
  </si>
  <si>
    <t>JAPAN:  KYOTO PREFECTURE</t>
  </si>
  <si>
    <t>JAPAN:  KUMANONADA</t>
  </si>
  <si>
    <t>TURKEY:  IZNIK</t>
  </si>
  <si>
    <t>CHINA:  GANSU PROVINCE:  TIANSHUI</t>
  </si>
  <si>
    <t>ARMENIA</t>
  </si>
  <si>
    <t>ARMENIA:  BAYOTSDZOR</t>
  </si>
  <si>
    <t>SYRIA;  ISRAEL; ASIA</t>
  </si>
  <si>
    <t>IRAN:  EIVAN-E-KAY</t>
  </si>
  <si>
    <t>RUSSIA:  CASPIAN SEA</t>
  </si>
  <si>
    <t>JAPAN:  SHIMABARA, YATSUSHIRO, HIGO</t>
  </si>
  <si>
    <t>JAPAN:  MINO</t>
  </si>
  <si>
    <t>JAPAN: OSAKA BAY</t>
  </si>
  <si>
    <t>ISRAEL:  TEVERYA (TIBERIAS), ARIHA (JERICHO)</t>
  </si>
  <si>
    <t>SYRIA:  DIMASHQ (DAMASCUS)</t>
  </si>
  <si>
    <t>IRAQ:  JAZIRAH:  NE OF THARTHAR RIVER</t>
  </si>
  <si>
    <t>ISRAEL:  PALESTINE; SYRIA:  HALAB; TURKEY:  ANTAKYA</t>
  </si>
  <si>
    <t>IRAN:  KHURASAN</t>
  </si>
  <si>
    <t>JAPAN:  N. KAGOSHIMA BAY</t>
  </si>
  <si>
    <t>CHINA:  HEBEI PROVINCE:  SHULU, NINGJIN</t>
  </si>
  <si>
    <t>CHINA:  HUNAN PROVINCE: HOANG KIN CHAN</t>
  </si>
  <si>
    <t>ITALY:  TREVISO</t>
  </si>
  <si>
    <t>CHINA:  SHAANXI PROVINCE:  ANKANG, FANGXIAN</t>
  </si>
  <si>
    <t>ITALY:  VERONA</t>
  </si>
  <si>
    <t>ITALY:  ROMA (ROME)</t>
  </si>
  <si>
    <t>ITALY:  PADOVA</t>
  </si>
  <si>
    <t>TURKEY: GULF OF ISKENDERUN</t>
  </si>
  <si>
    <t>UK</t>
  </si>
  <si>
    <t>UNITED KINGDOM:  SCOTLAND:  ST ANDREWS</t>
  </si>
  <si>
    <t>CHINA:  SICHUAN PROVINCE:  XICHANG</t>
  </si>
  <si>
    <t>AFGHANISTAN; INDIA:  HINDU-KUSH; KAZAHKSTAN:  BALKHA</t>
  </si>
  <si>
    <t>JAPAN:  TOKKAIDO</t>
  </si>
  <si>
    <t>CHINA:  SHAANXI PROVINCE:  FAN CHONG</t>
  </si>
  <si>
    <t>UZBEKISTAN</t>
  </si>
  <si>
    <t>UZBEKISTAN:  FERGANA</t>
  </si>
  <si>
    <t>UNITED KINGDOM:  CHANNEL ISLANDS; GAUL</t>
  </si>
  <si>
    <t>SYRIA:  DIMASHQ (DAMASCUS); TURKEY:  ANTAKYA</t>
  </si>
  <si>
    <t>IRAQ:  AL-MAWSIL</t>
  </si>
  <si>
    <t>TURKEY:  ANTAKYA; LEBANON:  HIMS; IRAQ:  MOSUL</t>
  </si>
  <si>
    <t>ITALY:  MOLISE, ISERNIA</t>
  </si>
  <si>
    <t>IRAN:  REY (RAY)</t>
  </si>
  <si>
    <t>JAPAN:  YOMAGATA, SHONAI</t>
  </si>
  <si>
    <t>ARMENIA:  DVIN</t>
  </si>
  <si>
    <t>ITALY:  BOIANO</t>
  </si>
  <si>
    <t>TUNISIA:  KAIROUAN, TUNIS</t>
  </si>
  <si>
    <t>FRANCE:  CAMBRAI,TOURNAI,MAYENCE</t>
  </si>
  <si>
    <t>ARMENIA:  TOVIN</t>
  </si>
  <si>
    <t>TUNISIA:  TUNIS</t>
  </si>
  <si>
    <t>IRAN:  DAMGHAN, QUMIS</t>
  </si>
  <si>
    <t>GREECE:  KORINTHOS,PATRAI (PATRAS)</t>
  </si>
  <si>
    <t>TURKEY; ARMENIA:  DVINA</t>
  </si>
  <si>
    <t>IRAQ:  BAGHDAD</t>
  </si>
  <si>
    <t>JAPAN: NAOETSU, NIIGATA PREFECTURE</t>
  </si>
  <si>
    <t>IRAN:  TABRIZ; ARMENIA:  JEREVAN (ERIVAN)</t>
  </si>
  <si>
    <t>IRAN:  REY</t>
  </si>
  <si>
    <t>JAPAN:  SANRIKU</t>
  </si>
  <si>
    <t>IRAN:  SAIMAREH</t>
  </si>
  <si>
    <t>CHINA:  NINGXIA: QINGTONGXIA</t>
  </si>
  <si>
    <t>ALGERIA</t>
  </si>
  <si>
    <t>ALGERIA-MOROCCO</t>
  </si>
  <si>
    <t>EGYPT:  AL-QAHIRAH (CAIRO)</t>
  </si>
  <si>
    <t>JAPAN:  HONSHU:  NIIGATA</t>
  </si>
  <si>
    <t>JAPAN:  NANKAIDO</t>
  </si>
  <si>
    <t>IRAN:  ARDABIL</t>
  </si>
  <si>
    <t>ARMENIA:  DVIN; IRAN:  ARDABIL</t>
  </si>
  <si>
    <t>BALKANS NW:  MACEDONIA</t>
  </si>
  <si>
    <t>IRAQ:  KUFAH,BAGHDAD</t>
  </si>
  <si>
    <t>IRAN:  DINAVAR</t>
  </si>
  <si>
    <t>UZBEKISTAN:  BUKHARA</t>
  </si>
  <si>
    <t>IRAN:  LADNESA</t>
  </si>
  <si>
    <t>SYRIA:  HALAB (ALEPPO),RAHBA,DULUK; TURKEY: ANTAKYA</t>
  </si>
  <si>
    <t>IRAN:  HAMADAN</t>
  </si>
  <si>
    <t>IRAQ:  HALWAN; IRAN:  KEREND,QASR-E-SHIRIN</t>
  </si>
  <si>
    <t>IRAN:  RAY, TALQAN</t>
  </si>
  <si>
    <t>IRAN:  REY (RAY); AFGHANISTAN: TALQAN</t>
  </si>
  <si>
    <t>IRAQ:  HALWAN,JALULA,KHANIKIN,BAGHDAD</t>
  </si>
  <si>
    <t>TURKEY:  ANTAKYA (ANTIOCH); SYRIA</t>
  </si>
  <si>
    <t>IRAN:  TAHERI (SIRAF)</t>
  </si>
  <si>
    <t>IRAQ:  AL-MAWSIL (MOSUL)</t>
  </si>
  <si>
    <t>CHINA:  HUNAN PROVINCE</t>
  </si>
  <si>
    <t>CHINA:  JIANGSU PROVINCE:   CHANGZHOU</t>
  </si>
  <si>
    <t>BALKANS NW:  SLOVENIA:  LJUBLJANA</t>
  </si>
  <si>
    <t>CHINA:  SHAANXI PROVINCE:  TSIN</t>
  </si>
  <si>
    <t>FRANCE:  BURGUNDY</t>
  </si>
  <si>
    <t>TURKEY:  KARS, DIGOR, ANI (ARMENIA)</t>
  </si>
  <si>
    <t>IRAN-IRAQ:  DINAVAR,BAGHDAD, TIGRIS-KTESIPHON</t>
  </si>
  <si>
    <t>IRAN-IRAQ:  DAINAWAR</t>
  </si>
  <si>
    <t>ICELAND</t>
  </si>
  <si>
    <t>ICELAND:  SUDURLAND</t>
  </si>
  <si>
    <t>SWITZERLAND</t>
  </si>
  <si>
    <t>CHINA:  SHAANXI PROVINCE:  DATONG</t>
  </si>
  <si>
    <t>JAPAN:  OFF MASUDA, SHIMANE PREFECTURE</t>
  </si>
  <si>
    <t>ISRAEL:  RAMALA, GAZA, NABLUS; EGYPT</t>
  </si>
  <si>
    <t>NORTH KOREA:  KAESONG</t>
  </si>
  <si>
    <t>CHINA:  JIANGSU PROVINCE:  TAICHOU</t>
  </si>
  <si>
    <t>CHINA:  SHAANXI PROVINCE:  DINGXIANG, XINXIAN</t>
  </si>
  <si>
    <t>TUNISIA:  AL-KAIRAWAN</t>
  </si>
  <si>
    <t>TURKEY:  ANI (ARMENIA)</t>
  </si>
  <si>
    <t>UNITED KINGDOM:  BRITIAN</t>
  </si>
  <si>
    <t xml:space="preserve">        </t>
  </si>
  <si>
    <t>IRAN:  KHORASAN:  BAIHAQ, NISHAPUR</t>
  </si>
  <si>
    <t>IRAN:  KHUZESTAN:  ARRJAN</t>
  </si>
  <si>
    <t>IRAQ:  MOSUL, KIRKUK, HAMADAN, TIKRIT, WASIT, AMAH</t>
  </si>
  <si>
    <t>LEBANON:  TARABULUS (TRIPOLIS), TYRE; TURKEY; IRAQ</t>
  </si>
  <si>
    <t>TURKEY:  ISTANBUL,TRAKYA, ERDEK, IZNIK</t>
  </si>
  <si>
    <t>ITALY:  SICILY:  CATANIA,MESSINA,MILAZZO,PALE</t>
  </si>
  <si>
    <t>IRAN:  KHORASAN,JABAL</t>
  </si>
  <si>
    <t>IRAN:  KHORASAN</t>
  </si>
  <si>
    <t>CHINA:  GUANGDONG PROVINCE</t>
  </si>
  <si>
    <t>ISRAEL:  RAMLA,PALESTINE,JERUSALEM,TABUK,KUFA,HALLA</t>
  </si>
  <si>
    <t>CHINA:  HEBEI PROVINCE:  CANGZHOU, HEJIAN</t>
  </si>
  <si>
    <t>EGYPT:  AL-QAHIRAH (CAIRO); ISRAEL:  JERUSALEM</t>
  </si>
  <si>
    <t>YEMEN</t>
  </si>
  <si>
    <t>YEMEN:  SANA, ZABID; SAUDI ARABIA:  MECCA</t>
  </si>
  <si>
    <t>SYRIA:  (MANY COUNTRIES)</t>
  </si>
  <si>
    <t>TURKEY:  ERZURUM</t>
  </si>
  <si>
    <t>IRAN:  ARAJAN,KHUZESTAN</t>
  </si>
  <si>
    <t>IRAQ:  MESOPOTAMIA,JAZIRAH,BADHARAYA; SYRIA</t>
  </si>
  <si>
    <t>ITALY:  SIRACUSA (SYRACUSE)</t>
  </si>
  <si>
    <t>GEORGIA:  TMOGVI</t>
  </si>
  <si>
    <t>SYRIA:  TUDMUR (PALMYRA)</t>
  </si>
  <si>
    <t>JAPAN:  ENSHUNADA</t>
  </si>
  <si>
    <t>CHINA:  SHANXI PROVINCE:  CHIN,HSI TAI IN TAI,YUAN</t>
  </si>
  <si>
    <t>AFGHANISTAN:  GERAT</t>
  </si>
  <si>
    <t>TURKEY:  ANTAKYA (ANTIOCH), AL-DAINOOR</t>
  </si>
  <si>
    <t>TURKEY:  VAN</t>
  </si>
  <si>
    <t>TURKEY:  SANAOSATA,GHISN-MANSUR,KNESUN,MARAS</t>
  </si>
  <si>
    <t>ITALY:  VITERBO</t>
  </si>
  <si>
    <t>TURKEY:  ANTAKYA (ANTIOCH); SYRIA:  HALAB (ALEPPO)</t>
  </si>
  <si>
    <t>IRAN:  HENGAM ISLAND,KISH ISLAND</t>
  </si>
  <si>
    <t>TURKEY:  HARRAN,KUFA,SAMSAT,EL-SUN</t>
  </si>
  <si>
    <t>TURKEY:  ANTIOCH; SYRIA: ALEPPO; ISRAEL: PALESTINE</t>
  </si>
  <si>
    <t>ITALY:  N</t>
  </si>
  <si>
    <t>ITALY:  VENEZIA (VENICE) TO EMILIA</t>
  </si>
  <si>
    <t>UNITED KINGDOM:  IRELAND:  SLIABH-ELPA</t>
  </si>
  <si>
    <t>IRAN:  QAZVIN</t>
  </si>
  <si>
    <t>IRAQ:  AL-MAWSIL (MOSUL),JABAL,JAZIRAH</t>
  </si>
  <si>
    <t>IRAQ-SYRIA:  MESOPOTAMIA, MOSUL</t>
  </si>
  <si>
    <t>ITALY:  SICILY:  CATANIA</t>
  </si>
  <si>
    <t>AZERBAIJAN:  GYZNDZHA</t>
  </si>
  <si>
    <t>CHINA:  NINGXIA</t>
  </si>
  <si>
    <t>SYRIA:  BUSRA</t>
  </si>
  <si>
    <t>PORTUGAL:  LISBON</t>
  </si>
  <si>
    <t>ITALY:  BORGOGNE</t>
  </si>
  <si>
    <t>SYRIA:  DIMASHQ; TURKEY:ANTIOCH; LEBANON:TARABULUS</t>
  </si>
  <si>
    <t>SYRIA:  HALAB (ALEPPO), MALATICH</t>
  </si>
  <si>
    <t>SYRIA:  HALAB (ALEPPO)</t>
  </si>
  <si>
    <t>SYRIA:  MALATYA,DIMASHQ; LEBANON; TURKEY:  ANTAKYA</t>
  </si>
  <si>
    <t>ICELAND:  SOUTHLAND,GRIMSNES</t>
  </si>
  <si>
    <t>ITALY:  SICILY:  SIRACUSA (SYRACUSE); CALABRIA</t>
  </si>
  <si>
    <t>SYRIA:  HALAB (ALEPPO),DIMASHQ (DAMASCUS)</t>
  </si>
  <si>
    <t>LEBANON:  TARABULUS (TRIPOLI)</t>
  </si>
  <si>
    <t>IRAN:  REY (RAY),QAZVIN</t>
  </si>
  <si>
    <t>IRAN:  REY-QAZVIN</t>
  </si>
  <si>
    <t>TURKEY:  ANTIOCH; SYRIA:DAMASCUS; LEBANON:TRIPOLIS</t>
  </si>
  <si>
    <t>ITALY:  ARIANO</t>
  </si>
  <si>
    <t>SYRIA:  BUSRA; ISRAEL:  PALESTINE</t>
  </si>
  <si>
    <t>ICELAND:  SOUTHLAND</t>
  </si>
  <si>
    <t>SYRIA:  DIMASHQ; TURKEY: ANTAKYA; LEBANON: TRIPOLI</t>
  </si>
  <si>
    <t>ITALY:  COSENZA</t>
  </si>
  <si>
    <t>BALKANS NW:  SLOVENIA:  STYRIA</t>
  </si>
  <si>
    <t>SYRIA:  SOUTHWESTERN</t>
  </si>
  <si>
    <t>CHINA:  FUJIAN PROVINCE:  KIEN NAN CHAN</t>
  </si>
  <si>
    <t>IRAN:  NEYSHABUR (NEISHABUR),FIRRIM</t>
  </si>
  <si>
    <t>TURKMENISTAN:  GURGANDZHE</t>
  </si>
  <si>
    <t>CHINA:  SHAANXI PROVINCE:  FUSHAN</t>
  </si>
  <si>
    <t>IRAN:  NISHAPUR</t>
  </si>
  <si>
    <t>ITALY:  BRESCIA</t>
  </si>
  <si>
    <t>ITALY:  SIPONTO</t>
  </si>
  <si>
    <t>FRANCE:  LAMBESC,  HIGH ALPS,PROVENCE</t>
  </si>
  <si>
    <t>TURKEY: ISTANBUL (CONSTANTINOPLE)</t>
  </si>
  <si>
    <t>ITALY:  S. GERMANO, MONTECASSINO</t>
  </si>
  <si>
    <t>ITALY:  VENEZIA (VENICE)</t>
  </si>
  <si>
    <t>IRAN:  GONABAD (DASHT-E-BAYAZ-GONABAD)</t>
  </si>
  <si>
    <t>JAPAN:  KAMAKURA</t>
  </si>
  <si>
    <t>ITALY:  SABAUDIA</t>
  </si>
  <si>
    <t>NEPAL</t>
  </si>
  <si>
    <t>NEPAL:  KATHMANDU</t>
  </si>
  <si>
    <t>JAPAN:  SAGAMI BAY</t>
  </si>
  <si>
    <t>SANRIKU, JAPAN</t>
  </si>
  <si>
    <t>ITALY:  TRAPANI</t>
  </si>
  <si>
    <t>IRAN:  NEYSHABUR (NEISHABUR)</t>
  </si>
  <si>
    <t>TURKEY:  ERZINCAN</t>
  </si>
  <si>
    <t>TURKEY:  CICILIA, CEYHAN (SEYHAN)</t>
  </si>
  <si>
    <t>ITALY:  POTENZA</t>
  </si>
  <si>
    <t>MOROCCO</t>
  </si>
  <si>
    <t>MOROCCO:  EL ARAISH (LARACHE)</t>
  </si>
  <si>
    <t>ITALY:  FORLI, ROMAGNA, BOLOGNA</t>
  </si>
  <si>
    <t>IRAN:  NEISHABUR-SHADYAK</t>
  </si>
  <si>
    <t>CROATIA</t>
  </si>
  <si>
    <t>BALKANS NW:  CROATIA</t>
  </si>
  <si>
    <t>IRAN:  SHADIYAKH</t>
  </si>
  <si>
    <t>GEORGIA:  SAMTSKHE, DZHAVAKHET</t>
  </si>
  <si>
    <t>FRANCE:  VANNES</t>
  </si>
  <si>
    <t>FRANCE:  STRASBOURG</t>
  </si>
  <si>
    <t>CHINA:  NEI MONGOL:  NINGCHENG</t>
  </si>
  <si>
    <t>IRAN:  SHIRAZ</t>
  </si>
  <si>
    <t>ISRAEL:  RAMLA,GAZA; JORDAN:  AL-KARAK</t>
  </si>
  <si>
    <t>ITALY:  RIETI</t>
  </si>
  <si>
    <t>IRAN:  FIRRIM</t>
  </si>
  <si>
    <t>CHINA:  SHANXI PROVINCE</t>
  </si>
  <si>
    <t>IRAN: TABRIZ</t>
  </si>
  <si>
    <t>CHINA:  SHANXI PROVINCE:  HUAIREN, DATONG</t>
  </si>
  <si>
    <t>CHINA:  NINGXIA:  KAICHENG</t>
  </si>
  <si>
    <t>IRAN:  QESHM ISLAND</t>
  </si>
  <si>
    <t>CHINA:  HUBEI PROVINCE:  KIN MEN</t>
  </si>
  <si>
    <t>IRAQ:  SHAHRIZUR, SULAIMANIYA, BAGHDAD</t>
  </si>
  <si>
    <t>CHINA:  HEBEI:  SHEXIAN</t>
  </si>
  <si>
    <t>IRAN:  ST THADDEUS; ARMENIA:  ARARAT, SINI, ANI</t>
  </si>
  <si>
    <t>ITALY:  MONTECASSINO</t>
  </si>
  <si>
    <t>CHINA:  SICHUAN PROVINCE</t>
  </si>
  <si>
    <t>ITALY:  NORCIA</t>
  </si>
  <si>
    <t>SAGAMI, JAPAN</t>
  </si>
  <si>
    <t>MARMARA SEA</t>
  </si>
  <si>
    <t>IRAN:  QESHM</t>
  </si>
  <si>
    <t>IRAN:  KHAF</t>
  </si>
  <si>
    <t>CHINA:  HEBEI:  HUAILAI</t>
  </si>
  <si>
    <t>LEBANON:  TARABULUS (TRIPOLIS)</t>
  </si>
  <si>
    <t>CHINA:  GANSU PROVINCE:  TAO YUEN CHAN</t>
  </si>
  <si>
    <t>UKRAINE</t>
  </si>
  <si>
    <t>UKRAINE:  CRIMEA</t>
  </si>
  <si>
    <t>JAPAN:  JUSANKO</t>
  </si>
  <si>
    <t>CHINA:  HUNAN PROVINCE:  NAN PI TSIN NAN</t>
  </si>
  <si>
    <t>SYRIA:  MEMBIJ, ALEPPO, DIMASHQ  (DAMASCUS)</t>
  </si>
  <si>
    <t>IRAN:  ESFAHAN</t>
  </si>
  <si>
    <t>ITALY:  FIRENZE (FLORENCE)</t>
  </si>
  <si>
    <t>CHINA:  SHANDONG PROVINCE:  LINTOU, CHINGCHOU</t>
  </si>
  <si>
    <t>AUSTRIA</t>
  </si>
  <si>
    <t>AUSTRIA:VILLACH; ITALY:VENETO; SLOVENIA:CELOVAC</t>
  </si>
  <si>
    <t>ITALY:  L'AQUILA, ABRUZZI, SANNIO</t>
  </si>
  <si>
    <t>GEORGIA:  CHEGEM GORGE, CHREBALO</t>
  </si>
  <si>
    <t>CHINA:  SHANXI PROVINCE:  YUSHE</t>
  </si>
  <si>
    <t>ITALY:  SANSEPOLCRO</t>
  </si>
  <si>
    <t>SYRIA:  HAMAH (HAMA),HIMS (HUMS),BALABAKK</t>
  </si>
  <si>
    <t>PORTUGAL:  LISBON; SPAIN:  SEVILLA</t>
  </si>
  <si>
    <t>SWITZERLAND:  BASEL</t>
  </si>
  <si>
    <t>YEMEN:  ZABID,SANA,ADAN</t>
  </si>
  <si>
    <t>ALGERIA:  ALGIERS</t>
  </si>
  <si>
    <t>ITALY:  BASILICATA TO POUILLES</t>
  </si>
  <si>
    <t>CHINA:  JIANGXI PROVINCE:  YEN HI CHAN</t>
  </si>
  <si>
    <t>IRAN:  KUCHESFAHAN</t>
  </si>
  <si>
    <t>CHINA:  SHANXI PROVINCE: XUGOU</t>
  </si>
  <si>
    <t>CHINA:  JIANGSU PROVINCE:  NANJING</t>
  </si>
  <si>
    <t>SPAIN:  RIBAGORZA</t>
  </si>
  <si>
    <t>YEMEN:  ADEN (ADAN)</t>
  </si>
  <si>
    <t>GREECE:  LESBOS</t>
  </si>
  <si>
    <t>BOSNIA-HERZEGOVINA</t>
  </si>
  <si>
    <t>BALKANS NW:  BOSNIA-HERZEGOVINA</t>
  </si>
  <si>
    <t>IRAN:  NEYSHABUR</t>
  </si>
  <si>
    <t>IRAN:  NEYSHABUR (NISHAPUR)</t>
  </si>
  <si>
    <t>IRAN:  LAR</t>
  </si>
  <si>
    <t>IRAN:  RUDBAR</t>
  </si>
  <si>
    <t>JAPAN:  SHIMIZU</t>
  </si>
  <si>
    <t>TURKEY:  ANTIOCH; SYRIA: ALEPPO; LEBANON: TRIPOLIS</t>
  </si>
  <si>
    <t>BALKANS NW:  CROATIA:  VRANA</t>
  </si>
  <si>
    <t>YEMEN:  ZABID,BAHRAIN</t>
  </si>
  <si>
    <t>SPAIN:  OLOT,BARCELONA</t>
  </si>
  <si>
    <t>FRANCE:  PRATS DE MOLLO; SPAIN: OLOT</t>
  </si>
  <si>
    <t>SPAIN:  GRANADA</t>
  </si>
  <si>
    <t>TOKAIDO, JAPAN</t>
  </si>
  <si>
    <t>CHINA:  GANSU PROVINCE:  YONGDENG</t>
  </si>
  <si>
    <t>IRAN:  KARZIN</t>
  </si>
  <si>
    <t>TURKEY:  VAN,NEMRUT</t>
  </si>
  <si>
    <t>SLOVAKIA</t>
  </si>
  <si>
    <t>SLOVAKIA:  BANSKA STIAVNICA</t>
  </si>
  <si>
    <t>BULGARIA:  VARNA</t>
  </si>
  <si>
    <t>TURKEY:  NEMRUT MTNS</t>
  </si>
  <si>
    <t>CHINA:  FUJIAN PROVINCE:  ZHANGZHOU</t>
  </si>
  <si>
    <t>JAPAN:  SADO</t>
  </si>
  <si>
    <t>SERBIA</t>
  </si>
  <si>
    <t>BALKANS NW:  SERBIA</t>
  </si>
  <si>
    <t>ITALY:  AVELLINO,NAPOLI,ABRUZZI, BRINDISI,BENEVENTO</t>
  </si>
  <si>
    <t>ISRAEL:  PALESTINE; SYRIA</t>
  </si>
  <si>
    <t>ISRAEL:  PALESTINE:  JORDAN:  AL-KARAK (KARAK)</t>
  </si>
  <si>
    <t>TURKEY:  ERZINCAN,ERZURUM</t>
  </si>
  <si>
    <t>ITALY:  L'AQUILA (AQUILA)</t>
  </si>
  <si>
    <t>ITALY:  CENTRAL</t>
  </si>
  <si>
    <t>YEMEN:  ZABID</t>
  </si>
  <si>
    <t>SPAIN:  SEVILLA (SEVILLE)</t>
  </si>
  <si>
    <t>PERU</t>
  </si>
  <si>
    <t>KYRGYZSTAN:  BOLOSAGUN</t>
  </si>
  <si>
    <t>CHINA:  SICHUAN PROVINCE:  YANYUAN</t>
  </si>
  <si>
    <t>CHINA:  YUNNAN PROVINCE:</t>
  </si>
  <si>
    <t>ITALY:  RODI GARGANICO</t>
  </si>
  <si>
    <t>IRAN:  HORMOZ,OMAN</t>
  </si>
  <si>
    <t>IRAN:  OFF COAST</t>
  </si>
  <si>
    <t>IRAN:  GILAN,DILAMAN,KARAJIAN,SHAKUR,GULIJAN</t>
  </si>
  <si>
    <t>IRAN:  ALAMUT-JENAT RUDBAR-DAILAMAN</t>
  </si>
  <si>
    <t>CHINA:  SHAANXI PROVINCE:  LINTONG, XIANYANG</t>
  </si>
  <si>
    <t>CHINA:  SICHUAN PROVINCE:  MAOWEN</t>
  </si>
  <si>
    <t>SOUTH COASTS OF ASIA MINOR</t>
  </si>
  <si>
    <t>UZBEKISTAN:  SAMARKAND</t>
  </si>
  <si>
    <t>IRELAND</t>
  </si>
  <si>
    <t>IRELAND:  SLIGO, MAYO</t>
  </si>
  <si>
    <t>GREECE:  KOS</t>
  </si>
  <si>
    <t>IRAN:  NOWZAD-MASK</t>
  </si>
  <si>
    <t>CHINA:  YUNNAN PROVINCE:  QUJING</t>
  </si>
  <si>
    <t>FRANCE:  NEAR S COAST</t>
  </si>
  <si>
    <t>FRANCE:  LANTOSQUE,ROQUEBILLIERE,NICE</t>
  </si>
  <si>
    <t>CHINA:  NINGXIA:  ZHONGWEI</t>
  </si>
  <si>
    <t>JAPAN:  ENSHUNADA SEA</t>
  </si>
  <si>
    <t>VENEZUELA</t>
  </si>
  <si>
    <t>VENEZUELA: BOCA DE LA SIERPE</t>
  </si>
  <si>
    <t>CHINA:  YUNNAN PROVINCE:  YI LIANG</t>
  </si>
  <si>
    <t>CHINA:  YUNNAN PROVINCE:  YILIANG</t>
  </si>
  <si>
    <t>USA</t>
  </si>
  <si>
    <t>HI</t>
  </si>
  <si>
    <t>HAWAII</t>
  </si>
  <si>
    <t>CHINA:  SHAANXI PROVINCE:  CHAOYI</t>
  </si>
  <si>
    <t>INDIA:  KASHMIR:  SRINAGAR</t>
  </si>
  <si>
    <t>CHINA:  HENAN PROVINCE:  PUCHENG</t>
  </si>
  <si>
    <t>DOMINICAN REPUBLIC</t>
  </si>
  <si>
    <t>DOMINICAN REPUBLIC:  SANTO DOMINGO</t>
  </si>
  <si>
    <t>SPAIN:  CARMONA</t>
  </si>
  <si>
    <t>NEPAL-INDIA</t>
  </si>
  <si>
    <t>AFGHANISTAN:  KABUL</t>
  </si>
  <si>
    <t>CHINA:  SHANXI PROVINCE:  ANYI, GUEHENG</t>
  </si>
  <si>
    <t>BALKANS NW:  SLOVENIA:  KAPELE</t>
  </si>
  <si>
    <t>CHINA:  YUNNAN PROVINCE:  ANNING, YUXI</t>
  </si>
  <si>
    <t>GREECE:  CRETE:  IRAKLION (CANDIA),MEGALOKASTRON</t>
  </si>
  <si>
    <t>ITALY:  REGGIO DI CALABRIA</t>
  </si>
  <si>
    <t>CHINA:  E. CHINA SEA</t>
  </si>
  <si>
    <t>TURKEY:  ISTANBUL</t>
  </si>
  <si>
    <t>BALKANS NW:  SLOVENIA:  BLED,SLATNA,BEGUNJE</t>
  </si>
  <si>
    <t>TURKEY:  EDIRNE</t>
  </si>
  <si>
    <t>GERMANY</t>
  </si>
  <si>
    <t>GERMANY:  BAVARIA:  NORDLINGEN</t>
  </si>
  <si>
    <t>SEIONAIKAI, JAPAN</t>
  </si>
  <si>
    <t>BALKANS NW:  SLOVENIA:  IDRIJA,SKOFJA LOKA</t>
  </si>
  <si>
    <t>ITALY:  CIVIDALE DEL FRUILI</t>
  </si>
  <si>
    <t>CHINA:  YUNNAN PROVINCE</t>
  </si>
  <si>
    <t>GREECE:  S</t>
  </si>
  <si>
    <t>CHINA:  YUNNAN PROVINCE:  HEQING</t>
  </si>
  <si>
    <t>CHINA:  YUNNAN PROVINCE:  DALI</t>
  </si>
  <si>
    <t>ROMANIA</t>
  </si>
  <si>
    <t>NORTH KOREA:  HWANGHAE-DO:  PAEKCHON</t>
  </si>
  <si>
    <t>SPAIN:  VERA</t>
  </si>
  <si>
    <t>CHINA:  YUNNAN:  WEISHAN</t>
  </si>
  <si>
    <t>JAPAN:  KII, KUMANANONADA</t>
  </si>
  <si>
    <t>CHILE</t>
  </si>
  <si>
    <t>SPAIN:  ALMERIA; MOROCCO: FEZ</t>
  </si>
  <si>
    <t>AZORES (PORTUGAL)</t>
  </si>
  <si>
    <t>AZORES:  SAO MIGUEL ISLAND</t>
  </si>
  <si>
    <t>MEXICO</t>
  </si>
  <si>
    <t>MEXICO:  VERACRUZ</t>
  </si>
  <si>
    <t>INDIA:  DABUL</t>
  </si>
  <si>
    <t>VENEZUELA:  CUMANA</t>
  </si>
  <si>
    <t>CHINA:  FUJIAN:  CHANGTING</t>
  </si>
  <si>
    <t>CHINA:  SICHUAN:  N OF XICHANG</t>
  </si>
  <si>
    <t>MEXICO:  SOUTHERN</t>
  </si>
  <si>
    <t>ITALY:  POZZUOLI</t>
  </si>
  <si>
    <t>MEXICO:  MEXICO CITY</t>
  </si>
  <si>
    <t>CHINA:  YUNNAN PROVINCE:  JIANGSHUI</t>
  </si>
  <si>
    <t>HONDURAS</t>
  </si>
  <si>
    <t>HONDURAS: CABO DE HIGUERAS</t>
  </si>
  <si>
    <t>VENEZUELA: CUBAGUA ISLAND</t>
  </si>
  <si>
    <t>ITALY:  SCARPERIA</t>
  </si>
  <si>
    <t>ITALY:  SIRACUSA, MILITELLO, CATANIA, NOCOSIA</t>
  </si>
  <si>
    <t>VENEZUELA:  CUMANA, ISLA CUBAGUA</t>
  </si>
  <si>
    <t>JAPAN:  IZU PENINSULA</t>
  </si>
  <si>
    <t>CHINA:  SHAANXI PROVINCE:  HIAO YI</t>
  </si>
  <si>
    <t>ISRAEL:  NABULUS,SALT; JORDAN:  AL-KARAK</t>
  </si>
  <si>
    <t>AZORES:  SANTA BARBARA, FREGUES</t>
  </si>
  <si>
    <t>IRAN:  QAYEN (QAIN),KHORASAN</t>
  </si>
  <si>
    <t>ITALY:  VALLO DI DIANO</t>
  </si>
  <si>
    <t>CHINA:  GUIZHOU PROVINCE:  QINGLONG</t>
  </si>
  <si>
    <t>SOUTH KOREA:  KYONGSANG-DO</t>
  </si>
  <si>
    <t>BALKANS NW:  MACEDONIA:  RAZLOVCI</t>
  </si>
  <si>
    <t>AUSTRIA:  PROBABLY KARNTEN</t>
  </si>
  <si>
    <t>TURKEY:  ROSANNA; NEAR ISTANBUL</t>
  </si>
  <si>
    <t>ECUADOR</t>
  </si>
  <si>
    <t>CHINA:  NINGXIA:  E OF ZHONGWEI</t>
  </si>
  <si>
    <t>ITALY:  PICERNO, TITO, BUCCINO</t>
  </si>
  <si>
    <t>CHINA:  SHAANXI,GANSU,AND SHANXI PROVINCES</t>
  </si>
  <si>
    <t>MONTENEGRO</t>
  </si>
  <si>
    <t>BALKANS NW:  MONTENEGRO</t>
  </si>
  <si>
    <t>DOMINICAN REPUBLIC:  CONCEPCION DE LA VEGA</t>
  </si>
  <si>
    <t>FRANCE:  CORSICA,LA BOLLENE-VESUBIE,VENANSON</t>
  </si>
  <si>
    <t>GUATEMALA</t>
  </si>
  <si>
    <t>GUATEMALA:  ANTIGUA</t>
  </si>
  <si>
    <t>COLOMBIA</t>
  </si>
  <si>
    <t>CHINA:  HEBEI PROVINCE:  QIANAN, LAOTING</t>
  </si>
  <si>
    <t>CHINA:  SHAANXI PROVINCE:  XIAN</t>
  </si>
  <si>
    <t>MEXICO:  COCULA,JALISCO</t>
  </si>
  <si>
    <t>CHILE:  OLD CONCEPCION</t>
  </si>
  <si>
    <t>ITALY:  FERRARA,BOLOGNA,PADOVA,VENIZIA,TREVISO</t>
  </si>
  <si>
    <t>CHINA:  YUNNAN PROVINCE:  TONGHAI</t>
  </si>
  <si>
    <t>CHINA:  GANSU PROVINCE:  MINXIAN</t>
  </si>
  <si>
    <t>MEXICO:  COLIMA</t>
  </si>
  <si>
    <t>IRAN:  FIN,KASHAN</t>
  </si>
  <si>
    <t>CHILE:  VALDIVIA</t>
  </si>
  <si>
    <t>EL SALVADOR</t>
  </si>
  <si>
    <t>EL SALVADOR:  SAN MARCOS</t>
  </si>
  <si>
    <t>CHINA:  YUNNAN:  TENGCHONG</t>
  </si>
  <si>
    <t>PERU:  LIMA,CALLAO</t>
  </si>
  <si>
    <t>COSTA RICA</t>
  </si>
  <si>
    <t>CANO ISLAND</t>
  </si>
  <si>
    <t>CHINA:  YUNNAN PROVINCE:  BAOSHAN</t>
  </si>
  <si>
    <t>MOROCCO:  MELILLA</t>
  </si>
  <si>
    <t>UNITED KINGDOM:  DOVER STRAITS</t>
  </si>
  <si>
    <t>PERU:  YANAOCA</t>
  </si>
  <si>
    <t>PERU:  SOCABAYA,AREQUIPA</t>
  </si>
  <si>
    <t>SWITZERLAND:  GENEVA-YVOIRE</t>
  </si>
  <si>
    <t>GREECE:  MOUNT ATHOS</t>
  </si>
  <si>
    <t>JAPAN:  ISE BAY</t>
  </si>
  <si>
    <t>CHINA:  YUNNAN PROVINCE:  WEISHAN</t>
  </si>
  <si>
    <t>PERU:  LIMA</t>
  </si>
  <si>
    <t>PERU:  PIURA</t>
  </si>
  <si>
    <t>ECUADOR:  QUITO</t>
  </si>
  <si>
    <t>PORTUGAL:  LOULE</t>
  </si>
  <si>
    <t>CHINA:  YUNNAN PROVINCE:  TONGHAI, QUJIANG</t>
  </si>
  <si>
    <t>SURUGA, JAPAN</t>
  </si>
  <si>
    <t>BALKANS NW:  CROATIA:  SENJ</t>
  </si>
  <si>
    <t>BALKANS NW:  CROATIA:  ZAGREB; HUNGARY: NAGYKANIZSA</t>
  </si>
  <si>
    <t>AUSTRIA:  KAMP RIVER</t>
  </si>
  <si>
    <t>PERU:  CUSCO, CAMANA</t>
  </si>
  <si>
    <t>AZORES:  SAO MIGUEL (SAN MIGUEL)</t>
  </si>
  <si>
    <t>FRANCE:  CHINON</t>
  </si>
  <si>
    <t>PERU:  ICA</t>
  </si>
  <si>
    <t>JAPAN:  BEPPU BAY</t>
  </si>
  <si>
    <t>PORTUGAL:  MONTE SANTO, LISBON</t>
  </si>
  <si>
    <t>PHILIPPINES</t>
  </si>
  <si>
    <t>PHILIPPINES:  MANILA</t>
  </si>
  <si>
    <t>PERU:  VOLCAN HUAYNAPUTINA</t>
  </si>
  <si>
    <t>PERU:  OMATE</t>
  </si>
  <si>
    <t>JAPAN:  BOSO</t>
  </si>
  <si>
    <t>MEXICO:  OAXACA, MIXTECA</t>
  </si>
  <si>
    <t>MEXICO:  OAXACA</t>
  </si>
  <si>
    <t>PERU:  AREQUIPA; CHILE: ARICA</t>
  </si>
  <si>
    <t>CHINA:  FUJIAN PROVINCE:  OFF COAST</t>
  </si>
  <si>
    <t>JAPAN:   NANKAIDO</t>
  </si>
  <si>
    <t>CHINA:  YUNNAN PROVINCE:  JIANSHUI</t>
  </si>
  <si>
    <t>IRAN:  GILAN, W MAZANDARAN</t>
  </si>
  <si>
    <t>CHINA:  GANSU:  JIUQUAN</t>
  </si>
  <si>
    <t>ITALY:  NICASTRO</t>
  </si>
  <si>
    <t>VENEZUELA:  LA GRITA,BAILADORES,MERIDA</t>
  </si>
  <si>
    <t>PHILIPPINES:  LUZON:  E</t>
  </si>
  <si>
    <t>MEXICO:  MEXICO CITY,JALISCO</t>
  </si>
  <si>
    <t>JAPAN:  AIDU</t>
  </si>
  <si>
    <t>IRAN:  DUGHABAD (SE KASHMAR)</t>
  </si>
  <si>
    <t>SOUTH KOREA:  SUWON</t>
  </si>
  <si>
    <t>ITALY:  NASO</t>
  </si>
  <si>
    <t>GREECE:  CRETE:  IRAKLION (CANDIA)</t>
  </si>
  <si>
    <t>AZORES:  PRAIA</t>
  </si>
  <si>
    <t>AZORES:  TERCEIRA</t>
  </si>
  <si>
    <t>JAPAN:  NIIGATA PREFECTURE</t>
  </si>
  <si>
    <t>UKRAINE:  BLACK SEA</t>
  </si>
  <si>
    <t>USA TERRITORY</t>
  </si>
  <si>
    <t>PR</t>
  </si>
  <si>
    <t>PUERTO RICO;  DOMINICAN REPUBLIC:  SANTO DOMINGO</t>
  </si>
  <si>
    <t>CHILE:  ARICA</t>
  </si>
  <si>
    <t>JAPAN:  HONSHU:  MIYAGI PREFECTURE</t>
  </si>
  <si>
    <t>JAPAN: SANRIKU</t>
  </si>
  <si>
    <t>INDIA:  BOMBAY</t>
  </si>
  <si>
    <t>FRANCE:  DURANUS,COARAZE,ROQUESPERVIERA,SAORGE</t>
  </si>
  <si>
    <t>IRAN:  DUGHABAD,KHORASAN</t>
  </si>
  <si>
    <t>PERU:  TRUJILLO, PIURA, SANTA</t>
  </si>
  <si>
    <t>YATSUSHIRO, JAPAN</t>
  </si>
  <si>
    <t>PHILIPPINES:  N LUZON:  ILOCOS PROV,ZAGAIAN PROV</t>
  </si>
  <si>
    <t>GERMANY:  FRANKFURT</t>
  </si>
  <si>
    <t>UZBEKISTAN:  AKHSY</t>
  </si>
  <si>
    <t>PHILIPPINES:  PANAY,ILOILO,CAPIZ</t>
  </si>
  <si>
    <t>CHINA:  HEBEI PROVINCE</t>
  </si>
  <si>
    <t>PANAMA</t>
  </si>
  <si>
    <t>PANAMA:  PANAMA</t>
  </si>
  <si>
    <t>MEXICO:  ZACATECAS</t>
  </si>
  <si>
    <t>CHINA:  NINGXIA:  PINGLIANG, LONGDE</t>
  </si>
  <si>
    <t>ITALY:  ARGENTA</t>
  </si>
  <si>
    <t>MOROCCO:  FES (FEZ),MEKNES</t>
  </si>
  <si>
    <t>ITALY:  GIRIFALCO</t>
  </si>
  <si>
    <t>ITALY:  NAPOLI (NAPLES)</t>
  </si>
  <si>
    <t>ITALY:  LESINA</t>
  </si>
  <si>
    <t>PHILIPPINES:  W. LUZON ISLAND:  CAGAYAN:  BANGUI</t>
  </si>
  <si>
    <t>BALKANS NW:  SLOVENIA:  KRISKO,BRESTANICA</t>
  </si>
  <si>
    <t>PHILIPPINES:  LUZON:  CAMALIG, ALBAY</t>
  </si>
  <si>
    <t>GREECE:  ISLANDS OF CYTHERA AND CRETE</t>
  </si>
  <si>
    <t>INDONESIA</t>
  </si>
  <si>
    <t>INDONESIA:  BANDA SEA</t>
  </si>
  <si>
    <t>GERMANY:  MECKLENBURG</t>
  </si>
  <si>
    <t>GREECE:  LEVKAS, CEPHALONIA, ITHAKI</t>
  </si>
  <si>
    <t>ETHIOPIA</t>
  </si>
  <si>
    <t>JAPAN:  ODAWARA</t>
  </si>
  <si>
    <t>CHILE:  FORT CARELMAPU</t>
  </si>
  <si>
    <t>GREECE:  ZAKINTHOS (ZANTE)</t>
  </si>
  <si>
    <t>CHINA:  HUBEI PROVINCE</t>
  </si>
  <si>
    <t>CHINA:  GANSU PROVINCE:  LINGTAI</t>
  </si>
  <si>
    <t>GREECE:  CEPHALONIA</t>
  </si>
  <si>
    <t>GHANA</t>
  </si>
  <si>
    <t>NV</t>
  </si>
  <si>
    <t>GHANA:  FORT DUMA, AWOIN</t>
  </si>
  <si>
    <t>PHILIPPINES:  MINDANAO:  ILLANA BAY</t>
  </si>
  <si>
    <t>ITALY:  COSENZA,MARTIRANO, NICASTRO, CALABRIA</t>
  </si>
  <si>
    <t>ITALY:  COTRONE</t>
  </si>
  <si>
    <t>ITALY:  AMATRICE</t>
  </si>
  <si>
    <t>GERMANY: ROER VALLEY</t>
  </si>
  <si>
    <t>ITALY:  BADOLATO</t>
  </si>
  <si>
    <t>JAPAN:  UCHIURA BAY</t>
  </si>
  <si>
    <t>PHILIPPINES:  LUZON:  APARRI</t>
  </si>
  <si>
    <t>IRAN:  TABRIZ, KURDISTAN</t>
  </si>
  <si>
    <t>VENEZUELA:  CARACAS,LA GUAIRA,CUA</t>
  </si>
  <si>
    <t>BOSO, JAPAN</t>
  </si>
  <si>
    <t>SEA OF JAPAN</t>
  </si>
  <si>
    <t>COLOMBIA:  PAMPLOMA,HERRAN; VENEZUELA: MERIDA</t>
  </si>
  <si>
    <t>FRANCE:  CORSICA,BELVEDERE,ROQUEBILLIERE</t>
  </si>
  <si>
    <t>VENEZUELA:  SAN CRISTOBAL; COLOMBIA:  PAMPLONA</t>
  </si>
  <si>
    <t>JAPAN:  NW. HONSHU ISLAND</t>
  </si>
  <si>
    <t>PHILIPPINES:  LUZON:  S BATANGAS TO N CAGAYAN</t>
  </si>
  <si>
    <t>PHILIPPINES:  LUZON: S BATANGAS TO N CAGAYAN</t>
  </si>
  <si>
    <t>ITALY:  LIGURIAN COAST</t>
  </si>
  <si>
    <t>ITALY:  GARGANO</t>
  </si>
  <si>
    <t>JAPAN:  SANRIKU:  SENDAI</t>
  </si>
  <si>
    <t>CHILE:  SANTIAGO</t>
  </si>
  <si>
    <t>PHILIPPINES:  LUZON:  S</t>
  </si>
  <si>
    <t>NICARAGUA</t>
  </si>
  <si>
    <t>NICARAGUA:  LEON</t>
  </si>
  <si>
    <t>ITALY:  MESSINA</t>
  </si>
  <si>
    <t>JAPAN:  TOKYO</t>
  </si>
  <si>
    <t>YELLOW SEA</t>
  </si>
  <si>
    <t>PERU:  CUZCO,COLLAO,LIMA; BOLIVIA:  SICASICA</t>
  </si>
  <si>
    <t>PERU-CHILE</t>
  </si>
  <si>
    <t>RUSSIA:  CAUCASUS</t>
  </si>
  <si>
    <t>CHINA:  YUNNAN PROVINCE:  MIDU</t>
  </si>
  <si>
    <t>TURKEY:  IZMIR,ALASEHIR,DENIZLI,AYDIN</t>
  </si>
  <si>
    <t>PHILIPPINES:  MINDORO ISLAND</t>
  </si>
  <si>
    <t>ITALY:  ALVITO,BELLOMONTE,PONTECORVO,SORA</t>
  </si>
  <si>
    <t>SPAIN:  MENORCA (MINORCA)</t>
  </si>
  <si>
    <t>PERU:  LIMA; CHILE</t>
  </si>
  <si>
    <t>PERU:  LIMA, CALLAO</t>
  </si>
  <si>
    <t>LEBANON:  TARABULUS (TRIPPOLES)</t>
  </si>
  <si>
    <t>FRANCE:  SAINTE MAURE</t>
  </si>
  <si>
    <t>CHILE:  CONCEPCION, CHILLAN</t>
  </si>
  <si>
    <t>PERU:  TRUJILLO</t>
  </si>
  <si>
    <t>PHILIPPINES:  S LUZON:  MANILA, SANTA CRUZ</t>
  </si>
  <si>
    <t>EL SALVADOR:  SAN SALVADOR</t>
  </si>
  <si>
    <t>ITALY:  PANAIJA, SORIANO, POLIA</t>
  </si>
  <si>
    <t>GREECE:  GALAXIDI</t>
  </si>
  <si>
    <t>FRANCE:  BAGNERES DE BIGORRE,LOURDES,BORDEAUX</t>
  </si>
  <si>
    <t>ITALY:  MODENA</t>
  </si>
  <si>
    <t>TAIWAN</t>
  </si>
  <si>
    <t>TAIWAN:  TAINAN</t>
  </si>
  <si>
    <t>ITALY:  FIRENZE (FLORENCE), PREDAPPIO</t>
  </si>
  <si>
    <t>JAPAN:  YAMASIRO</t>
  </si>
  <si>
    <t>JAPAN:  HIUGANADA</t>
  </si>
  <si>
    <t>CANADA</t>
  </si>
  <si>
    <t>CANADA:  ST LAWRENCE VALLEY</t>
  </si>
  <si>
    <t>NICARAGUA:  MOMOTOMBA, GRANADA</t>
  </si>
  <si>
    <t>PERU:  ICA, PISCO</t>
  </si>
  <si>
    <t>SOUTH KOREA:  CHONJU,CHINAN</t>
  </si>
  <si>
    <t>IRAN:  DAMAVAND</t>
  </si>
  <si>
    <t>JAPAN:  TAKATA</t>
  </si>
  <si>
    <t>IRAQ:  AL-MAWSIL; ARMENIA</t>
  </si>
  <si>
    <t>IRAN:  LAHIJAN</t>
  </si>
  <si>
    <t>BALKANS NW:  CROATIA: DUBROVNIK:  RAGUSA</t>
  </si>
  <si>
    <t>MEXICO:  PUEBLA</t>
  </si>
  <si>
    <t>IRAN:  SHIRVAN, SHAMKHA</t>
  </si>
  <si>
    <t>AZERBAIJAN:  SHEMAKHA (SAMAXI)</t>
  </si>
  <si>
    <t>JAMAICA</t>
  </si>
  <si>
    <t>MIYAKOJIMA, JAPAN</t>
  </si>
  <si>
    <t>MA</t>
  </si>
  <si>
    <t>BOSTON AND SALEM, MASSACHUSETTS</t>
  </si>
  <si>
    <t>PAKISTAN:  INDUS DELTA; INDIA: SAMAWANI (SAMAJI)</t>
  </si>
  <si>
    <t>NORTH KOREA:  YELLOW SEA</t>
  </si>
  <si>
    <t>AZERBAIJAN:  SHEMAKHA (SEMACHA)</t>
  </si>
  <si>
    <t>ITALY:  NICOLOSI</t>
  </si>
  <si>
    <t>INDIA:  FORT MADRAN</t>
  </si>
  <si>
    <t>AUSTRIA:  INNSBRUCK, SCHWAZ</t>
  </si>
  <si>
    <t>CHINA:  SHANGHAI</t>
  </si>
  <si>
    <t>SOUTH KOREA:  KWANGJU,SUNCHANG,UNKYO,KOSAN</t>
  </si>
  <si>
    <t>IRAN:  LAR-EVAZ</t>
  </si>
  <si>
    <t>ITALY:  RIMINI</t>
  </si>
  <si>
    <t>E. SPORADES ISLANDS, AEGEAN ISLANDS</t>
  </si>
  <si>
    <t>INDONESIA:  N. MOLUCCAS ISLANDS</t>
  </si>
  <si>
    <t>IRAN:  MASHHAD, NEYSHABUR (NISHAPUR)</t>
  </si>
  <si>
    <t>INDONESIA:  AMBON ISLAND, SERAM ISLAND</t>
  </si>
  <si>
    <t>ECUADOR:  CHIMBORAZO,BOLIVAR,QUITO</t>
  </si>
  <si>
    <t>PHILIPPINES:  MINDORO ISLAND, LUZON ISLAND</t>
  </si>
  <si>
    <t>JAPAN:  TUWANO</t>
  </si>
  <si>
    <t>JAPAN:  OFF SE. BOSO PENINSULA</t>
  </si>
  <si>
    <t>PHILIPPINES:  LUZON:  CENTRAL,S</t>
  </si>
  <si>
    <t>JAMAICA:  PORT ROYAL</t>
  </si>
  <si>
    <t>CUBA</t>
  </si>
  <si>
    <t>CUBA:  SANTIAGO DE CUBA</t>
  </si>
  <si>
    <t>IRAN:  GONABAD</t>
  </si>
  <si>
    <t>PERU:  LIMA,SALINAS-HUAURA,LIMA,CALLAO,CHANCAY</t>
  </si>
  <si>
    <t>JAPAN:  SANRIKU,RIKUCHU</t>
  </si>
  <si>
    <t>YEMEN:  AL MUKHA</t>
  </si>
  <si>
    <t>JAPAN:  TOTOMI-NADA</t>
  </si>
  <si>
    <t>SPAIN:  MALAGA</t>
  </si>
  <si>
    <t>SOUTH KOREA:  YANGYANG, SANCHOK</t>
  </si>
  <si>
    <t>INDONESIA:  SUMATRA:  MENTAWAI ISLANDS</t>
  </si>
  <si>
    <t>FRANCE:  REMIREMONT,FOUGEROLLES,FAUCOGNEY</t>
  </si>
  <si>
    <t>MEXICO:  OAXACA,MEXICO CITY</t>
  </si>
  <si>
    <t>IRAN:  LAR-BIRIZ-BANARUD</t>
  </si>
  <si>
    <t>ARMENIA:  JEREVAN (ERIVAN)</t>
  </si>
  <si>
    <t>DOMINICAN REPUBLIC:  SANTO DOMINGO,AZUA</t>
  </si>
  <si>
    <t>IRAN:  MASHHAD</t>
  </si>
  <si>
    <t>ITALY:  PISTICCI</t>
  </si>
  <si>
    <t>JAMAICA: PORT ROYAL</t>
  </si>
  <si>
    <t>ITALY:  COTIGNOLA, BAGNACAVALLO</t>
  </si>
  <si>
    <t>PAKISTAN:  DELTA OF THE INDUS</t>
  </si>
  <si>
    <t>RUSSIA:  TERSK</t>
  </si>
  <si>
    <t>ECUADOR:  TIXAN</t>
  </si>
  <si>
    <t>AUSTRIA:  INNSBRUCK; GERMANY:  AUGSBURG</t>
  </si>
  <si>
    <t>ANTIGUA AND BARBUDA</t>
  </si>
  <si>
    <t>ANTIGUA; SAINT KITTS AND NEVIS</t>
  </si>
  <si>
    <t>AUSTRIA:  CARINTHIE</t>
  </si>
  <si>
    <t>DOMINICAN REPUBLIC:  AZUA</t>
  </si>
  <si>
    <t>ARGENTINA</t>
  </si>
  <si>
    <t>ARGENTINA:  SANTIAGO, ESTECO, RIO DE LAS PIEDRAS</t>
  </si>
  <si>
    <t>ITALY:  SICILY, CALABRIA, CATANIA</t>
  </si>
  <si>
    <t>CUBA:  HAVANA</t>
  </si>
  <si>
    <t>TAIWAN:  TAIBEI (TAIPEI)</t>
  </si>
  <si>
    <t>JAPAN:  UGO</t>
  </si>
  <si>
    <t>ITALY:  CALITRI</t>
  </si>
  <si>
    <t>ITALY:  ASOLO,TREVISO</t>
  </si>
  <si>
    <t>CHINA:  SHANXI PROVINCE:  LINFEN</t>
  </si>
  <si>
    <t>ITALY:  BAGNOREGIO</t>
  </si>
  <si>
    <t>IRAN:  ST THADDEUS</t>
  </si>
  <si>
    <t>MEXICO:  MEXICO CITY,ACAPULCO</t>
  </si>
  <si>
    <t>ECUADOR:  TUNGURAHUA,COTOPAXI,CHIMBORAZO</t>
  </si>
  <si>
    <t>ECUADOR:  AMBATO,CARGUAYRAZO</t>
  </si>
  <si>
    <t>SEIKAIDO-NANKAIDO</t>
  </si>
  <si>
    <t>OR</t>
  </si>
  <si>
    <t>CASCADIA SUBDUCTION ZONE</t>
  </si>
  <si>
    <t>JAPAN:   TSUSHIMA, NAGASAKI PREFECTURE</t>
  </si>
  <si>
    <t>SOUTH KOREA:  CHUNGCHONG</t>
  </si>
  <si>
    <t>HAITI</t>
  </si>
  <si>
    <t>HAITI:  LEOGANE,PETIT GOAVE</t>
  </si>
  <si>
    <t>MARTINIQUE</t>
  </si>
  <si>
    <t>ITALY:  CENTRAL APENNINO, NORCIA, L'AQUILA, PERUGIA</t>
  </si>
  <si>
    <t>IRAN:  QESHM ISLAND (QISHM ISLAND)</t>
  </si>
  <si>
    <t>ITALY:  GENOA, CARMAGNOLE</t>
  </si>
  <si>
    <t>JAPAN:  OFF SW BOSO PENINSULA</t>
  </si>
  <si>
    <t>JAPAN:  N OF NOSIRO</t>
  </si>
  <si>
    <t>CHINA:  HEBEI PROVINCE:  DONGGUANG, CANGXIAN</t>
  </si>
  <si>
    <t>CHINA:  SHAANXI PROVINCE:  LONGXIAN</t>
  </si>
  <si>
    <t>CHILE:  CHILE:  ARICA</t>
  </si>
  <si>
    <t>ICELAND:  SELFOSS</t>
  </si>
  <si>
    <t>ITALY:  SULMONA TO CAMPOBASSO,  ABRUZZI</t>
  </si>
  <si>
    <t>PERU:  CUZCO</t>
  </si>
  <si>
    <t>TURKEY:  KARS</t>
  </si>
  <si>
    <t>FRANCE:  MANOSQUE</t>
  </si>
  <si>
    <t>INDONESIA:  BANDANEIRA</t>
  </si>
  <si>
    <t>JAPAN:  MIMASAKA</t>
  </si>
  <si>
    <t>MEXICO:  MEXICO CITY, COLIMA, GUADALAJARA</t>
  </si>
  <si>
    <t>FRANCE:  MONCONTOUR,LOUDUN</t>
  </si>
  <si>
    <t>CHINA:  YUNNAN PROVINCE:  S OF XUNDIAN</t>
  </si>
  <si>
    <t>CHINA:  SICHUAN PROVINCE:  DIEXI, MAOXIAN</t>
  </si>
  <si>
    <t>INDIA:  ARUNACHAL; BHUTAN</t>
  </si>
  <si>
    <t>JAPAN:  OOMATI</t>
  </si>
  <si>
    <t>GREECE:  PATRAS</t>
  </si>
  <si>
    <t>MYANMAR (BURMA)</t>
  </si>
  <si>
    <t>MYNAMAR (BURMA):  AVA (INNWA)</t>
  </si>
  <si>
    <t>TURKEY:  MAHMATAN, VAN</t>
  </si>
  <si>
    <t>PERU:  MOQUEGUA, AREQUIPA; CHILE:  ARICA</t>
  </si>
  <si>
    <t>SEIKAIDO, JAPAN</t>
  </si>
  <si>
    <t>TURKEY:  VAN,ERCIS</t>
  </si>
  <si>
    <t>PERU:  PUEBLO DE TORATA IN TACNA</t>
  </si>
  <si>
    <t>MEXICO:  BAJA CALIFORNIA</t>
  </si>
  <si>
    <t>PHILIPPINES:  TAAL, MANILA, RIZAL, LAGUNA, CAVITE</t>
  </si>
  <si>
    <t>CHINA:  S XINJIANG:  AKSU, BALKHASH</t>
  </si>
  <si>
    <t>JAPAN:  HANAMAKI</t>
  </si>
  <si>
    <t>PUERTO RICO:  ARECIBO</t>
  </si>
  <si>
    <t>MOROCCO:  MARRAKECH</t>
  </si>
  <si>
    <t>INDIA:  DELHI</t>
  </si>
  <si>
    <t>AZORES:  ATLANTIC</t>
  </si>
  <si>
    <t>PHILIPPINES:  NE LUZON:  CAGAYAN VALLEY</t>
  </si>
  <si>
    <t>GREECE:  LEFKADA:  DAMILIANI, ATHANI, HAGIOS PETROS</t>
  </si>
  <si>
    <t>INDONESIA:  JAVA: DJAKARTA (JAKARTA)</t>
  </si>
  <si>
    <t>PORTUGAL:  TAVIRA, ALGARVE</t>
  </si>
  <si>
    <t>GREECE:  LEFKADA</t>
  </si>
  <si>
    <t>PERU: TRUJILLO, ANCASH, LIMA</t>
  </si>
  <si>
    <t>PERU:  AREQUIPA</t>
  </si>
  <si>
    <t>CHINA:  YUNNAN PROVINCE:   SONGMING, YILIANG</t>
  </si>
  <si>
    <t>RUSSIA:  E OF LAKE BAYKAL</t>
  </si>
  <si>
    <t>PERU:  CALLAO</t>
  </si>
  <si>
    <t>CHINA:  SICHUAN PROVINCE:  KANGDING</t>
  </si>
  <si>
    <t>JAPAN:  KATSUYAMA</t>
  </si>
  <si>
    <t>ITALY:  PALERMO, MARSALA, MAZZARA</t>
  </si>
  <si>
    <t>MEXICO:  MEXICO CITY,OAXACA</t>
  </si>
  <si>
    <t>NORTH KOREA:  HAMHUNG</t>
  </si>
  <si>
    <t>ITALY:  SCIACCA</t>
  </si>
  <si>
    <t>PHILIPPINES:  S LUZON:  MANILA</t>
  </si>
  <si>
    <t>JAPAN:  NOTO</t>
  </si>
  <si>
    <t>ITALY:  MASSA,CARRARA</t>
  </si>
  <si>
    <t>AZORES:  LUZ</t>
  </si>
  <si>
    <t>CHILE:  VALPARAISO</t>
  </si>
  <si>
    <t>JAPAN:  KASHIMA</t>
  </si>
  <si>
    <t>PHILIPPINES:  TAYABAS,LAGUNA</t>
  </si>
  <si>
    <t>ITALY:  FOGGIA</t>
  </si>
  <si>
    <t>KOORI</t>
  </si>
  <si>
    <t>MOROCCO:  SANTA CRUZ (AGADIR)</t>
  </si>
  <si>
    <t>S. MEXICO</t>
  </si>
  <si>
    <t>ITALY:  ARIANO, LUCANIE, AVELLINO</t>
  </si>
  <si>
    <t>JAPAN:  KUJUKURI BEACH</t>
  </si>
  <si>
    <t>ICELAND:  SOUTHERN LOWLAND</t>
  </si>
  <si>
    <t>CHINA:  YUNNAN PROVINCE:  DONGCHUAN</t>
  </si>
  <si>
    <t>ETHIOPIA:  ERITREA</t>
  </si>
  <si>
    <t>UNITED KINGDOM:  IRELAND</t>
  </si>
  <si>
    <t>COLOMBIA:  POPAYAN</t>
  </si>
  <si>
    <t>E. LUZON ISLAND, PHILIPPINES</t>
  </si>
  <si>
    <t>INDIA:  CALCUTTA</t>
  </si>
  <si>
    <t>RUSSIA:  KAMCHATKA</t>
  </si>
  <si>
    <t>RUSSIA:  OFF KAMCHATKA</t>
  </si>
  <si>
    <t>RUSSIA:  KURIL ISLANDS</t>
  </si>
  <si>
    <t>CHILE: VALDIVIA, CHILOE</t>
  </si>
  <si>
    <t>BALKANS NW:  CROATIA:  MEDIMURJE</t>
  </si>
  <si>
    <t>GREECE:  MILOS ISLAND:  ZEFIRIA</t>
  </si>
  <si>
    <t>CHINA:  QINGHAI PROVINCE</t>
  </si>
  <si>
    <t>PERU:  SANTA CATALINA</t>
  </si>
  <si>
    <t>AZORES:  FLORES</t>
  </si>
  <si>
    <t>JAPAN:  N SANRIKU,MUTSU</t>
  </si>
  <si>
    <t>ITALY:  FABRIANO</t>
  </si>
  <si>
    <t>CHILE:  CONCEPCION</t>
  </si>
  <si>
    <t>RUSSIA:  LAKE BAYKAL</t>
  </si>
  <si>
    <t>PHILIPPINES:  LUZON:  TAYABAS,LAGUNA</t>
  </si>
  <si>
    <t>GREECE:  IONIAN SEA, AMALIAS, GARGALIANOI, KALAMAI</t>
  </si>
  <si>
    <t>PHILIPPINES:  LEYTE</t>
  </si>
  <si>
    <t>COLOMBIA:  BOGOTA</t>
  </si>
  <si>
    <t>W. LUZON ISLAND, PHILIPPINES</t>
  </si>
  <si>
    <t>PHILIPPINES: SE LUZON IS: NAGA</t>
  </si>
  <si>
    <t>PERU:  CARABAYA PROVINCE:  AYAPATA</t>
  </si>
  <si>
    <t>SPAIN:  VALENCE</t>
  </si>
  <si>
    <t>GREECE:  VOSTIZA (EGIO, AIGIO, AEGHION)</t>
  </si>
  <si>
    <t>PHILIPPINES:  TAAL VOLCANO</t>
  </si>
  <si>
    <t>MEXICO:  COLIMA, GUADALAJARA, MEXICO CITY</t>
  </si>
  <si>
    <t>FRANCE:  TARBES, LOURDES</t>
  </si>
  <si>
    <t>GREECE:  MOREA,CERIGO</t>
  </si>
  <si>
    <t>BULGARIA:  PLOVDIV</t>
  </si>
  <si>
    <t>BALKANS NW:  CROATIA:  RIJEKA (FIUME)</t>
  </si>
  <si>
    <t>MYANMAR (BURMA) COAST</t>
  </si>
  <si>
    <t>JAPAN:  HONSHU:  NW</t>
  </si>
  <si>
    <t>CHILE:  CONCEPCION, CHILLAN, TALCA, TUTUBEN, CURICO</t>
  </si>
  <si>
    <t>ITALY:  GUALDO,NOCERA</t>
  </si>
  <si>
    <t>HAITI: PORT-AU-PRINCE</t>
  </si>
  <si>
    <t>DOMINICAN REPUBLIC:  AZUA DE COMPOSTELA</t>
  </si>
  <si>
    <t>HAITI:  PORT-AU-PRINCE</t>
  </si>
  <si>
    <t>PORTUGAL:  BUARCOS, AVEIRO</t>
  </si>
  <si>
    <t>SYRIA:  COAST; ISRAEL</t>
  </si>
  <si>
    <t>INDONESIA:  AMBON ISLAND</t>
  </si>
  <si>
    <t>MEXICO:  ACAPULCO</t>
  </si>
  <si>
    <t>ECUADOR:  PICHINCHA, QUITO</t>
  </si>
  <si>
    <t>IRAN:  N:  TABRIZ,KASHAN</t>
  </si>
  <si>
    <t>MASSACHUSETTS:  EAST OF CAPE ANN</t>
  </si>
  <si>
    <t>MOROCCO:  MEKNES, FES</t>
  </si>
  <si>
    <t>ECUADOR:  COTOPAXI,TUNGURAHUA, LATACUNGA</t>
  </si>
  <si>
    <t>MOROCCO:  SALE, CAPE CANTIN</t>
  </si>
  <si>
    <t>AZORES:  SAO JORGE</t>
  </si>
  <si>
    <t>ITALY:  CALABRIA,COSENZA</t>
  </si>
  <si>
    <t>UNITED KINGDOM:  ENGLAND: ST. MARY, SCILLY ISLANDS</t>
  </si>
  <si>
    <t>INDONESIA:  JAKARTA</t>
  </si>
  <si>
    <t>TUNISIA:  TUNIS, CONSTANTINE</t>
  </si>
  <si>
    <t>ITALY:  PINEROLO</t>
  </si>
  <si>
    <t>GREECE-BULGARIA:  THESSALONIKI; BULGARIA:  PLOVDIV</t>
  </si>
  <si>
    <t>MEXICO:  JORULLO</t>
  </si>
  <si>
    <t>ISRAEL:  ZEFAT (SAFED)</t>
  </si>
  <si>
    <t>LEBANON-SYRIA:  BAALBEC; SYRIA: DAMASCUS, ANTIOCH</t>
  </si>
  <si>
    <t>PORTUGAL: LISBON</t>
  </si>
  <si>
    <t>RUSSIA; MONGOLIA</t>
  </si>
  <si>
    <t>BANGLADESH</t>
  </si>
  <si>
    <t>BANGLADESH:  CHITTAGONG, DACCA, ARRACAN</t>
  </si>
  <si>
    <t>JAPAN:  NW. HONSHU I. (SADO)</t>
  </si>
  <si>
    <t>JAPAN:  SANRIKU,MUTSU</t>
  </si>
  <si>
    <t>N. SANRIKU, JAPAN</t>
  </si>
  <si>
    <t>JAPAN:  SANRIKU:  HACHINOHE</t>
  </si>
  <si>
    <t>HUNGARY</t>
  </si>
  <si>
    <t>HUNGARY:  GYOR; CZECHOSLOVAKIA:  KOMAROM</t>
  </si>
  <si>
    <t>HONDURAS: TRUJILLO</t>
  </si>
  <si>
    <t>CHINA:  GANSU PROVINCE:  WUSHAN, GANGU</t>
  </si>
  <si>
    <t>JAPAN:  HIROSAKI</t>
  </si>
  <si>
    <t>COLOMBIA:  BUGA,CALI,POPAYAN</t>
  </si>
  <si>
    <t>MARTINIQUE:  SAINT-PIERRE</t>
  </si>
  <si>
    <t>VENEZUELA:  CUMANA, SAN JUAN BAUTISTA; TRINIDAD</t>
  </si>
  <si>
    <t>GUATEMALA:  CHIQUIMULA, QUETZALTEPEQUE</t>
  </si>
  <si>
    <t>MARTINIQUE &amp; BARBADOS</t>
  </si>
  <si>
    <t>ITALY:  CRATI</t>
  </si>
  <si>
    <t>CHINA:  MACAU</t>
  </si>
  <si>
    <t>PAPUA NEW GUINEA</t>
  </si>
  <si>
    <t>PAPUA NEW GUINEA:  NEW IRELAND</t>
  </si>
  <si>
    <t>JAPAN:  RYUKYU ISLANDS</t>
  </si>
  <si>
    <t>ITALY:  SANTA SOFIA</t>
  </si>
  <si>
    <t>SW. KYUSHU ISLAND, JAPAN</t>
  </si>
  <si>
    <t>GREECE:  ST MAURA</t>
  </si>
  <si>
    <t>JAPAN:  MORIOKA</t>
  </si>
  <si>
    <t>INDONESIA:  SUMATRA:</t>
  </si>
  <si>
    <t>JAMAICA:  PORT ROYAL,KINGSTON</t>
  </si>
  <si>
    <t>JAPAN:  SANRIKU,RIKUZEN,RIKUCHU</t>
  </si>
  <si>
    <t>FRANCE:  CLANSAYES,ST RAPHAEL</t>
  </si>
  <si>
    <t>MOROCCO:  TANGIERS</t>
  </si>
  <si>
    <t>GUATEMALA: ST. JAGO</t>
  </si>
  <si>
    <t>MEXICO:  JALISCO,ZACATECAS</t>
  </si>
  <si>
    <t>CANADA:  NEWFOUNDLAND</t>
  </si>
  <si>
    <t>FRENCH GUIANA</t>
  </si>
  <si>
    <t>FRENCH GUIANA:  CAYENNE</t>
  </si>
  <si>
    <t>HAITI: UNKNOWN LOCATION</t>
  </si>
  <si>
    <t>BALKANS NW:  CROATIA:  BEDEKOVCINA</t>
  </si>
  <si>
    <t>VENEZUELA:  TRUJILLO</t>
  </si>
  <si>
    <t>DOMINICAN REPUBLIC:  PUERTO RICO: W</t>
  </si>
  <si>
    <t>MEXICO:  GUERRERO,MORELOS,OAXACA,MEXICO CITY</t>
  </si>
  <si>
    <t>TAIWAN:  JIAYI, KAGI</t>
  </si>
  <si>
    <t>MOROCCO:  TANGIER,SALE</t>
  </si>
  <si>
    <t>MEXICO:  JALISCO</t>
  </si>
  <si>
    <t>IRAN:  KASHAN</t>
  </si>
  <si>
    <t>JAMAICA:  SAVANNA LA MAR</t>
  </si>
  <si>
    <t>ITALY:  CIVITANOVA MARCHE, CAGLI</t>
  </si>
  <si>
    <t>JAMAICA: UNKNOWN LOCATION</t>
  </si>
  <si>
    <t>ITALY:  TYRRHENIAN CALABRIA</t>
  </si>
  <si>
    <t>ITALY:  MESSINA STRAITS</t>
  </si>
  <si>
    <t>TURKEY:  AMAXIKI</t>
  </si>
  <si>
    <t>ITALY:  GERACE</t>
  </si>
  <si>
    <t>DOMINICAN REPUBLIC:  SANTIAGO DE LOS CABALLEROS</t>
  </si>
  <si>
    <t>ITALY:  IONIAN CALABRIA</t>
  </si>
  <si>
    <t>MEXICO:  GUERRERO, ACAPULCO</t>
  </si>
  <si>
    <t>PERU:  AREQUIPA,CAMANA,MOQUEGUA,TAMBO</t>
  </si>
  <si>
    <t>TURKEY:  ERZURUM,ERZINCAN</t>
  </si>
  <si>
    <t>HAITI:  PETIT GOAVE,LEOGANE,PORT-AU-PRINCE</t>
  </si>
  <si>
    <t>ICELAND:  SOUTHLAND,ARNESSYSLA,BANGAR,SYSLA</t>
  </si>
  <si>
    <t>SPAIN:  L'ARNES SYSSEL</t>
  </si>
  <si>
    <t>GREECE:  PATRAI (PATRAS), ZAKYNTHOS (ZANTE)</t>
  </si>
  <si>
    <t>CHINA:  GANSU PROVINCE:  HUIHUIPU</t>
  </si>
  <si>
    <t>COLOMBIA:  BOGOTA,ENGATIVA,CAXICA,SOACHA</t>
  </si>
  <si>
    <t>GREECE:  CORFU (KERKIRA)</t>
  </si>
  <si>
    <t>ITALY:  SICILY, MELAZZO</t>
  </si>
  <si>
    <t>CHINA:  SICHUAN PROVINCE:  S OF KANGDING</t>
  </si>
  <si>
    <t>CHINA:  XINJIANG</t>
  </si>
  <si>
    <t>VENEZUELA:  MERIDA</t>
  </si>
  <si>
    <t>MEXICO:  SAN MARCOS, OAXACA</t>
  </si>
  <si>
    <t>PUERTO RICO:  ARECIBO,MAYAGUEZ,SAN JUAN,CAGUAS</t>
  </si>
  <si>
    <t>PUERTO RICO:  PONCE,SAN JUAN</t>
  </si>
  <si>
    <t>PHILIPPINES:  PANAY,CAPIZ,ILOILO</t>
  </si>
  <si>
    <t>PHILIPPINES:  PANAY:  ILOILO,ANTIQUE,BUENAVISTA</t>
  </si>
  <si>
    <t>JAMAICA: MONTEGO BAY</t>
  </si>
  <si>
    <t>AK</t>
  </si>
  <si>
    <t>ALASKA PENINSULA: UNGA ISLAND</t>
  </si>
  <si>
    <t>ALASKA PENINSULA</t>
  </si>
  <si>
    <t>SAINT LUCIA</t>
  </si>
  <si>
    <t>TOGO</t>
  </si>
  <si>
    <t>TOGO:  AGUNAH, KANA; BENIN:  ABOMEY</t>
  </si>
  <si>
    <t>CHINA:  YUNNAN PROVINCE:  TONGHAI, HUANING</t>
  </si>
  <si>
    <t>ITALY:  CITTA DI CASTELLO,SANSEPOLCRO</t>
  </si>
  <si>
    <t>CHINA:  SHAANXI PROVINCE:  TONGGUAN</t>
  </si>
  <si>
    <t>ALGERIA:  ORAN; SPAIN:  CARTAGENA, SANTA FE</t>
  </si>
  <si>
    <t>RUSSIA:  NEAR KAMCHATKA</t>
  </si>
  <si>
    <t>CHINA:  FUJIAN PROVINCE</t>
  </si>
  <si>
    <t>JAPAN:  OSAKA BAY</t>
  </si>
  <si>
    <t>ITALY:  MONTELEONE,SORIANO CALABRO, CAPRI</t>
  </si>
  <si>
    <t>GREECE:  ZANTE, GASTUNI</t>
  </si>
  <si>
    <t>IRAN:  KHOT,TABRIZ,REZAIYEH,KHANEH,VAN,ERZERUM</t>
  </si>
  <si>
    <t>GUATEMALA:  SAN MARCOS</t>
  </si>
  <si>
    <t>JAPAN:  KYUSYU ISLAND</t>
  </si>
  <si>
    <t>JAPAN:  W. HOKKAIDO ISLAND</t>
  </si>
  <si>
    <t>TAIWAN:  JIAYI, TAINAN</t>
  </si>
  <si>
    <t>CHINA:  SICHUAN PROVINCE:  N OF QIANNING</t>
  </si>
  <si>
    <t>ALASKA:  KODIAK ISLAND</t>
  </si>
  <si>
    <t>JAPAN:   AOMORI</t>
  </si>
  <si>
    <t>HAITI:  SANTO DOMINGO (ST DOMINGUE)</t>
  </si>
  <si>
    <t>CHINA:  SICHUAN PROVINCE:  NEAR QIANNING</t>
  </si>
  <si>
    <t>SIERRA LEONE</t>
  </si>
  <si>
    <t>TRINIDAD AND TOBAGO</t>
  </si>
  <si>
    <t>TRINIDAD:  PORT-OF-SPAIN</t>
  </si>
  <si>
    <t>COLOMBIA:  N SANTANDER,PAMPLONA</t>
  </si>
  <si>
    <t>SYRIA:  AL-LADHIQIYAH (LATAKIA)</t>
  </si>
  <si>
    <t>ITALY:  CASAMICCIOLA</t>
  </si>
  <si>
    <t>CHILE:  COPIAPO, VALLENAR, HUASCO, COQUIMBO</t>
  </si>
  <si>
    <t>PHILIPPINES:   LUZON:  PANGASINAN, BAGUIO, ZAMBALES</t>
  </si>
  <si>
    <t>ECUADOR:  RIOBAMBA, QUITO, CUZCO</t>
  </si>
  <si>
    <t>SW. SUMATRA</t>
  </si>
  <si>
    <t>VENEZUELA:  CUMANA, CARIACO</t>
  </si>
  <si>
    <t>COSTA RICA: MATINA</t>
  </si>
  <si>
    <t>CHILE:  COPIAPO</t>
  </si>
  <si>
    <t>FRANCE:  MACHECOUL,BOUIN,ST GILLES,NANTES</t>
  </si>
  <si>
    <t>JAPAN:  SW. HONSHU ISLAND</t>
  </si>
  <si>
    <t>ITALY:  CAMERINO</t>
  </si>
  <si>
    <t>COLOMBIA:  CARTAGO</t>
  </si>
  <si>
    <t>UZBEKISTAN:  UZGUT</t>
  </si>
  <si>
    <t>CANARY ISLANDS</t>
  </si>
  <si>
    <t>CANARY ISLANDS:  PENON DE LA GOMERA</t>
  </si>
  <si>
    <t>ANTIGUA ISLAND &amp;  ST. CHRISTOPHER</t>
  </si>
  <si>
    <t>ITALY:  SONCINO</t>
  </si>
  <si>
    <t>VENEZUELA: CUMANA</t>
  </si>
  <si>
    <t>ROMANIA:  CARPATHIAN FOLD,VRANCEA</t>
  </si>
  <si>
    <t>ALGERIA:  KOLEA, BLIDA, ALGIERS</t>
  </si>
  <si>
    <t>JAPAN:  NW HONSHU:  SADO ISLAND, OGI</t>
  </si>
  <si>
    <t>INDIA:  UTTARAKHAND, MATHURA (MUTTRA)</t>
  </si>
  <si>
    <t>GREECE:  ACHAIA:  PATRAI (PATRAS)</t>
  </si>
  <si>
    <t>SPAIN:  ALMERIA:  DALIAS</t>
  </si>
  <si>
    <t>GREECE:  PATRAI</t>
  </si>
  <si>
    <t>JAPAN:  KISAKATA</t>
  </si>
  <si>
    <t>SPAIN: ALMERIA, DALIAS, ROQUETAS</t>
  </si>
  <si>
    <t>COLOMBIA:  HONDA,MARIQUITA</t>
  </si>
  <si>
    <t>ITALY:  MOLISE, ROSOLONE, NAPOLI (NAPLES), ISERNIA</t>
  </si>
  <si>
    <t>IRAN:  BABOL</t>
  </si>
  <si>
    <t>CA</t>
  </si>
  <si>
    <t>CALIFORNIA:  SANTA BARBARA</t>
  </si>
  <si>
    <t>MEXICO:  JALISCO,OAXACA,MICHOACAN</t>
  </si>
  <si>
    <t>CHINA:  TIBET (XIZANG PROVINCE):  SHANNAN (LHOKA)</t>
  </si>
  <si>
    <t>ITALY:  TYRRHENIAN SEA</t>
  </si>
  <si>
    <t>ITALY:  VALLEY OF PELLICE, CHISONE</t>
  </si>
  <si>
    <t>E. AWA, TOKUSHIMA PREFECTURE</t>
  </si>
  <si>
    <t>IRAN:  DODANGEH, E MAZANDARAN</t>
  </si>
  <si>
    <t>IRAN:  QAZVIN-TALEQAN</t>
  </si>
  <si>
    <t>SOUTH AFRICA</t>
  </si>
  <si>
    <t>SOUTH AFRICA:  CAPE OF GOOD HOPE</t>
  </si>
  <si>
    <t>IRAN:  SARI,AMOL,MAZANDARAN</t>
  </si>
  <si>
    <t>GU</t>
  </si>
  <si>
    <t>GUAM</t>
  </si>
  <si>
    <t>CANARY ISLANDS:  TENERIFE</t>
  </si>
  <si>
    <t>MEXICO:  BAJA CALIFORNIA: LORETO</t>
  </si>
  <si>
    <t>JAPAN:  OGA</t>
  </si>
  <si>
    <t>CUBA:  HAVANA,SANTIAGO DE CUBA</t>
  </si>
  <si>
    <t>GEORGIA:  KAKHETIYA</t>
  </si>
  <si>
    <t>TAIWAN:  DANSHUI:  OFF WEST COAST</t>
  </si>
  <si>
    <t>CHINA:  SICHUAN PROVINCE:  E. OF GANZE</t>
  </si>
  <si>
    <t>PHILIPPINES:  CAMARINES</t>
  </si>
  <si>
    <t>AR</t>
  </si>
  <si>
    <t>ARKANSAS: NORTHEAST (NEW MADRID EARTHQUAKES)</t>
  </si>
  <si>
    <t>MO</t>
  </si>
  <si>
    <t>MISSOURI:  NEW MADRID</t>
  </si>
  <si>
    <t>CHINA:  XINJIANG PROVINCE</t>
  </si>
  <si>
    <t>FRANCE:  BEAUMONT,PIERREVERT,SAINTE TULLE,MANOSQUE</t>
  </si>
  <si>
    <t>VENEZUELA:  LA GUAIRA</t>
  </si>
  <si>
    <t>FRANCE:</t>
  </si>
  <si>
    <t>JAMAICA:  KINGSTON</t>
  </si>
  <si>
    <t>CALIFORNIA:   SAN JUAN CAPISTRANO</t>
  </si>
  <si>
    <t>CALIFORNIA:   PURISIMA</t>
  </si>
  <si>
    <t>PHILIPPINES:  SE LUZON:  ALBAY</t>
  </si>
  <si>
    <t>FRANCE:  GAN,OLORON,LOUVIE-JUZON,BENEJACQ,TARBES</t>
  </si>
  <si>
    <t>CHINA:  YUNNAN PROVINCE:  SIPING</t>
  </si>
  <si>
    <t>INDONESIA:  TIMOR ISLAND, KUPANG, KISSAR ISLAND</t>
  </si>
  <si>
    <t>MEXICO:  OAXACA,TAMAZULAPAN</t>
  </si>
  <si>
    <t>TAIWAN:</t>
  </si>
  <si>
    <t>INDONESIA:  BALI</t>
  </si>
  <si>
    <t>GREECE:  IONIAN ISLANDS:  LEUKAS</t>
  </si>
  <si>
    <t>INDONESIA; MALAYSIA:  PENANG ISLAND</t>
  </si>
  <si>
    <t>GUATEMALA:  SOLOMA</t>
  </si>
  <si>
    <t>PA</t>
  </si>
  <si>
    <t>PENNSYLVANIA:  PHILADELPHIA</t>
  </si>
  <si>
    <t>FRANCE:  CHAMONIX VALLEY</t>
  </si>
  <si>
    <t>CHINA:  SICHUAN PROVINCE:  CHANGLI</t>
  </si>
  <si>
    <t>GREECE:  ACHAIA:  AEGHION</t>
  </si>
  <si>
    <t>ITALY:  ACIREALE, CATANIA, CALABRIA</t>
  </si>
  <si>
    <t>ITALY:  LIGURIA; FRANCE:  VENCE, GRASSE, NICE</t>
  </si>
  <si>
    <t>INDONESIA:  SUMATRA:  BENGKULU</t>
  </si>
  <si>
    <t>MEXICO:  MORELOS-GUERRERO,MEXICO CITY,GUADALAJARA</t>
  </si>
  <si>
    <t>ITALY:  MADONIE</t>
  </si>
  <si>
    <t>INDONESIA:  SUMBAWA ISLAND:  BIMA</t>
  </si>
  <si>
    <t>CHINA: QINGHAI PROVINCE</t>
  </si>
  <si>
    <t>ALGERIA:  MASCARA</t>
  </si>
  <si>
    <t>INDIA:  RANN OF KUTCH,AHMADABAD,POONAH,BHOOJ</t>
  </si>
  <si>
    <t>NORWAY</t>
  </si>
  <si>
    <t>NORWAY: RANA REGION: LUROY</t>
  </si>
  <si>
    <t>ALASKA:  EAST ALEUTIAN ISLANDS</t>
  </si>
  <si>
    <t>GREECE:  LEVKAS</t>
  </si>
  <si>
    <t>MEXICO:  GUERRERO, OAXACA, PUEBLA, VERACRUZ</t>
  </si>
  <si>
    <t>INDONESIA:  SULAWESI:  MAKASAR</t>
  </si>
  <si>
    <t>IRAN:  MAZANDARAN</t>
  </si>
  <si>
    <t>CONGO</t>
  </si>
  <si>
    <t>CONGO:  LOANGO</t>
  </si>
  <si>
    <t>UK TERRITORY</t>
  </si>
  <si>
    <t>PERU:  CAMANA, OCONA, CARAVELI</t>
  </si>
  <si>
    <t>COSTA RICA:  MATINA</t>
  </si>
  <si>
    <t>TURKEY:  ANTAKYA; SYRIA:  HALAB,DIMASHQ (DAMASCUS);</t>
  </si>
  <si>
    <t>TURKEY; SYRIA:  DIMASHQ (DAMASCUS), HALAB; CYPRUS</t>
  </si>
  <si>
    <t>CHILE:  VALPARAISO, QUILLOTA, CONCON,  ACONCAGUA</t>
  </si>
  <si>
    <t>GRENADA</t>
  </si>
  <si>
    <t>ITALY:  NASO, SICILY</t>
  </si>
  <si>
    <t>NY</t>
  </si>
  <si>
    <t>LAKE ERIE (GREAT LAKES)</t>
  </si>
  <si>
    <t>GREECE:  THESPROTIKON</t>
  </si>
  <si>
    <t>VENEZUELA:  CARIACO, MARGARITA ISLAND</t>
  </si>
  <si>
    <t>INDONESIA:  JAVA</t>
  </si>
  <si>
    <t>BALKANS NW:  CROATIA:  DUBROVNIK</t>
  </si>
  <si>
    <t>MARTINIQUE: SAINT PIERRE HARBOR</t>
  </si>
  <si>
    <t>IRAN:  KAZIRUN, SHAHPUR</t>
  </si>
  <si>
    <t>IRAN:  SHIRAZ, GUYUM</t>
  </si>
  <si>
    <t>GUADELOUPE</t>
  </si>
  <si>
    <t>GUADELOUPE: BASSE TERRE</t>
  </si>
  <si>
    <t>PHILIPPINES:  SE LUZON:  TAYABAS,RIZAL,LAGUNA</t>
  </si>
  <si>
    <t>PHILIPPINES:  MANILA,SAN FRANCISCO</t>
  </si>
  <si>
    <t>MARTINIQUE: SAINT PIERRE</t>
  </si>
  <si>
    <t>COLOMBIA:  SANTA MARTA</t>
  </si>
  <si>
    <t>ALGERIA:  BLIDA, ALGIERS</t>
  </si>
  <si>
    <t>GUAM; NORTHERN MARIANA ISLANDS:  LADRONES ISLAND</t>
  </si>
  <si>
    <t>IRAN:  HARHAZ</t>
  </si>
  <si>
    <t>JAPAN:  BONIN ISLANDS [CHICHIJIMA ISLAND]</t>
  </si>
  <si>
    <t>COLOMBIA:  ENGATIVA,BOGOTA,RAMIRIQUI,UMBITA,TUNJA</t>
  </si>
  <si>
    <t>NEW ZEALAND</t>
  </si>
  <si>
    <t>NEW ZEALAND:  FJORDLAND</t>
  </si>
  <si>
    <t>TURKEY:  TOKAT, ERBAA</t>
  </si>
  <si>
    <t>PAKISTAN:  LAHORE, PUNJAB</t>
  </si>
  <si>
    <t>COLOMBIA:  BOGOTA, NEIVA, POPAYAN, PASTO, HUILA</t>
  </si>
  <si>
    <t>ITALY:  ISCHIA ISLAND</t>
  </si>
  <si>
    <t>JAPAN:  AMAKUSA ISLANDS</t>
  </si>
  <si>
    <t>INDIA:  KASHMIR</t>
  </si>
  <si>
    <t>JAPAN:  SANDYO IN ETIGO</t>
  </si>
  <si>
    <t>INDONESIA:  SULAWESI</t>
  </si>
  <si>
    <t>SPAIN:  TORREVIEJA, MURCIA</t>
  </si>
  <si>
    <t>GREECE-BULGARIA</t>
  </si>
  <si>
    <t>GREECE:  XANTHI-DRAMA</t>
  </si>
  <si>
    <t>CHINA:  ANHUI PROVINCE</t>
  </si>
  <si>
    <t>ROMANIA:  BUCHAREST</t>
  </si>
  <si>
    <t>RUSSIA:  DAGESTAN</t>
  </si>
  <si>
    <t>IRAN:  CHAHARDANGEH,SEMNAN,DAMGHAN</t>
  </si>
  <si>
    <t>IRAN:  DAMAVAND,TEHRAN,SEMNAN,DAMGHAN</t>
  </si>
  <si>
    <t>JAPAN:  KYOTO</t>
  </si>
  <si>
    <t>GREECE:  SAMOS (DODECANESE)</t>
  </si>
  <si>
    <t>ITALY:  COAST OF LIGURIA</t>
  </si>
  <si>
    <t>BARBADOS</t>
  </si>
  <si>
    <t>BARBADOS, SAINT VINCENT, DOMINICA, ANTIGUA</t>
  </si>
  <si>
    <t>CHILE: PERU:  TACNA,ARICA,AREQUIPA</t>
  </si>
  <si>
    <t>TRINIDAD &amp; ST. CHRISTOPHER</t>
  </si>
  <si>
    <t>NEW ZEALAND:  NORTH ISLAND:  POVERTY BAY</t>
  </si>
  <si>
    <t>ITALY:  FOLIGNO</t>
  </si>
  <si>
    <t>ITALY:  CUTRO</t>
  </si>
  <si>
    <t>ALBANIA:  VLORE, SAZAN, KANINA, NARTA</t>
  </si>
  <si>
    <t>INDIA:  LOHUGHAR</t>
  </si>
  <si>
    <t>NEPAL:  KATHMANDU; INDIA:  BIHAR</t>
  </si>
  <si>
    <t>PERU-CHILE:  PERU:  TACNA; CHILE:  ARICA</t>
  </si>
  <si>
    <t>COLOMBIA:  PUTUMAYO,PASTO, POPAYAN, SANTA MARTA</t>
  </si>
  <si>
    <t>W. HOKKAIDO ISLAND, JAPAN</t>
  </si>
  <si>
    <t>ITALY:  BORGO VAL DI TARO</t>
  </si>
  <si>
    <t>COLOMBIA:  PASTO</t>
  </si>
  <si>
    <t>COLOMBIA:  SANTA MARTA,CARTAGENA</t>
  </si>
  <si>
    <t>JORDAN:  AL-KARAK; ISRAEL:  JERUSALEM, NABULUS</t>
  </si>
  <si>
    <t>GUAM:  AGANA</t>
  </si>
  <si>
    <t>INDONESIA:  JAVA:  BOGOR, CINAJUR</t>
  </si>
  <si>
    <t>HUNGARY:  PISHKOL'T, ERENDREYD, DENGELEG</t>
  </si>
  <si>
    <t>CHINA:  TIBET (XIZANG PROVINCE)</t>
  </si>
  <si>
    <t>ITALY:  CASTIGLIONE,COSENZA,CRATI</t>
  </si>
  <si>
    <t>INDONESIA:  MALUKU:  AMBON</t>
  </si>
  <si>
    <t>FLORES SEA</t>
  </si>
  <si>
    <t>ITALY:  ROSSANO,CROSIA,CRACO,BASILICATA</t>
  </si>
  <si>
    <t>CALIFORNIA</t>
  </si>
  <si>
    <t>CHILE:  COBIJA</t>
  </si>
  <si>
    <t>ITALY:  BASILICATA</t>
  </si>
  <si>
    <t>ISRAEL: ZEFAT (SAFED); LEBANON:  BEIRUT (BEYROUT)</t>
  </si>
  <si>
    <t>VI</t>
  </si>
  <si>
    <t>VIRGIN ISLANDS</t>
  </si>
  <si>
    <t>MEXICO: ACAPULCO</t>
  </si>
  <si>
    <t>VENEZUELA:  SANTA TERESA DEL TUY,SANTA LUCIA</t>
  </si>
  <si>
    <t>INDONESIA:  BANDA ATJEH</t>
  </si>
  <si>
    <t>MEXICO: MEXICO CITY,  ACAPULCO</t>
  </si>
  <si>
    <t>MEXICO:  GUADALAJARA</t>
  </si>
  <si>
    <t>CHILE:  CENTRAL</t>
  </si>
  <si>
    <t>CALIFORNIA:  SAN FRANCISCO,SAN JOSE,SANTA CLARA</t>
  </si>
  <si>
    <t>ISRAEL:  TEL AVIV-YAFO (JAFFA),PALESTINE</t>
  </si>
  <si>
    <t>MYANMAR (BURMA):  AVA (INNWA)</t>
  </si>
  <si>
    <t>MARTINIQUE:  FORT-DE-FRANCE, ST PIERRE; CASTRIES</t>
  </si>
  <si>
    <t>MYANMAR (BURMA):  AVA, AMARAPURA</t>
  </si>
  <si>
    <t>SE. HOKKAIDO ISLAND, JAPAN</t>
  </si>
  <si>
    <t>TAIWAN: JIAYI</t>
  </si>
  <si>
    <t>INDONESIA:  JAVA:  PURWOREJO</t>
  </si>
  <si>
    <t>INDONESIA:  MALUKU:  TERNATE ISLAND</t>
  </si>
  <si>
    <t>PHILIPPINES:  SORSOGON,MASBATE IS,CASIGURAN,ALBAY</t>
  </si>
  <si>
    <t>TURKEY:  MT ARARAT, AGURI, ARALIKH; IRAN:  MAKU</t>
  </si>
  <si>
    <t>AZORES:  PRAIA DA VITORIA</t>
  </si>
  <si>
    <t>COSTA RICA:  CARTAGO; NICARAGUA</t>
  </si>
  <si>
    <t>AZERBAIJAN:  APSCHERON PENINSULA</t>
  </si>
  <si>
    <t>AFGHANISTAN:  JALALABAD</t>
  </si>
  <si>
    <t>GREECE:  MAINA (LACONIA)</t>
  </si>
  <si>
    <t>HAITI:  CAP-HAITIEN</t>
  </si>
  <si>
    <t>CHINA: XINJIANG PROVINCE</t>
  </si>
  <si>
    <t>CANADA:  MONTREAL</t>
  </si>
  <si>
    <t>BANGLADESH:</t>
  </si>
  <si>
    <t>ETHIOPIA:  ANKOBER</t>
  </si>
  <si>
    <t>IRAN:  AZARBAIJAN:  KHVOY (KHOY)</t>
  </si>
  <si>
    <t>INDONESIA:  JAVA:  GENTENG ISLAND</t>
  </si>
  <si>
    <t>GUADELOUPE:  POINTE-A-PITRE</t>
  </si>
  <si>
    <t>INDIA:  DECCAN</t>
  </si>
  <si>
    <t>IRAN:  KHVOY (KHOY)</t>
  </si>
  <si>
    <t>JAPAN:  HOKKAIDO: YEZO, KUSHIRO, NEMURO</t>
  </si>
  <si>
    <t>NEW ZEALAND:  WANGANUI</t>
  </si>
  <si>
    <t>GREECE:  CHALKI (DODECANESE)</t>
  </si>
  <si>
    <t>PUERTO RICO:  SAN JUAN; ST THOMAS</t>
  </si>
  <si>
    <t>TURKEY:  OSMANCIK, ANKARA</t>
  </si>
  <si>
    <t>IRAN:  KASHAN, QAMSAR, KAMU, KUSHIAN, CHUKA</t>
  </si>
  <si>
    <t>IRAN:  MIYANEH, GARMRUD, ESFAHAN</t>
  </si>
  <si>
    <t>NICARAGUA: RIVAS, GREYTOWN</t>
  </si>
  <si>
    <t>SAINT VINCENT AND THE GRENADINES</t>
  </si>
  <si>
    <t>SAINT VINCENT:  KINGSTOWN</t>
  </si>
  <si>
    <t>NICARAGUA:  SAN JUAN DEL NORTE(GREYTOWN)</t>
  </si>
  <si>
    <t>ARGENTINA:  SALTA, JUJUY, TUCUMAN</t>
  </si>
  <si>
    <t>INDONESIA:  N SULAWESI:  MENADO, TIKALA, TOMOHON</t>
  </si>
  <si>
    <t>COLOMBIA:  MAGDALENA RIVER</t>
  </si>
  <si>
    <t>TAIWAN:  ZHANGHUA</t>
  </si>
  <si>
    <t>INDIA:  RANN OF KUTCH</t>
  </si>
  <si>
    <t>N. NEW ZEALAND</t>
  </si>
  <si>
    <t>CHILE:  COIAPO</t>
  </si>
  <si>
    <t>GREECE:  MESSINI-MICROMANI (MESSINIA)</t>
  </si>
  <si>
    <t>ITALY:  ORCIANO, LUCIANA</t>
  </si>
  <si>
    <t>JAPAN:  ZENKOJI, NAGANO</t>
  </si>
  <si>
    <t>EGYPT:  AL-FAYYUM, CAIRO</t>
  </si>
  <si>
    <t>CHILE:  COQUIMBO</t>
  </si>
  <si>
    <t>INDIA:  LITTLE NICOBAR ISLAND</t>
  </si>
  <si>
    <t>INDONESIA:  JAVA:  CHERIBON</t>
  </si>
  <si>
    <t>MEXICO:  OAXACA,GUERRERO</t>
  </si>
  <si>
    <t>FRENCH POLYNESIA</t>
  </si>
  <si>
    <t>FRENCH POLYNESIA:  TAHITI</t>
  </si>
  <si>
    <t>NEW ZEALAND:  N.</t>
  </si>
  <si>
    <t>NEW ZEALAND:  COOK STRAIT</t>
  </si>
  <si>
    <t>NEW ZEALAND:  AWATERE RIVER, MARLBOROUGH</t>
  </si>
  <si>
    <t>TAIWAN: ZHANGHUA</t>
  </si>
  <si>
    <t>VENEZUELA:  TACHIRA (LOBATERA)</t>
  </si>
  <si>
    <t>VENEZUELA:  MARACAIBO</t>
  </si>
  <si>
    <t>RUSSIA:  KOMANDORSKY ISLAND</t>
  </si>
  <si>
    <t>BALKANS NW:  CROATIA:  STON</t>
  </si>
  <si>
    <t>CHINA:  SICHUAN:  XICHANG</t>
  </si>
  <si>
    <t>CHINA:  GANSU PROVINCE:  WUSBAN</t>
  </si>
  <si>
    <t>COLOMBIA:  CARTAGENA</t>
  </si>
  <si>
    <t>TURKEY:  FETHIYE; GREECE:  RHODES</t>
  </si>
  <si>
    <t>PAKISTAN:  GAVADER</t>
  </si>
  <si>
    <t>CALIFORNIA:  NORTHERN</t>
  </si>
  <si>
    <t>ITALY:  MELFI, RAPOLLA, BARILE, RIONERO, MT VULTURE</t>
  </si>
  <si>
    <t>ALBANIA:  VLORE (VALONA),BERAT; TURKEY</t>
  </si>
  <si>
    <t>ALBANIA:  BERAT</t>
  </si>
  <si>
    <t>IRAN:  SHAHRUD</t>
  </si>
  <si>
    <t>INDONESIA:  JAVA: DJAKARTA; SUMATRA: TELUKBETUNG</t>
  </si>
  <si>
    <t>PAKISTAN:  UPPER SINDH, FORT KAHAN, MURREE HILLS</t>
  </si>
  <si>
    <t>IRAN:  KHABUSHAN (NW KUCHAN)</t>
  </si>
  <si>
    <t>CHINA: NINGXIA</t>
  </si>
  <si>
    <t>CUBA: SANTIAGO DE CUBA</t>
  </si>
  <si>
    <t>PHILIPPINES:  LUZON:  BATAAN, RIZAL, PAMPANGA,MANILA</t>
  </si>
  <si>
    <t>INDONESIA:  SUMATRA:  SIBOLGA</t>
  </si>
  <si>
    <t>INDONESIA:  MALUKU:  BANDANAIRA</t>
  </si>
  <si>
    <t>N. MEXICO</t>
  </si>
  <si>
    <t>AZORES:  FAIAL</t>
  </si>
  <si>
    <t>PHILIPPINES:  BATANGAS, N MINDANAO</t>
  </si>
  <si>
    <t>CALIFORNIA:  SAN SIMEON</t>
  </si>
  <si>
    <t>ITALY:  CAPOSELE,CALABRITTO,LIONI</t>
  </si>
  <si>
    <t>ITALY:  S</t>
  </si>
  <si>
    <t>GREECE:  THEBES, BOEOTIA</t>
  </si>
  <si>
    <t>JAPAN:  OKINAWA</t>
  </si>
  <si>
    <t>TONGA</t>
  </si>
  <si>
    <t>TONGA TRENCH</t>
  </si>
  <si>
    <t>PHILIPPINES:  CAMARINES, DAET</t>
  </si>
  <si>
    <t>MEXICO:  DURANGO</t>
  </si>
  <si>
    <t>MEXICO:  TLAPUJAHUA</t>
  </si>
  <si>
    <t>ALASKA:  GULF OF ALASKA</t>
  </si>
  <si>
    <t>ITALY:  CONNICI,COSENZA,PIETRAFITTA,PATERNO</t>
  </si>
  <si>
    <t>MEXICO:  VERACRUZ,OAXACA</t>
  </si>
  <si>
    <t>CALIFORNIA:  SOUTHERN</t>
  </si>
  <si>
    <t>JAPAN:  IGA, ISE, YAMATO</t>
  </si>
  <si>
    <t>FRANCE:  BAGNERES, GRIPP, LOURDES, ARGES</t>
  </si>
  <si>
    <t>ALBANIA:  DELVINE, SULI, GZIG</t>
  </si>
  <si>
    <t>COSTA RICA-PANAMA</t>
  </si>
  <si>
    <t>IRAN:  TABRIZ, KHVOY (KHOI)</t>
  </si>
  <si>
    <t>CHINA: SICHUAN PROVINCE</t>
  </si>
  <si>
    <t>FRANCE:  CAGNES, BAR, ST PAUL, GRASSE, MENTON, NICE</t>
  </si>
  <si>
    <t>NEW ZEALAND:  WELLINGTON,WAIOURU,WANGANUI,OTAKI</t>
  </si>
  <si>
    <t>MEXICO:  GUERRERO,OAXACA</t>
  </si>
  <si>
    <t>TURKEY:  TAYABAS, BURSA</t>
  </si>
  <si>
    <t>PHILIPPINES:  S LUZON</t>
  </si>
  <si>
    <t>TURKEY:  BURSA</t>
  </si>
  <si>
    <t>ALBANIA: SHKODER, BUCHATI, ZADRIME, JUBANI, KOSMACI</t>
  </si>
  <si>
    <t>CALIFORNIA:  LOS ANGELES</t>
  </si>
  <si>
    <t>SWITZERLAND:  HAUT-VALAIS</t>
  </si>
  <si>
    <t>CALIFORNIA:  SAN FRANCISCO</t>
  </si>
  <si>
    <t>ENSHUNADA</t>
  </si>
  <si>
    <t>CHINA:  LIAONING PROVINCE</t>
  </si>
  <si>
    <t>FRANCE:  CHASTEUIL,TAULANNE,CASTELLANE,TALOIRE</t>
  </si>
  <si>
    <t>INDONESIA:  SANGIHE PULAU (VOLCANIC)</t>
  </si>
  <si>
    <t>ITALY:  PIEVE SANTO STEFANO</t>
  </si>
  <si>
    <t>INDONESIA:  LOMBOK ISLAND</t>
  </si>
  <si>
    <t>HONDURAS:  COAST</t>
  </si>
  <si>
    <t>ALGERIA:  NORTHERN</t>
  </si>
  <si>
    <t>JAPAN:  OSHIMA</t>
  </si>
  <si>
    <t>GREECE:  CRETE; EGYPT</t>
  </si>
  <si>
    <t>GREECE:  CHIOS (E SPORADES)</t>
  </si>
  <si>
    <t>SUDAN</t>
  </si>
  <si>
    <t>SUDAN:  GONDOKORO, ILENGWE</t>
  </si>
  <si>
    <t>IRAN:  LAKE URMIA (LAKE URMI)</t>
  </si>
  <si>
    <t>TURKEY:  HINIS</t>
  </si>
  <si>
    <t>PAPUA NEW GUINEA:  BISMARCK SEA</t>
  </si>
  <si>
    <t>INDONESIA:  TIMOR ISLAND::  DILHI, GERA</t>
  </si>
  <si>
    <t>ALGERIA:  SEA OF ALBORAN</t>
  </si>
  <si>
    <t>ITALY:  CALABRIA,MONTEMURRO</t>
  </si>
  <si>
    <t>IRAN:  TASUJ,AZARBAIJAN</t>
  </si>
  <si>
    <t>INDONESIA:  SULAWESI ISLAND:  KEMA</t>
  </si>
  <si>
    <t>ITALY:  CAMPANIA, POTENZA</t>
  </si>
  <si>
    <t>SLOVAKIA:  ZILINA</t>
  </si>
  <si>
    <t>GREECE:  VIEILLE,KORINTHOS,HEXAMILIA</t>
  </si>
  <si>
    <t>JAPAN:  HIDA:  N</t>
  </si>
  <si>
    <t>SHINANO: TATE-YAMA VOLCANO</t>
  </si>
  <si>
    <t>CHILE:  LA SERENA</t>
  </si>
  <si>
    <t>MYANMAR (BURMA):  THAYETMYO, PROME</t>
  </si>
  <si>
    <t>ALBANIA:  DELVINON, BERATI; GREECE: CORFU</t>
  </si>
  <si>
    <t>ALBANIA:  VLORE, KANINA</t>
  </si>
  <si>
    <t>PORTUGAL:  SETUBAL</t>
  </si>
  <si>
    <t>CALIFORNIA:  SAN JOSE,SAN FRANCISCO</t>
  </si>
  <si>
    <t>ECUADOR:  PICHINCHA</t>
  </si>
  <si>
    <t>INDONESIA:  LONTHOR ISLAND</t>
  </si>
  <si>
    <t>EL SALVADOR:  LA UNION; HONDURAS</t>
  </si>
  <si>
    <t>CALIFORNIA:  HALF MOON BAY</t>
  </si>
  <si>
    <t>INDONESIA:  NEIRA I, LONTHOR I</t>
  </si>
  <si>
    <t>S. JAVA SEA</t>
  </si>
  <si>
    <t>AUSTRALIA</t>
  </si>
  <si>
    <t>AUSTRALIA:  TASMANIA: CIRCULAR HEAD</t>
  </si>
  <si>
    <t>EL SALVADOR; GUATEMALA; NICARAGUA</t>
  </si>
  <si>
    <t>INDONESIA:  SULAWESI:  MANADO, BELANG</t>
  </si>
  <si>
    <t>HAITI: ANSE-A-VEAU</t>
  </si>
  <si>
    <t>ALBANIA:  GJIROKASTER</t>
  </si>
  <si>
    <t>INDONESIA:  SULAWESI:  MINAHASSA</t>
  </si>
  <si>
    <t>INDONESIA: HALMAHERA ISLAND</t>
  </si>
  <si>
    <t>INDONESIA:  LAGUNDI, SIMUK, TELLO I</t>
  </si>
  <si>
    <t>INDONESIA:  SW. SUMATRA</t>
  </si>
  <si>
    <t>ARGENTINA:  MENDOZA, SAN LUIZ</t>
  </si>
  <si>
    <t>ETHIOPIA:  DUBBI</t>
  </si>
  <si>
    <t>ITALY:  CITTA DELLA PIEVE</t>
  </si>
  <si>
    <t>CALIFORNIA:  CONTRA COSTA,ALAMEDA COUNTIES</t>
  </si>
  <si>
    <t>GREECE:  ACHAIE,VALYMITIKA,TRIPOLIS</t>
  </si>
  <si>
    <t>PHILIPPINES:  S LUZON ISLAND, MINDORO ISLAND</t>
  </si>
  <si>
    <t>GREECE:  ARGOSTOLI (KEPHALLENIA)</t>
  </si>
  <si>
    <t>ALBANIA:  VLORE, KANINA, NARTA</t>
  </si>
  <si>
    <t>CALIFORNIA:  SAN DIEGO</t>
  </si>
  <si>
    <t>GHANA:  ACCRA,CHRISTIANSBORG,ASHANTI,AKWAPIM</t>
  </si>
  <si>
    <t>IRAN:  KUHRUD</t>
  </si>
  <si>
    <t>NICARAGUA:  CHINANDEGA</t>
  </si>
  <si>
    <t>IRAN:  BULGAVAR (SE ARDABIL)</t>
  </si>
  <si>
    <t>GREECE:  RHODES, KOS</t>
  </si>
  <si>
    <t>PHILIPPINES:  MANILA, RIZAL, BULACAN</t>
  </si>
  <si>
    <t>FRANCE:  BEYNES,MEZEL</t>
  </si>
  <si>
    <t>INDONESIA:  JAVA:  BANYUMAS</t>
  </si>
  <si>
    <t>GREECE:  KHADRA,KHIOS</t>
  </si>
  <si>
    <t>VANUATU</t>
  </si>
  <si>
    <t>VANUATU ISLANDS</t>
  </si>
  <si>
    <t>NW. HOKKAIDO ISLAND, JAPAN</t>
  </si>
  <si>
    <t>TURKEY:  GALLIPOLI, GEMLIK</t>
  </si>
  <si>
    <t>IRAN:  NIR,ARDABIL</t>
  </si>
  <si>
    <t>TURKEY:  SUHUT</t>
  </si>
  <si>
    <t>IRAN:  ARDABIL; AZERBAIJAN:  LENKORAN, NIAR</t>
  </si>
  <si>
    <t>IRAN:  KIRMAN, CHATRUD</t>
  </si>
  <si>
    <t>HAITI:  JACMEL</t>
  </si>
  <si>
    <t>INDONESIA:   IRIAN JAYA:  MANOKWARI</t>
  </si>
  <si>
    <t>OFF COAST SW AVALON PENINSULA, NEWFOUNDLAND</t>
  </si>
  <si>
    <t>MEXICO:  PUEBLA,VERACRUZ,ACULTZINGO,ACATZINGO</t>
  </si>
  <si>
    <t>IRAQ:  ZURBATIYAH, BADRAH, TURSAQ, BAGHDAD</t>
  </si>
  <si>
    <t>IRAQ:  TURAQ, JASSAN, KUT-AL-AMARAH, BAGHDAD</t>
  </si>
  <si>
    <t>CALIFORNIA:  SONOMA COUNTY:  E CENTRAL</t>
  </si>
  <si>
    <t>IRAN:  SHIRAZ, DARVESH-ASUH</t>
  </si>
  <si>
    <t>INDONESIA:  JAVA:  AMBARAWA</t>
  </si>
  <si>
    <t>ITALY:  ETNA</t>
  </si>
  <si>
    <t>GREECE:  MOLYVOS (LESBOS)</t>
  </si>
  <si>
    <t>CALIFORNIA:  FORT HUMBOLDT, EUREKA</t>
  </si>
  <si>
    <t>CALIFORNIA:  SANTA CRUZ</t>
  </si>
  <si>
    <t>PHILIPPINES:  SE LUZON:  TIWI,LUBAN,RINCONADA</t>
  </si>
  <si>
    <t>TONGA ISLANDS</t>
  </si>
  <si>
    <t>ALBANIA:  NARTA, VLORE, KANINA</t>
  </si>
  <si>
    <t>MEXICO:  PUEBLA, VERACRUZ</t>
  </si>
  <si>
    <t>GREECE: THERA ISLAND (SANTORINI)</t>
  </si>
  <si>
    <t>ALBANIA:  SMOKTHINE, VELCA, VLORE</t>
  </si>
  <si>
    <t>ALASKA:  KODIAK ISLAND, AK</t>
  </si>
  <si>
    <t>PHILIPPINES:  N LUZON:  LAOAG</t>
  </si>
  <si>
    <t>ALGERIA:  EL AFFROUN</t>
  </si>
  <si>
    <t>GREECE:  JANNINA (EPIRUS)</t>
  </si>
  <si>
    <t>GREECE:  MITILINI</t>
  </si>
  <si>
    <t>VIRGIN ISLANDS; PUERTO RICO:  SAN JUAN</t>
  </si>
  <si>
    <t>IRAQ:  MANDALI,JALULA,BAGHDAD</t>
  </si>
  <si>
    <t>INDONESIA:  JAVA:  JOGYAKARTA, SURAKARTA</t>
  </si>
  <si>
    <t>GREECE:  PENINSULA OF MAINA (LACONIA)</t>
  </si>
  <si>
    <t>VENEZUELA: ISLA DE MARGARITA</t>
  </si>
  <si>
    <t>VIRGIN ISLANDS; PUERTO RICO</t>
  </si>
  <si>
    <t>TAIWAN:  CHILUNG (KEELUNG)</t>
  </si>
  <si>
    <t>IRAN:  ALHAK</t>
  </si>
  <si>
    <t>HAWAII:  SE OF</t>
  </si>
  <si>
    <t>UZBEKISTAN:  TASHKENT; KAZAKHSTAN:  TURKESTAN</t>
  </si>
  <si>
    <t>MEXICO:  GUANAJUATO</t>
  </si>
  <si>
    <t>MEXICO:  SAN JOSE DE ITURBIDE,PUEBLA,VERACRUZ</t>
  </si>
  <si>
    <t>BANGLADESH:  SYLHET</t>
  </si>
  <si>
    <t>VENEZUELA:  RIO CARIBE</t>
  </si>
  <si>
    <t>ECUADOR:  EL ANGEL, CONCEPCION</t>
  </si>
  <si>
    <t>ECUADOR:  GUAYAQUIL,IBARRA; COLOMBIA:  SAN PABLO</t>
  </si>
  <si>
    <t>PERU:  LIMA, AREQUIPA, ARICA</t>
  </si>
  <si>
    <t>GEORGIA:  SPASK</t>
  </si>
  <si>
    <t>CALIFORNIA:  HAYWARD,SAN FRANCISCO</t>
  </si>
  <si>
    <t>COLOMBIA:  ROBADOR,SIMACOTA,BARICHARA DE CABRERA</t>
  </si>
  <si>
    <t>INDIA:  ASSAM:  CACHAR,SILCHAR</t>
  </si>
  <si>
    <t>CHILE:  SANTIAGO, VALPARAISO</t>
  </si>
  <si>
    <t>CHILE: VALDIVIA, CORRAl</t>
  </si>
  <si>
    <t>VENEZUELA:  SAN CRISTOBAL,TACHIRA (LOBATERA)</t>
  </si>
  <si>
    <t>COLOMBIA:  BOGOTA; VENEZUELA:  SAN CRISTOBAL</t>
  </si>
  <si>
    <t>CHILE:  IQUIQUE, PISAGUA</t>
  </si>
  <si>
    <t>ALBANIA:  VLORE, KANINA, NARTA, HIMARA</t>
  </si>
  <si>
    <t>PHILIPPINES:  MASBATE ISLAND</t>
  </si>
  <si>
    <t>CHILE:  IQUIQUE</t>
  </si>
  <si>
    <t>CHILE:  IQUIQUE, PICA; PERU:  TACNA</t>
  </si>
  <si>
    <t>PHILIPPINES:  S LUZON:  MANILA; N MINDORO</t>
  </si>
  <si>
    <t>UKRAINE:  CRIMEA:  SUDAK, FEODOSIA</t>
  </si>
  <si>
    <t>ALGERIA:  BISKRA</t>
  </si>
  <si>
    <t>TURKEY:  GULF OF KERAMOS, MENTESE</t>
  </si>
  <si>
    <t>GREECE:  LEUKAS (IONIAN ISLANDS)</t>
  </si>
  <si>
    <t>CHINA:  SICHUAN PROVINCE:  BATANG</t>
  </si>
  <si>
    <t>MEXICO:  OAXACA,ZANAGUIA,SAN FRANCISCO OZOLOTEPEC</t>
  </si>
  <si>
    <t>GUATEMALA:  CHIQUIMULILLA</t>
  </si>
  <si>
    <t>VENEZUELA:  EL TOCUYO</t>
  </si>
  <si>
    <t>GREECE:  ITEA DELPHI (PHOKIS)</t>
  </si>
  <si>
    <t>CANADA:  QUEBEC: QUEBEC CITY, CHARLEVOIX</t>
  </si>
  <si>
    <t>ITALY:  CALABRIA</t>
  </si>
  <si>
    <t>PHILIPPINES:  MINDANAO:  DAVAO,BLANCO</t>
  </si>
  <si>
    <t>PERU:  CHINCHA ISLANDS</t>
  </si>
  <si>
    <t>MEXICO:  MINATITLAN</t>
  </si>
  <si>
    <t>HAWAIIAN ISLANDS</t>
  </si>
  <si>
    <t>PHILIPPINES:  CAMIGUIN ISLAND:  MAMBAJAO,CATARMAN</t>
  </si>
  <si>
    <t>CALIFORNIA:  HUMBOLDT COUNTY</t>
  </si>
  <si>
    <t>NEW YORK:  LONG ISLAND</t>
  </si>
  <si>
    <t>VIRGIN ISLANDS:  ST. THOMAS</t>
  </si>
  <si>
    <t>INDONESIA:  GORONTALO</t>
  </si>
  <si>
    <t>BRITISH VIRGIN ISLANDS</t>
  </si>
  <si>
    <t>BRITISH VIRGIN ISLANDS:  TORTOLA ISLAND</t>
  </si>
  <si>
    <t>PHILIPPINES:  W MINDANAO:  COTABATO,POLLOC HARBOR</t>
  </si>
  <si>
    <t>IRAN:  QUCHAN</t>
  </si>
  <si>
    <t>CHILE:  PUERTO MONTT</t>
  </si>
  <si>
    <t>PHILIPPINES:  AGNO</t>
  </si>
  <si>
    <t>GREECE:  SAGIADHA-KONISPOLIS (THESPROTIA)</t>
  </si>
  <si>
    <t>JAPAN:  HONSHU:  SW</t>
  </si>
  <si>
    <t>CALIFORNIA:  OWENS VALLEY</t>
  </si>
  <si>
    <t>TURKEY:  ANTAKYA (ANTIOCH), SUEDIJE</t>
  </si>
  <si>
    <t>GHANA:  ACCRA</t>
  </si>
  <si>
    <t>ALASKA:  ALEUTIAN ISLANDS:  FOX ISLANDS</t>
  </si>
  <si>
    <t>IRAN:  SONGHOR(SONQOR)</t>
  </si>
  <si>
    <t>NH</t>
  </si>
  <si>
    <t>NEW HAMPSHIRE: CONCORD</t>
  </si>
  <si>
    <t>UKRAINE:  CARPATHIANS:  DOLGE, MARAMOROSH PROVINCE</t>
  </si>
  <si>
    <t>PHILIPPINES:  S LUZON:  RIZAL, CAVITE; N MINDORO</t>
  </si>
  <si>
    <t>GREECE:  VATHY-CHORA (SAMOS)</t>
  </si>
  <si>
    <t>EL SALVADOR:  SANTA TOMAS, SAN VICENTE</t>
  </si>
  <si>
    <t>EL SALVADOR:  SALVADOR,SAN VICENTE</t>
  </si>
  <si>
    <t>ITALY:  BELLUNESE</t>
  </si>
  <si>
    <t>CHILE:  LIGUA, QUILLOLTA</t>
  </si>
  <si>
    <t>ITALY:  SORA, DONATO</t>
  </si>
  <si>
    <t>FRANCE:  CHATEAUNEUF-DU-RHONE,DONZERE,VIVIERS</t>
  </si>
  <si>
    <t>PANAMA: PANAMA CITY</t>
  </si>
  <si>
    <t>GREECE:  VASILIKI (LEUKAS)</t>
  </si>
  <si>
    <t>CHILE:  ANTOFAGASTA</t>
  </si>
  <si>
    <t>PAPUA NEW GUINEA:  MACLAY COAST</t>
  </si>
  <si>
    <t>VENEZUELA:  LA GUAIRA (LA GUAAYRA)</t>
  </si>
  <si>
    <t>MEXICO:  MORELOS,GUERRERO</t>
  </si>
  <si>
    <t>TURKEY:  KEBAN,MADEN</t>
  </si>
  <si>
    <t>BANGLADESH:  BHOLA</t>
  </si>
  <si>
    <t>PHILIPPINES:  LEPANTO-BONTOC</t>
  </si>
  <si>
    <t>VENEZUELA:  PILAR</t>
  </si>
  <si>
    <t>PHILIPPINES:  MINDANAO,ZAMBOANGA,ISABELA (BASILAN)</t>
  </si>
  <si>
    <t>GUATEMALA:  ANTIGUA,CHIMALTENANGO,AMATITLAN</t>
  </si>
  <si>
    <t>MEXICO:  SAN CRISTOBAL DE LA BARRANCA</t>
  </si>
  <si>
    <t>NEW CALEDONIA</t>
  </si>
  <si>
    <t>NEW CALEDONIA:  LOYALTY ISLANDS:  LIFOU ISLAND</t>
  </si>
  <si>
    <t>GREECE:  KYPARISSIA (MESSINIA)</t>
  </si>
  <si>
    <t>TURKEY:  CAPALI, DINAR, CIVRIL, YAKA</t>
  </si>
  <si>
    <t>COLOMBIA:  CUCUTA,SAN CAYETANO,VILLA DEL ROSARIO</t>
  </si>
  <si>
    <t>PHILIPPINES:  SE LUZON:  NUEVA,CACERES</t>
  </si>
  <si>
    <t>GREECE:  SAMOS ISLAND</t>
  </si>
  <si>
    <t>UKRAINE:  CRIMEA:  SEVASTOPOL</t>
  </si>
  <si>
    <t>PHILIPPINES:  BENGUET:  LA TRINIDAD</t>
  </si>
  <si>
    <t>INDONESIA:  W JAVA:  KUNINGAN</t>
  </si>
  <si>
    <t>ETHIOPIA:  ERITREA, TIGRAY</t>
  </si>
  <si>
    <t>INDONESIA:  BURU ISLAND, CERAM SEA</t>
  </si>
  <si>
    <t>CHILE:  OFF NORTH COAST</t>
  </si>
  <si>
    <t>CHILE:  NORTHERN:  HUANILLOS</t>
  </si>
  <si>
    <t>CHILE:  NORTHERN</t>
  </si>
  <si>
    <t>COLOMBIA: BUENAVENTURA</t>
  </si>
  <si>
    <t>VANUATU:  TANNA ISLAND</t>
  </si>
  <si>
    <t>ALASKA:  ALEUTIAN ISLANDS</t>
  </si>
  <si>
    <t>CHILE:  TARAPACA</t>
  </si>
  <si>
    <t>COLOMBIA:  MANIZALES</t>
  </si>
  <si>
    <t>VENEZUELA:  CUA, CHARALLAVE, SAN DIEGO</t>
  </si>
  <si>
    <t>TURKEY:  IZMIT, ESME, LABINIA</t>
  </si>
  <si>
    <t>VENEZUELA:  OCUMARE DEL TUY</t>
  </si>
  <si>
    <t>PHILIPPINES:  NEAR MOUNT APO</t>
  </si>
  <si>
    <t>EL SALVADOR:  JUCUAPA</t>
  </si>
  <si>
    <t>COTE D'IVOIRE</t>
  </si>
  <si>
    <t>COTE D'IVOIRE:  ABIDJAN</t>
  </si>
  <si>
    <t>VENEZUELA:  CURIEPE,SAN JUAN DE LOS MORRO</t>
  </si>
  <si>
    <t>IRAN:  BOZQUSH, ARDABIL, GAMRUD, TARK, MANAN</t>
  </si>
  <si>
    <t>IRAN:  BOJNURD</t>
  </si>
  <si>
    <t>PHILIPPINES:  NW MINDANAO:  SURIGAO</t>
  </si>
  <si>
    <t>EGYPT:  GULF OF SUEZ</t>
  </si>
  <si>
    <t>CALIFORNIA:  SAN FERNANDO</t>
  </si>
  <si>
    <t>EL SALVADOR:  SAN SALVADOR,SOYAPANGO,ILOPANGO</t>
  </si>
  <si>
    <t>CUBA:  SAN CRISTOBAL,CANDELARIA</t>
  </si>
  <si>
    <t>TURKEY:  HELEDDI</t>
  </si>
  <si>
    <t>CHINA:  GANSU PROVINCE:   WENXIAN</t>
  </si>
  <si>
    <t>PHILIPPINES:  S COAST LUZON:  PASIG RIVER,PAMPANGA</t>
  </si>
  <si>
    <t>PHILIPPINES:  SW OF LAKE BAY, MANILA</t>
  </si>
  <si>
    <t>CHILE:  ILLAPEL</t>
  </si>
  <si>
    <t>IRAN:  BASTAK, JONAH</t>
  </si>
  <si>
    <t>GISBORNE</t>
  </si>
  <si>
    <t>ALASKA:  SOUTHEASTERN</t>
  </si>
  <si>
    <t>TOYAMA PREF., JAPAN</t>
  </si>
  <si>
    <t>ARMENIA; AZERBAIJAN:  SEMACHA; SOMAKI</t>
  </si>
  <si>
    <t>IRAN:  SAQQEZ</t>
  </si>
  <si>
    <t>TAIWAN:  S of XINZHU</t>
  </si>
  <si>
    <t>GREECE:  KHIOS; TURKEY: CESME</t>
  </si>
  <si>
    <t>GREECE:  KHIOS</t>
  </si>
  <si>
    <t>NICARAGUA:  SAN JUAN DEL SUR,CHINANDEGA,MANAGUA</t>
  </si>
  <si>
    <t>COSTA RICA:  SAN JOSE</t>
  </si>
  <si>
    <t>FIJI</t>
  </si>
  <si>
    <t>FIJI ISLANDS</t>
  </si>
  <si>
    <t>JAMAICA: KINGSTON</t>
  </si>
  <si>
    <t>PHILIPPINES:  NUEVA VIZCAYA,BAYOMBONG</t>
  </si>
  <si>
    <t>PHILIPPINES:  NUEVA VIZCAYA</t>
  </si>
  <si>
    <t>JAPAN:  HOKKAIDO ISLAND</t>
  </si>
  <si>
    <t>INDIA:  ANDAMAN I,NICOBAR I</t>
  </si>
  <si>
    <t>SRI LANKA</t>
  </si>
  <si>
    <t>SRI LANKA:  TRINCOMALEE</t>
  </si>
  <si>
    <t>BALKANS NW:  SLOVENIA:  LJUBLJANA: W</t>
  </si>
  <si>
    <t>MEXICO:  PUEBLA,HUAHUAPAN,HUAMUXTITLAN,XALPATLAHUAC</t>
  </si>
  <si>
    <t>PANAMA: SAN BLAS ARCHIPELAGO</t>
  </si>
  <si>
    <t>CHILE:  PISAGUA</t>
  </si>
  <si>
    <t>COLOMBIA:  ANTIOQUIA, YARUMAL</t>
  </si>
  <si>
    <t>ITALY:  ISCHIA IS: CASAMICCIOLA, FORINO, LACCO AMENO</t>
  </si>
  <si>
    <t>TURKEY:  AYVALIK, IZMIR, CESME</t>
  </si>
  <si>
    <t>IRAN:  KANGAN,TAHERI (TAHIRI)</t>
  </si>
  <si>
    <t>TAIWAN:  JIAYI</t>
  </si>
  <si>
    <t>FIJI:  MACUATA</t>
  </si>
  <si>
    <t>IRAN:  QESHM I,BANDAR-E-LAFT,SAHELI,TONBAN,DIRESTAN</t>
  </si>
  <si>
    <t>ERITREA</t>
  </si>
  <si>
    <t>ERITREA:  MASSAWA, MUNCULLO</t>
  </si>
  <si>
    <t>NEW YORK: ROCKAWAY BEACH, NEAR NEW YORK CITY</t>
  </si>
  <si>
    <t>PANAMA:  AQUADAS [AGUADULCE], PACORA</t>
  </si>
  <si>
    <t>CT</t>
  </si>
  <si>
    <t>CONNECTICUT: NEW HAVEN</t>
  </si>
  <si>
    <t>SPAIN:  ARENAS DEL REY, VEGA, ALHAMA, MALAGA</t>
  </si>
  <si>
    <t>EL SALVADOR:  SAN VICENTE</t>
  </si>
  <si>
    <t>ALGERIA:  BORDJOU, ARRERIDJ</t>
  </si>
  <si>
    <t>MEXICO:  JALISCO:  SAN CRISTOBAL</t>
  </si>
  <si>
    <t>PHILIPPINES:  E MINDANAO:  SURIGAO</t>
  </si>
  <si>
    <t>GREECE:  LOI-MANESI-MESSINI (MESSINIA)</t>
  </si>
  <si>
    <t>INDONESIA:  BURU I, AMBON I, HARUKU I</t>
  </si>
  <si>
    <t>PHILIPPINES:  NE MINDANAO:  DAPITAN</t>
  </si>
  <si>
    <t>INDONESIA:  SUMATRA:  AJERBANGIS</t>
  </si>
  <si>
    <t xml:space="preserve">       </t>
  </si>
  <si>
    <t>KYRGYZSTAN:  BELOVODSKOJE</t>
  </si>
  <si>
    <t>NICARAGUA:  LEON,CHINANDEGA,MANAGUA</t>
  </si>
  <si>
    <t>ALGERIA:  M'SILA</t>
  </si>
  <si>
    <t>CHINA:   YUNNAN PROVINCE</t>
  </si>
  <si>
    <t>INDONESIA:  KOETA RADJA (ATJEH)</t>
  </si>
  <si>
    <t>GREECE:  TRIPHYLIE (PELEPONESE), PHILIATRA</t>
  </si>
  <si>
    <t>SC</t>
  </si>
  <si>
    <t>SOUTH CAROLINA:  CHARLESTON</t>
  </si>
  <si>
    <t>PHILIPPINES:  PANAY, ILOILO</t>
  </si>
  <si>
    <t>PHILIPPINES:  SE LUZON:  CAMARINES, NUEVA CACERES</t>
  </si>
  <si>
    <t>MEXICO:  BAVISPE</t>
  </si>
  <si>
    <t>INDONESIA:  SUMATRA:  ACEH:  SIGLI</t>
  </si>
  <si>
    <t>MEXICO:  GUERRERO,MORELOS</t>
  </si>
  <si>
    <t>KAZAKHSTAN:  VERNENSK</t>
  </si>
  <si>
    <t>MEXICO:  GUERRERO</t>
  </si>
  <si>
    <t>HAITI:  MOLE SAINT NICOLAS</t>
  </si>
  <si>
    <t>GREECE:  XYLOKASTRON-SYKIA (CORINTHIA)</t>
  </si>
  <si>
    <t>ALGERIA:  KALAA</t>
  </si>
  <si>
    <t>ITALY:  BISIGNANO</t>
  </si>
  <si>
    <t>TRINIDAD; GRENADA:  ST GEORGE'S</t>
  </si>
  <si>
    <t>INDONESIA:  SUMATERA:  BREUEH ISLAND</t>
  </si>
  <si>
    <t>URUGUAY</t>
  </si>
  <si>
    <t>URUGUAY:  COLOGNE</t>
  </si>
  <si>
    <t>CHINA:  BOHAI GULF</t>
  </si>
  <si>
    <t>NEW ZEALAND:  SOUTH ISLAND: AMURI DISTRICT</t>
  </si>
  <si>
    <t>GREECE:  AEGHION (ACHAIA)</t>
  </si>
  <si>
    <t>VENEZUELA:  GUANARE</t>
  </si>
  <si>
    <t>COSTA RICA:  SAN JOSE, ALA JUELA, HEREDIA</t>
  </si>
  <si>
    <t>IRAN:  LAKE IRENE</t>
  </si>
  <si>
    <t>PHILIPPINES:  MINDANAO,MINDORO</t>
  </si>
  <si>
    <t>KAZAKHSTAN:  CILIK, ALMA-ATA</t>
  </si>
  <si>
    <t>JAPAN:  KUMAMOTO</t>
  </si>
  <si>
    <t>GREECE:  AEGHION (ACHAIA),AGRINION (AETOLIA)</t>
  </si>
  <si>
    <t>MEXICO:  MORELOS</t>
  </si>
  <si>
    <t>INDONESIA:  MADURA ISLAND, JAVA</t>
  </si>
  <si>
    <t>COTE D'IVOIRE:  BAIBU</t>
  </si>
  <si>
    <t>PHILIPPINES:  SAMAR,LEYTE:  CATBALOGAN,BARUGO</t>
  </si>
  <si>
    <t>IRAN:  TASH, ASTRABAD (GORGAN), BASTAM, SHAKHRUD</t>
  </si>
  <si>
    <t>INDONESIA:  JAVA:  PATI</t>
  </si>
  <si>
    <t>ALGERIA:  BOURAVA, GOURAYA</t>
  </si>
  <si>
    <t>TURKEY:  VAN:  ADELJIWAZ</t>
  </si>
  <si>
    <t>TIMOR SEA</t>
  </si>
  <si>
    <t>JAPAN:  MINO-OWARI</t>
  </si>
  <si>
    <t>WA</t>
  </si>
  <si>
    <t>WASHINGTON:  PUGET SOUND</t>
  </si>
  <si>
    <t>PHILIPPINES:  BATAN ISLAND,SAN DOMINGO</t>
  </si>
  <si>
    <t>PHILIPPINES:  LUZON:  ABRA,PANGASINAN,UNION</t>
  </si>
  <si>
    <t>CALIFORNIA:  VACAVILLE,WINTERS</t>
  </si>
  <si>
    <t>CALIFORNIA:  WINTERS</t>
  </si>
  <si>
    <t>INDONESIA:  SUMATRA:  PADANGSIDIMPUAN, LAKE TOBA</t>
  </si>
  <si>
    <t>VANUATU ISLANDS:  ESPIRITU SANTO</t>
  </si>
  <si>
    <t>INDONESIA: SERAM ISLAND</t>
  </si>
  <si>
    <t>PAKISTAN:  CHAMAN,BALUCHISTAN</t>
  </si>
  <si>
    <t>GREECE:  SAMOTHRAKI</t>
  </si>
  <si>
    <t>TURKEY:  MALATYA</t>
  </si>
  <si>
    <t>BALKANS:  NW:  POPOVIC</t>
  </si>
  <si>
    <t>GREECE:  ZAKINTHOS (ZANTE), GAITANI-KERI</t>
  </si>
  <si>
    <t>NEMURO, JAPAN</t>
  </si>
  <si>
    <t>ALBANIA: HIMARA, DHERMI, KUC, KUDHESI, VLORE, KANINA</t>
  </si>
  <si>
    <t>PHILIPPINES:  E MINDANAO:  AGUSAN RIVER</t>
  </si>
  <si>
    <t>ITALY:  MATTINATA</t>
  </si>
  <si>
    <t>IRAN:  QUCHAN, MASHHAD, BOJNURD</t>
  </si>
  <si>
    <t>CHINA: XINJIANG</t>
  </si>
  <si>
    <t>PHILIPPINES:  SE MINDANAO:  DAVAO GULF</t>
  </si>
  <si>
    <t>JAPAN:  OFF COAST OF HONSHU</t>
  </si>
  <si>
    <t>GREECE:  LOCRIDE, MALESINA-MARTINON (LOKRIS)</t>
  </si>
  <si>
    <t>GREECE:  ST KONSTANTINOS-ARKITSA (LOKRIS)</t>
  </si>
  <si>
    <t>VENEZUELA:  MERIDA,TOVAR; COLOMBIA: N SANTANDER</t>
  </si>
  <si>
    <t>PHILIPPINES:  E MINDANAO:  AGUSAN RIVER VALLEY</t>
  </si>
  <si>
    <t>GREECE:  DUKAT</t>
  </si>
  <si>
    <t>JAPAN:  SYONAI</t>
  </si>
  <si>
    <t>ARGENTINA:  LA RIOJA, SAN JUAN, MENDOZA</t>
  </si>
  <si>
    <t>VENEZUELA:  CARACHE</t>
  </si>
  <si>
    <t>ITALY:  PALMI, SANTA CRISTINA</t>
  </si>
  <si>
    <t>SOLOMON SEA</t>
  </si>
  <si>
    <t>W. SOLOMON SEA</t>
  </si>
  <si>
    <t>PHILIPPINES:  N MINDORO:  CALAPAN</t>
  </si>
  <si>
    <t>ALBANIA:  HIMARA</t>
  </si>
  <si>
    <t>GREECE:  MARGARITION-FILIATES (THESPROTIA)</t>
  </si>
  <si>
    <t>ITALY:  FLORENCE, S. MARTINO, BOSSI</t>
  </si>
  <si>
    <t>W. KYUSHU ISLAND, JAPAN</t>
  </si>
  <si>
    <t>TURKMENISTAN:  UZUN-ADA</t>
  </si>
  <si>
    <t>NEW ZEALAND:  TAUPO</t>
  </si>
  <si>
    <t>CHINA: GUANGDONG PROVINCE</t>
  </si>
  <si>
    <t>NEW JERSEY: HIGH BRIDGE</t>
  </si>
  <si>
    <t>MISSOURI:  CHARLESTON</t>
  </si>
  <si>
    <t>IRAN:  TEHRAN</t>
  </si>
  <si>
    <t>MYANMAR (BURMA):  RANGOON</t>
  </si>
  <si>
    <t>IRAN:  SANGABAD (SENJABAD)</t>
  </si>
  <si>
    <t>KASHIMA, JAPAN</t>
  </si>
  <si>
    <t>CHINA:  SICHUAN PROVINCE:  FUSHUN</t>
  </si>
  <si>
    <t>CHILE:  LIMACHE, ALMENDRAL</t>
  </si>
  <si>
    <t>INDONESIA:  TIMOR:  ALOR ISLAND</t>
  </si>
  <si>
    <t>ICELAND:  ARNESSYSLA</t>
  </si>
  <si>
    <t>JAPAN:  SENHOKU, UGO</t>
  </si>
  <si>
    <t>INDONESIA:  SW. SUMATRA, JAVA</t>
  </si>
  <si>
    <t>CHINA:  XINJIANG PROVINCE:  KASHGAR</t>
  </si>
  <si>
    <t>IRAN:  QOBEH-E-SABZ (KERMAN)</t>
  </si>
  <si>
    <t>IRAN:  QESHM ISLAND, LARAK ISLAND</t>
  </si>
  <si>
    <t>INDONESIA:  KAJUADI ISLAND</t>
  </si>
  <si>
    <t>TAIWAN:  YILAN</t>
  </si>
  <si>
    <t>MONTSERRAT</t>
  </si>
  <si>
    <t>GUADELOUPE; ANTIGUA; ST KITTS</t>
  </si>
  <si>
    <t>AUSTRALIA: BEACHPORT,ROBE,KINGSTON,MOUNT GAMBIER</t>
  </si>
  <si>
    <t>MEXICO:  OAXACA:  TEHUANTEPEC</t>
  </si>
  <si>
    <t>INDIA:  ASSAM; BANGLADESH</t>
  </si>
  <si>
    <t>MEXICO:  TEHUANTEPEC</t>
  </si>
  <si>
    <t>PHILIPPINES:  LUZON:  ILOCOS SUR</t>
  </si>
  <si>
    <t>PHILIPPINES:  NW MINDANAO:  DAPITAN</t>
  </si>
  <si>
    <t>PHILIPPINES:  MINDANAO, ZAMBOANGA, SULU, ISABELA</t>
  </si>
  <si>
    <t>NEW ZEALAND: WELLINGTON</t>
  </si>
  <si>
    <t>PHILIPPINES:  NORTHERN SAMAR</t>
  </si>
  <si>
    <t>DOMINICAN REPUBLIC: SANTO DOMINGO</t>
  </si>
  <si>
    <t>IRAN:  GORGAN (ASTRABAD); TURKMENISTAN</t>
  </si>
  <si>
    <t>CALIFORNIA:  SONOMA COUNTY</t>
  </si>
  <si>
    <t>CALIFORNIA:  N COAST,MENDOCINO COUNTY</t>
  </si>
  <si>
    <t>NICARAGUA:  LEON, CHINANDEGA, MANAGUA</t>
  </si>
  <si>
    <t>ALASKA:  ALEUTIAN ISLANDS:  NEAR ISLANDS</t>
  </si>
  <si>
    <t>BALKANS NW:  CROATIA:  CAPARICE,GRAB,KUSUTE</t>
  </si>
  <si>
    <t>GREECE:  IOANNINA</t>
  </si>
  <si>
    <t>GREECE:  ZAKYNTHOS</t>
  </si>
  <si>
    <t>PAPUA NEW GUINEA:  NEW IRELAND:  EAST COAST</t>
  </si>
  <si>
    <t>MEXICO:  GUERRERO-OAXACA</t>
  </si>
  <si>
    <t>AUSTRALIA:  POINT CHARLES, DARWIN</t>
  </si>
  <si>
    <t>BOLIVIA</t>
  </si>
  <si>
    <t>BOLIVIA:  SOUTHERN</t>
  </si>
  <si>
    <t>VENEZUELA:  BARQUISIMETO</t>
  </si>
  <si>
    <t>ALASKA:  CAPE YAKATAGA</t>
  </si>
  <si>
    <t>ALASKA:  SE ALASKA</t>
  </si>
  <si>
    <t>TURKEY:  SULTANHISAR,ATCA,NAZILLI,KUYUCAK,DENIZLI</t>
  </si>
  <si>
    <t>PAPUA NEW GUINEA:  BISMRACK SEA</t>
  </si>
  <si>
    <t>RUSSIA:  KAMCHATKA PENINSULA</t>
  </si>
  <si>
    <t>JAPAN:  SEIKAIDO</t>
  </si>
  <si>
    <t>INDONESIA:  GALELA (HALMAHERA ISLAND)</t>
  </si>
  <si>
    <t>JAPAN:  SEA OF JAPAN</t>
  </si>
  <si>
    <t>INDONESIA:  JAVA:  SUKABUMI</t>
  </si>
  <si>
    <t>MEXICO:  NEAR COAST OF JALISCO</t>
  </si>
  <si>
    <t>VENEZUELA:  CASANAY (CASANAI),CARIACO</t>
  </si>
  <si>
    <t>TURKEY:  KARS,KARAKURT,KAGIZMAN,DIGOR</t>
  </si>
  <si>
    <t>SOLOMON ISLANDS</t>
  </si>
  <si>
    <t>SOLOMON ISLANDS:  SANTA CRUZ ISLANDS</t>
  </si>
  <si>
    <t>ALASKA:  SE. ALASKA</t>
  </si>
  <si>
    <t>PAPUA NEW GUINEA:  RABAUL HARBOR</t>
  </si>
  <si>
    <t>INDONESIA:  NW. IRIAN JAYA</t>
  </si>
  <si>
    <t>VENEZUELA:  MACUTO</t>
  </si>
  <si>
    <t>VENEZUELA:  MAIQUETIA</t>
  </si>
  <si>
    <t>ECUADOR:  ESMERALDAS</t>
  </si>
  <si>
    <t>BULGARIA:  BALCHIK, KAVARNA, BLATNITSA, LIMANU</t>
  </si>
  <si>
    <t>BULGARIA:  BALCHIK</t>
  </si>
  <si>
    <t>IWATE, JAPAN</t>
  </si>
  <si>
    <t>JAPAN:  OFF NORTHEAST COAST HONSHU</t>
  </si>
  <si>
    <t>NEW CALEDONIA:  LOYALTY ISLANDS</t>
  </si>
  <si>
    <t>PHILIPPINES:  LUZON:  E TAYABAS,CALAUAG BAY</t>
  </si>
  <si>
    <t>TURKEY:  HASANKALE,HINS,ERZURUM</t>
  </si>
  <si>
    <t>PHILIPPINES:  LUZON</t>
  </si>
  <si>
    <t>TURKEY:  AYVALIK, MOSKO IS; GREECE:  KHIOS</t>
  </si>
  <si>
    <t>GUATEMALA:  SAN MARTIN, QUEZALTENANGO</t>
  </si>
  <si>
    <t>AZERBAIJAN:  SEMACHA; N IRAN</t>
  </si>
  <si>
    <t>EL SALVADOR-GUATEMALA</t>
  </si>
  <si>
    <t>TURKEY:  CANKIRI</t>
  </si>
  <si>
    <t>GUATEMALA:  QUEZALTENANGO, SAN MARCOS</t>
  </si>
  <si>
    <t>IRAN:  QESHM,BANDAR ABBAS</t>
  </si>
  <si>
    <t>RUSSIA:  SEA OF OKHOTSK</t>
  </si>
  <si>
    <t>TURKEY:  THESSALONIKI</t>
  </si>
  <si>
    <t>IRAN:  QESHM ISLAND:  QESHM,BANDAR ABBAS,GENU</t>
  </si>
  <si>
    <t>PHILIPPINES:  MINDANAO:  LANAO, COTABATO</t>
  </si>
  <si>
    <t>CHINA:  XINJIANG, TURKESTAN</t>
  </si>
  <si>
    <t>PHILIPPINES:  ILOILO,PANAY</t>
  </si>
  <si>
    <t>MEXICO:  VENUSTIANO CARRANZA,CHIAPAS,CHIS,TABASCO</t>
  </si>
  <si>
    <t>UT</t>
  </si>
  <si>
    <t>UTAH</t>
  </si>
  <si>
    <t>UZBEKISTAN:   ANDIZHAN</t>
  </si>
  <si>
    <t>MEXICO:  OFF COAST OF GUERRERO</t>
  </si>
  <si>
    <t>MONGOLIA</t>
  </si>
  <si>
    <t>INDONESIA:  S OF JAVA</t>
  </si>
  <si>
    <t>ISRAEL:  NABULUS</t>
  </si>
  <si>
    <t>INDONESIA:  TIFU, MASARETE, KAJELI</t>
  </si>
  <si>
    <t>TURKEY:  MALAZGIRT</t>
  </si>
  <si>
    <t>ITALY:  PALERMO</t>
  </si>
  <si>
    <t>TURKEY:  VARGINIS,CARDAHLI,MEHKEREK</t>
  </si>
  <si>
    <t>ALASKA:  SOUTHWEST</t>
  </si>
  <si>
    <t>GREECE:  MITATA (KYTHERA)</t>
  </si>
  <si>
    <t>IRAN:  KASHMAR</t>
  </si>
  <si>
    <t>CHILE:  VALLENAR, FREIRINA</t>
  </si>
  <si>
    <t>PHILIPPINES:  DAVAO GULF</t>
  </si>
  <si>
    <t>PANAMA-COLOMBIA</t>
  </si>
  <si>
    <t>JAPAN:  HOKKAIDO</t>
  </si>
  <si>
    <t>BULGARIA:  STRUMA</t>
  </si>
  <si>
    <t>NEW ZEALAND:  E OF NORTH ISLAND</t>
  </si>
  <si>
    <t>GREECE:  SAMOS, PATMOS</t>
  </si>
  <si>
    <t>JAPAN:  KYUSHU</t>
  </si>
  <si>
    <t>ALASKA:  RAMPART</t>
  </si>
  <si>
    <t>INDONESIA:  S. JAVA</t>
  </si>
  <si>
    <t>PANAMA:  BOCAS DEL TORO</t>
  </si>
  <si>
    <t>COSTA RICA:  PUNTARENAS</t>
  </si>
  <si>
    <t>INDONESIA:  MINAHASSA PENINSULA</t>
  </si>
  <si>
    <t>ALASKA:  ANDREANOF ISLANDS</t>
  </si>
  <si>
    <t>KERMADEC ISLANDS (NEW ZEALAND)</t>
  </si>
  <si>
    <t>KERMADEC ISLANDS</t>
  </si>
  <si>
    <t>VANUATU:  MALO PASS</t>
  </si>
  <si>
    <t>INDIA:  KANGRA</t>
  </si>
  <si>
    <t>IRAN:  BANDAR ABBAS,QESHM,HENGAM</t>
  </si>
  <si>
    <t>ALBANIA:  SHKODER</t>
  </si>
  <si>
    <t>JAPAN:  AKI</t>
  </si>
  <si>
    <t>KIRIBATI</t>
  </si>
  <si>
    <t>KIRIBATI:  PHOENIX ISLANDS</t>
  </si>
  <si>
    <t>JAPAN:  OFF FUKUSHIMA</t>
  </si>
  <si>
    <t>ITALY:  MONTELEONE, TROPEA, MONTE PORO</t>
  </si>
  <si>
    <t>RUSSIA:  BLACK SEA</t>
  </si>
  <si>
    <t>GEORGIA:  CAUCASUS</t>
  </si>
  <si>
    <t>VANUATU:  PORT VILA</t>
  </si>
  <si>
    <t>TURKEY:  PUTURGE,CELIKHAN,RUMKALE</t>
  </si>
  <si>
    <t>PHILIPPINES:  W. LUZON ISLAND:  TUBURAN</t>
  </si>
  <si>
    <t>TUNISIA:  BIZERTE</t>
  </si>
  <si>
    <t>SYRIA:  RASUM-KALE (NEAR HALAB); LEBANON:  BAYRONT</t>
  </si>
  <si>
    <t>JAPAN:  NEAR S COAST HONSHU</t>
  </si>
  <si>
    <t>VENEZUELA:  CARACAS</t>
  </si>
  <si>
    <t>ECUADOR:  OFF COAST</t>
  </si>
  <si>
    <t>COLOMBIA-ECUADOR</t>
  </si>
  <si>
    <t>SAINT LUCIA:  CASTRIES</t>
  </si>
  <si>
    <t>ALBANIA:   ELBASAN</t>
  </si>
  <si>
    <t>MEXICO:  REVILLA GIGEDO ISLANDS</t>
  </si>
  <si>
    <t>CHILE:  ARICA; PERU: TACNA</t>
  </si>
  <si>
    <t>ALASKA:  ALEUTIAN ISLANDS:  RAT ISLANDS</t>
  </si>
  <si>
    <t>CHILE:  SOUTH CENTRAL</t>
  </si>
  <si>
    <t>ETHIOPIA:  SHOA</t>
  </si>
  <si>
    <t>PAPUA NEW GUINEA:  NEW BRITAIN</t>
  </si>
  <si>
    <t>AUSTRALIA:  WEST COAST</t>
  </si>
  <si>
    <t>GHANA:  HO, AKPAFU, PALIME, MISA, ACCRA; TOGO</t>
  </si>
  <si>
    <t>PERU:  OFF SOUTH COAST</t>
  </si>
  <si>
    <t>INDONESIA:  NW SUMATRA:  GUNUNGSITOLi, BARUS</t>
  </si>
  <si>
    <t>INDONESIA:  TALAUD ISLANDS:  KARAKELONG ISLAND</t>
  </si>
  <si>
    <t>PHILIPPINES:  SE LUZON:  CAMARINES</t>
  </si>
  <si>
    <t>PHILIPPINES:  N LUZON:  TUGUEGARAO,LAOAG,N ILOCOS</t>
  </si>
  <si>
    <t>INDONESIA:  DJAILOLO GILOLO</t>
  </si>
  <si>
    <t>INDONESIA:  SULAWESI:  LEMO, COLO, ANJA, OLU CONGKO</t>
  </si>
  <si>
    <t>ALASKA:  SKAGWAY</t>
  </si>
  <si>
    <t>MEXICO:  GULF OF CALIFORNIA</t>
  </si>
  <si>
    <t>TAJIKISTAN</t>
  </si>
  <si>
    <t>TAJIKISTAN:   KARATAG</t>
  </si>
  <si>
    <t>ITALY:  FERRUZANO</t>
  </si>
  <si>
    <t>TONGA ISLANDS:  S OF TONGA</t>
  </si>
  <si>
    <t>PHILIPPINES:  MINDANAO</t>
  </si>
  <si>
    <t>INDONESIA:  TIMOR</t>
  </si>
  <si>
    <t>INDONESIA:  CELEBES SEA</t>
  </si>
  <si>
    <t>AFGHANISTAN:  HINDU KUSH</t>
  </si>
  <si>
    <t>PERU:  OFF COAST</t>
  </si>
  <si>
    <t>MYANMAR (BURMA):  KACHIN</t>
  </si>
  <si>
    <t>ITALY:  MESSINA, SICILY, CALABRIA</t>
  </si>
  <si>
    <t>TURKEY:  FOCA,MENEMEN,GUZELHISAR</t>
  </si>
  <si>
    <t>IRAN:  SILAKOR</t>
  </si>
  <si>
    <t>MOROCCO:  TETUAN (TETOUAN),ROMARS</t>
  </si>
  <si>
    <t>TURKEY:  ZARA,IPSALA,KOYULHISAR,ENDERS</t>
  </si>
  <si>
    <t>JAPAN:  CHOSHI</t>
  </si>
  <si>
    <t>JAPAN:  YOKOHAMA</t>
  </si>
  <si>
    <t>PHILIPPINES:  MINDANAO:  E</t>
  </si>
  <si>
    <t>TAIWAN:  TAIPEI</t>
  </si>
  <si>
    <t>PORTUGAL:  RIBATEJO, BENAVENTE</t>
  </si>
  <si>
    <t>CAMEROON</t>
  </si>
  <si>
    <t>CAMEROON:  BUEA</t>
  </si>
  <si>
    <t>INDONESIA:  SW SUMATRA:  KERINTJI, REDJANGLEBONG</t>
  </si>
  <si>
    <t>FRANCE:  VERNEGUES,CHARLEVAL,LA ROQUE D'ANTHERON</t>
  </si>
  <si>
    <t>AFGHANISTAN:  HINDU-KUSH</t>
  </si>
  <si>
    <t>GREECE:  CHAVARI (ELIS)</t>
  </si>
  <si>
    <t>JAPAN:  OOMI</t>
  </si>
  <si>
    <t>TURKEY:  KOGLACIK</t>
  </si>
  <si>
    <t>MEXICO:  GUERRERO,MICHOACAN</t>
  </si>
  <si>
    <t>JAPAN:  HONSHU:  S OF</t>
  </si>
  <si>
    <t>PAPUA NEW GUINEA:  MATUPI HARBOR</t>
  </si>
  <si>
    <t>COSTA RICA:  CARTAGO</t>
  </si>
  <si>
    <t>COSTA RICA:  CARTAGO, SAN JOSE</t>
  </si>
  <si>
    <t>ALGERIA:  MASQUERAY,  KABYLIA</t>
  </si>
  <si>
    <t>TURKEY:  HACIHAMZA,OSMANCIK,ISKILIP</t>
  </si>
  <si>
    <t>MOROCCO:  MELILLA; CANARY I:  PENON DE LA GOMERA</t>
  </si>
  <si>
    <t>ZAMBIA</t>
  </si>
  <si>
    <t>INDONESIA:  TALAUD ISLANDS</t>
  </si>
  <si>
    <t>INDONESIA:  SULAWESI-N. MOLUCCAS ISLANDS</t>
  </si>
  <si>
    <t>PHILIPPINES:  SULU SEA</t>
  </si>
  <si>
    <t>KAZAKHSTAN:  ALMA-ATA, TURKESTAN</t>
  </si>
  <si>
    <t>PHILIPPINES:  LUZON:  TAAL VOLCANO</t>
  </si>
  <si>
    <t>TAJIKISTAN:  USOY, BARCHIDIV, POSOR, NISUR</t>
  </si>
  <si>
    <t>IRAN:  RAVAR</t>
  </si>
  <si>
    <t>PAPUA NEW GUINEA:  MATUPIT ISLAND</t>
  </si>
  <si>
    <t>MEXICO:  MICHOACAN</t>
  </si>
  <si>
    <t>PHILIPPINES:  MINDANAO:  TALACOGON,DAVAO,BUTUAN</t>
  </si>
  <si>
    <t>FRANCE:  NAY,BENEJACQ,ARAMITS,ARROS,GAN,BOSDARROS</t>
  </si>
  <si>
    <t>MICRONESIA, FED. STATES OF</t>
  </si>
  <si>
    <t>MICRONESIA, FED. STATES OF:  CAROLINE ISLANDS</t>
  </si>
  <si>
    <t>ALASKA:  PRINCE WILLIAM SOUND</t>
  </si>
  <si>
    <t>ALBANIA:  KORCE, STAROVE, POGRADEC, SALXHIJAS</t>
  </si>
  <si>
    <t>MEXICO:  NEAR COAST OF GUERRERO</t>
  </si>
  <si>
    <t>GREECE:  ASPROGERAKAS (KEPHALLENIA)</t>
  </si>
  <si>
    <t>MYANMAR (BURMA):  MANDALAY, MOGOK, MAYMYO</t>
  </si>
  <si>
    <t>PERU:  HUANCABAMBA,CAJAMARCA; ECUADOR:  GUAYAQUIL</t>
  </si>
  <si>
    <t>MEXICO:  ACAMBAY-TIXMADEJE</t>
  </si>
  <si>
    <t>ALASKA:  ALASKA PENINSULA</t>
  </si>
  <si>
    <t>PHILIPPINES:  SORSOGON</t>
  </si>
  <si>
    <t>MEXICO:  CENTRAL, ACAMBAY, TIXMADEJE</t>
  </si>
  <si>
    <t>MICRONESIA, FED. STATES OF:  YAP IS, CAROLINE IS</t>
  </si>
  <si>
    <t>ARGENTINA:   SANTIAGO DEL ESTERO PROVINCE</t>
  </si>
  <si>
    <t>TASMAN SEA</t>
  </si>
  <si>
    <t>ECUADOR:  GONZANAMA, SAN PEDRO, MOLLETURE</t>
  </si>
  <si>
    <t>INDONESIA:  SANGIHE ISLAND</t>
  </si>
  <si>
    <t>IRAN:  TEYHAN</t>
  </si>
  <si>
    <t>PAPUA NEW GUINEA:  SOLOMON ISLANDS</t>
  </si>
  <si>
    <t>BULGARIA:  TIRNOVO</t>
  </si>
  <si>
    <t>ITALY:  COSENZA,ROGLIANO,BISIGANO</t>
  </si>
  <si>
    <t>PERU:  CARAVELI, CHUQUIBAMBA, OCONA, ATICO</t>
  </si>
  <si>
    <t>PANAMA: AZUERO PENINSULA</t>
  </si>
  <si>
    <t>PERU:  AMYARAES, ABANCAY, CASAYA, SORAYA</t>
  </si>
  <si>
    <t>JAPAN:  SAKURIJIMA</t>
  </si>
  <si>
    <t>CHILE:  OFF CENTRAL COAST</t>
  </si>
  <si>
    <t>JAPAN:  SENHOKU</t>
  </si>
  <si>
    <t>MEXICO:  CHIAPAS</t>
  </si>
  <si>
    <t>ITALY:  CATANIA, ETNA</t>
  </si>
  <si>
    <t>INDONESIA:  NEW GUINEA:  IRIAN JAYA:  JAPEN</t>
  </si>
  <si>
    <t>TURKEY:  GEMEREK</t>
  </si>
  <si>
    <t>ECUADOR:  MONTE PULLERINA</t>
  </si>
  <si>
    <t>INDONESIA:  SUMATERA</t>
  </si>
  <si>
    <t>CHINA:  XINJIANG WEIWUER ZIZHIQU PROVINCE(SINKIANG)</t>
  </si>
  <si>
    <t>PERU:  CARAVELI,NAZCA,ICA,ATICO</t>
  </si>
  <si>
    <t>TURKEY:  BURDUR, KILINC, KECIBORLU, ISPARTA</t>
  </si>
  <si>
    <t>NEW ZEALAND:  NORTH ISLAND</t>
  </si>
  <si>
    <t>GREECE:  THEBES</t>
  </si>
  <si>
    <t>PALAU</t>
  </si>
  <si>
    <t>JAPAN:  VOLCANO ISLANDS</t>
  </si>
  <si>
    <t>GREECE:  LEUKAS ISLAND</t>
  </si>
  <si>
    <t>PERU:  PARARCA,PAYSA,COLTA,OYALA</t>
  </si>
  <si>
    <t>ITALY:  MARSICA, AVEZZANO, ABRUZZI</t>
  </si>
  <si>
    <t>JAPAN:  SW RYUKYU ISLANDS</t>
  </si>
  <si>
    <t>PHILIPPINES:  SABTAN,BATAN</t>
  </si>
  <si>
    <t>INDONESIA:  KAIMANA</t>
  </si>
  <si>
    <t>PERU:  S</t>
  </si>
  <si>
    <t>CALIFORNIA:  EL CENTRO</t>
  </si>
  <si>
    <t>GREECE:  KEFALLONIA ISLAND, ITHACA ISLAND</t>
  </si>
  <si>
    <t>NEVADA:  PLEASANT VALLEY</t>
  </si>
  <si>
    <t>JAPAN:  NEAR E COAST HONSHU</t>
  </si>
  <si>
    <t>PHILIPPINES:  W. LUZON ISLAND</t>
  </si>
  <si>
    <t>EL SALVADOR:  AHUACHAPAN,ATACO,APANECA</t>
  </si>
  <si>
    <t>PHILIPPINES:  PANAY:  PANAY,MAASIN</t>
  </si>
  <si>
    <t>INDONESIA:  NEW GUINEA:  IRIAN JAYA</t>
  </si>
  <si>
    <t>JAPAN:  DUDA</t>
  </si>
  <si>
    <t>NICARAGUA:  OFF COAST</t>
  </si>
  <si>
    <t>JAPAN:  OFF EAST COAST HONSHU</t>
  </si>
  <si>
    <t>DOMINICAN REPUBLIC:  SANTO DOMINIGO</t>
  </si>
  <si>
    <t>PANAMA:  ALMIRANTE, BOCAS DEL TORO</t>
  </si>
  <si>
    <t>ITALY:  STROMBOLI ISLAND</t>
  </si>
  <si>
    <t>PAPUA NEW GUINEA:  N COAST</t>
  </si>
  <si>
    <t>BOLIVIA-NORTHERN CHILE</t>
  </si>
  <si>
    <t>NEPAL; TIBET (XIZANG PROVINCE)</t>
  </si>
  <si>
    <t>BALKANS NW:  SLOVENIA:  GORNJI GRAD</t>
  </si>
  <si>
    <t>VENEZUELA: OCUMARE DE LA COSTA DE ORO</t>
  </si>
  <si>
    <t>TAIWAN:  PULI</t>
  </si>
  <si>
    <t>CHINA:  ANHUI PROVINCE:</t>
  </si>
  <si>
    <t>CHINA:  FUJIAN PROVINCE: OFF COAST</t>
  </si>
  <si>
    <t>BALKANS NW:  SLOVENIA:  BREZICE</t>
  </si>
  <si>
    <t>PHILIPPINES:  S MINDANAO:  GLAN,GLAN PADIDU,TUYAN</t>
  </si>
  <si>
    <t>ITALY:  CITERNA</t>
  </si>
  <si>
    <t>SAMOA</t>
  </si>
  <si>
    <t>SAMOA ISLANDS</t>
  </si>
  <si>
    <t>TAIWAN:  NE OF TAIWAN</t>
  </si>
  <si>
    <t>CHINA:  JILIN PROVINCE</t>
  </si>
  <si>
    <t>COLOMBIA:  BOGOTA, UBAQUE, SOACHA, CAQUEZA</t>
  </si>
  <si>
    <t>KERMADEC ISLANDS:  S OF</t>
  </si>
  <si>
    <t>GUATEMALA:  GUATEMALA CITY</t>
  </si>
  <si>
    <t>MEXICO:  NEAR OAXACA COAST</t>
  </si>
  <si>
    <t>RUSSIA:  E COAST OF</t>
  </si>
  <si>
    <t>BANGLADESH:  SRIMANGAL</t>
  </si>
  <si>
    <t>PHILIPPINES:  MINDANAO:  COTABATO</t>
  </si>
  <si>
    <t>PHILIPPINES:  BATANES:  IVANA,SABTAN,SAN VICENTE</t>
  </si>
  <si>
    <t>PUERTO RICO:  MONA PASSAGE</t>
  </si>
  <si>
    <t>PUERTO RICO</t>
  </si>
  <si>
    <t>IRAN:  BAJESTAN</t>
  </si>
  <si>
    <t>PHILIPPINES:  MINDANAO ISLAND</t>
  </si>
  <si>
    <t>PHILIPPINES:  NW PANAY, SW TABLAS, CARABAO I</t>
  </si>
  <si>
    <t>NICARAGUA:  GULF OF FONSECA</t>
  </si>
  <si>
    <t>LARA</t>
  </si>
  <si>
    <t>FIJI ISLANDS:  RABI,TUNULOA MISSION,SUVASAVU</t>
  </si>
  <si>
    <t>INDONESIA:  IRIAN JAYA REGION</t>
  </si>
  <si>
    <t>GREECE-ALBANIA:  IOANNINA,KONITSA</t>
  </si>
  <si>
    <t>MEXICO:  VERACRUZ: COZAUTLAN, PUEBLA: PATLANALA</t>
  </si>
  <si>
    <t>GEORGIA:  CAUCASUS:  GORI, TIFLIS</t>
  </si>
  <si>
    <t>CHILE:  OFF COAST CENTRAL</t>
  </si>
  <si>
    <t>ITALY:  CARRARA,GARFAGNANA</t>
  </si>
  <si>
    <t>ALBANIA:  TEPELENE, DRAGOTI, PESHTANI, MARICAJ</t>
  </si>
  <si>
    <t>CHINA:  GANSU PROVINCE, SHANXI PROVINCE</t>
  </si>
  <si>
    <t>ARGENTINA:  MENDOZA</t>
  </si>
  <si>
    <t>ALBANIA:  ELBASAN, PEQIN</t>
  </si>
  <si>
    <t>INDONESIA:  SANGKULIRANG,RENDING,KARIORANG,SEKURAN</t>
  </si>
  <si>
    <t>CHINA:   LIAONING PROVINCE:  XIAOSI, DANDONG</t>
  </si>
  <si>
    <t>ETHIOPIA:  MESEWA (MASSAUA)</t>
  </si>
  <si>
    <t>CENTRAL AFRICAN REPUBLIC</t>
  </si>
  <si>
    <t>CENTRAL AFRICAN REPUBLIC:  NOLA</t>
  </si>
  <si>
    <t>UTAH:  ELSINORE</t>
  </si>
  <si>
    <t>INDONESIA:  NEW GUINEA:  IRIAN JAYA:  SENTANI</t>
  </si>
  <si>
    <t>PHILIPPINES:  E MINDANAO:  MANAY</t>
  </si>
  <si>
    <t>COLOMBIA:  CAQUETA, PUTUMAYO</t>
  </si>
  <si>
    <t>PHILIPPINES:  CEBU I:  CEBU; MACTAN I</t>
  </si>
  <si>
    <t>INDONESIA:  BANDA</t>
  </si>
  <si>
    <t>PHILIPPINES:  CEBU ISLAND, MACTAN ISLAND</t>
  </si>
  <si>
    <t>PHILIPPINES:  SIATON,ZAMBOANGUITA</t>
  </si>
  <si>
    <t>LHOKNGA, ACEH</t>
  </si>
  <si>
    <t>ALGERIA: BORDJ ABOU EL HASEN, DAHRA</t>
  </si>
  <si>
    <t>PERU:  CARAVELI</t>
  </si>
  <si>
    <t>CHILE:  ATACAMA</t>
  </si>
  <si>
    <t>SE. NEW ZEALAND</t>
  </si>
  <si>
    <t>IRAN:  BODZHNURD</t>
  </si>
  <si>
    <t>VIETNAM</t>
  </si>
  <si>
    <t>VIETNAM: THUAN HAI PROVINCE</t>
  </si>
  <si>
    <t>BALKANS NW:  CROATIA:  PODGORA</t>
  </si>
  <si>
    <t>CHILE:  VALLENAR</t>
  </si>
  <si>
    <t>INDONESIA:  JAVA:  MAOS</t>
  </si>
  <si>
    <t>IRAN:  TURBAT-HAKLARI</t>
  </si>
  <si>
    <t>PHILIPPINES:  BUTUAN, CAMIGUIN ISLAND</t>
  </si>
  <si>
    <t>JAPAN:  TOKYO, YOKOHAMA</t>
  </si>
  <si>
    <t>BANGLADESH:  MYMENSINGH</t>
  </si>
  <si>
    <t>IRAN:  QALEH JAQ KMEN:  BODZHNURD</t>
  </si>
  <si>
    <t>IRAN:  SIRJAN</t>
  </si>
  <si>
    <t>PAPUA NEW GUINEA:   BISMARCK ARCHIPELAGO</t>
  </si>
  <si>
    <t>COLOMBIA:  IPIALES</t>
  </si>
  <si>
    <t>COLOMBIA:  GACHALA,GACHETA,UBALA,MEDINA</t>
  </si>
  <si>
    <t>JAPAN:  SAGAMI</t>
  </si>
  <si>
    <t>RUSSIA:  SAKHALIN ISLAND</t>
  </si>
  <si>
    <t>ALGERIA:  BATNA</t>
  </si>
  <si>
    <t>PHILIPPINES: E MINDANAO: MATI,SURIGA</t>
  </si>
  <si>
    <t>TAS</t>
  </si>
  <si>
    <t>AUSTRALIA:  MACQUARIE ISLAND</t>
  </si>
  <si>
    <t>AUSTRALIA:  MACQUARIE ISLAND:  NORTH OF</t>
  </si>
  <si>
    <t>ICELAND: REYKJAVIK</t>
  </si>
  <si>
    <t>PHILIPPINES:  MINDANAO:  SURIGAO,BUTUAN</t>
  </si>
  <si>
    <t>INDONESIA:  JAVA:  WONOSOBO</t>
  </si>
  <si>
    <t>TURKEY:  ARDAHAN</t>
  </si>
  <si>
    <t>CHINA:  YUNNAN PROVINCE:  TALIFU</t>
  </si>
  <si>
    <t>JAPAN:  HONSHU:  TAJIMA</t>
  </si>
  <si>
    <t>PHILIPPINES:  LUZON:  W</t>
  </si>
  <si>
    <t>MONTANA:  CLARKSTON VALLEY</t>
  </si>
  <si>
    <t>TURKEY:  DINAR</t>
  </si>
  <si>
    <t>NICARAGUA:  MANAGUA</t>
  </si>
  <si>
    <t>ATLANTIC OCEAN</t>
  </si>
  <si>
    <t>NORTH ATLANTIC RIDGE</t>
  </si>
  <si>
    <t>PHILIPPINES:  SAMAR I,  LAOANG I, BATAG I</t>
  </si>
  <si>
    <t>IRAN:  AHRAM,DOMRUBAH,MAHMUDABADI,AB GARM</t>
  </si>
  <si>
    <t>SOLOMON ISLANDS:  GUADALCANAL</t>
  </si>
  <si>
    <t>GREECE:  RHODES ISLAND; LOWER EGYPT</t>
  </si>
  <si>
    <t>INDONESIA:  SUMATRA</t>
  </si>
  <si>
    <t>ITALY:  SALINA ISLAND</t>
  </si>
  <si>
    <t>AZORES:  FAYAL ISLAND</t>
  </si>
  <si>
    <t>BALKANS NW:  MONTENEGRO: BERANE, CRNA GORA</t>
  </si>
  <si>
    <t>TURKEY; ARMENIA</t>
  </si>
  <si>
    <t>NICARAGUA:  MANAGUA,GRANADA,MASAYA,CHINANDEGA</t>
  </si>
  <si>
    <t>INDONESIA:  JAVA:  PRUPUK,MARGARSARI,DUBUKTENGAH</t>
  </si>
  <si>
    <t>MOROCCO:  FES (FEZ)</t>
  </si>
  <si>
    <t>CALIFORNIA, MEXICO</t>
  </si>
  <si>
    <t>CHINA:  YUNNAN PROVINCE:  XUNDIAN</t>
  </si>
  <si>
    <t>CHINA:  YUNNAN PROVINCE:  XINPING</t>
  </si>
  <si>
    <t>UKRAINE:  CRIMEA:  SEBASTOPOL</t>
  </si>
  <si>
    <t>GREECE:  OETYLOS (LACONIA)</t>
  </si>
  <si>
    <t>ISRAEL; JORDAN: DAMIYA</t>
  </si>
  <si>
    <t>CALIFORNIA:  S:  OFF COAST</t>
  </si>
  <si>
    <t>CHILE:  SOUTHERN</t>
  </si>
  <si>
    <t>CHINA:  YUNNAN PROVINCE:  FUMIN</t>
  </si>
  <si>
    <t>INDONESIA:  SULAWESI:  DONGGALA</t>
  </si>
  <si>
    <t>FRANCE:  CAURO,COTI-CHIAVARI</t>
  </si>
  <si>
    <t>BC</t>
  </si>
  <si>
    <t>BRITISH COLUMBIA</t>
  </si>
  <si>
    <t>MEXICO:  OAXACA,COLIMA,PUEBLA,GUERRERO,MORELOS</t>
  </si>
  <si>
    <t>ITALY:  SICILY,CALABRIA</t>
  </si>
  <si>
    <t>IRAN:  NEHBANDAN</t>
  </si>
  <si>
    <t>INDIAN OCEAN</t>
  </si>
  <si>
    <t>INDIAN OCEAN:  S</t>
  </si>
  <si>
    <t>ITALY:  TOLMEZZO</t>
  </si>
  <si>
    <t>TURKEY:  TEPEKOY, TORBALI</t>
  </si>
  <si>
    <t>BULGARIA:  CHIRPAN</t>
  </si>
  <si>
    <t>BULGARIA:  POPOVITSA</t>
  </si>
  <si>
    <t>GREECE:  CORINTH (CORINTHIA)</t>
  </si>
  <si>
    <t>PERU:  ESQUILAYA</t>
  </si>
  <si>
    <t>TURKEY:  WESTERN</t>
  </si>
  <si>
    <t>PERU:  CHACAHPOYAS,HUANCABAMBA,CAJAMARCA,PINPINCOS</t>
  </si>
  <si>
    <t>TONGA ISLANDS:  LIFUKA ISLAND</t>
  </si>
  <si>
    <t>PHILIPPINES:  SW MINDORO</t>
  </si>
  <si>
    <t>IRAN:  SHIRVAN</t>
  </si>
  <si>
    <t>CHILE:  TALCA, CHILLAN, SANTIAGO, SAN FERNANDO</t>
  </si>
  <si>
    <t>PHILIPPINES:  COTABATO,N COAST OF ILLANA BAY</t>
  </si>
  <si>
    <t>CHINA:  NEI MONGOL</t>
  </si>
  <si>
    <t>MYANMAR (BURMA):  HTAWGAW</t>
  </si>
  <si>
    <t>IRAN:  KOPET-DAGH</t>
  </si>
  <si>
    <t>TURKEY:  SUSEHRI</t>
  </si>
  <si>
    <t>CANADA: QUEEN CHARLOTTE ISLANDS</t>
  </si>
  <si>
    <t>MYANMAR (BURMA):  MYITKYINA</t>
  </si>
  <si>
    <t>PHILIPPINES:  MINDANAO:  HINATUAN,EBRO</t>
  </si>
  <si>
    <t>NEW ZEALAND:  SOUTH ISLAND</t>
  </si>
  <si>
    <t>SOUTH GEORGIA AND THE SOUTH SANDWICH ISLANDS</t>
  </si>
  <si>
    <t>SOUTH SANDWICH ISLANDS</t>
  </si>
  <si>
    <t>IRAN:  FARUJ</t>
  </si>
  <si>
    <t>IRAN:  MASJED SOLEYMAN,ANDARKAH</t>
  </si>
  <si>
    <t>NEW YORK:  ATTICA</t>
  </si>
  <si>
    <t>CANADA:  GRAND BANKS</t>
  </si>
  <si>
    <t>ALBANIA: KORCE, POLENA, LAVDAR, MOSKOPOJE, SHIPSKE</t>
  </si>
  <si>
    <t>GREECE:  AITANIA-VATHIA (CRETE)</t>
  </si>
  <si>
    <t>SPAIN:  OFF SOUTHERN COAST</t>
  </si>
  <si>
    <t>ITALY:  FILICUDI ISLAND</t>
  </si>
  <si>
    <t>MYANMAR (BURMA):  PEGU, RANGOON</t>
  </si>
  <si>
    <t>IRAN:  SALMAS</t>
  </si>
  <si>
    <t>JAVA-S. JAVA SEA</t>
  </si>
  <si>
    <t>BANGLADESH:  DHUBRI,ASSAM</t>
  </si>
  <si>
    <t>SPAIN:  MONTILLA</t>
  </si>
  <si>
    <t>MYANMAR (BURMA):  THARRAWADDY</t>
  </si>
  <si>
    <t>ITALY:  IRPINIA</t>
  </si>
  <si>
    <t>INDONESIA:  AMURANG ISLAND</t>
  </si>
  <si>
    <t>TAJIKISTAN:  DUSHANBE (STALINABAD)</t>
  </si>
  <si>
    <t>IRAN:  AH,MOBARAKABAD,AB ALI,SARPURAK</t>
  </si>
  <si>
    <t>ITALY:  SENIGALLIA</t>
  </si>
  <si>
    <t>KENYA</t>
  </si>
  <si>
    <t>ALBANIA:  VLORE, HIMARE, KUC</t>
  </si>
  <si>
    <t>JAPAN:  HONSHU:  IDU</t>
  </si>
  <si>
    <t>ALBANIA:  VLORE, TEPELENE</t>
  </si>
  <si>
    <t>MYANMAR (BURMA):  PYU</t>
  </si>
  <si>
    <t>ARGENTINA:  LA POMA</t>
  </si>
  <si>
    <t>GREECE:  CORINTH-ISTHMIA (CORINTHIA)</t>
  </si>
  <si>
    <t>ALBANIA:  KORCE</t>
  </si>
  <si>
    <t>MYANMAR (BURMA):  KAMAING</t>
  </si>
  <si>
    <t>NEW ZEALAND:  HAWKE BAY</t>
  </si>
  <si>
    <t>NEW ZEALAND:  N</t>
  </si>
  <si>
    <t>PHILIPPINES:  LUZON:  LAOAG,BACARRA,VIGAN,BATAC</t>
  </si>
  <si>
    <t>ARMENIA:  ZANGEZUR, NAKHITCHEVAN</t>
  </si>
  <si>
    <t>UK:  SCARBOROUGH, GRIMSBY</t>
  </si>
  <si>
    <t>CHINA:  XINJIANG WEIWUER ZIZHIQU PROVINCE:  N</t>
  </si>
  <si>
    <t>PAKISTAN:  MACH,BALUCHISTAN</t>
  </si>
  <si>
    <t>JAPAN:  HONSHU</t>
  </si>
  <si>
    <t>SOLOMON ISLANDS:  SAN CRISTOBAL ISLAND</t>
  </si>
  <si>
    <t>FIJI ISLANDS:  KORO,MUDU,SUVASAVU</t>
  </si>
  <si>
    <t>INDONESIA:  SULAWESI:  KAKAS,LANGOWAN,POSO,TONDANO</t>
  </si>
  <si>
    <t>IRAN:  TORBET-I-KHEYDARLY</t>
  </si>
  <si>
    <t>NICARAGUA:  NEAR WEST COAST</t>
  </si>
  <si>
    <t>MEXICO:  CENTRAL, COLIMA</t>
  </si>
  <si>
    <t>MEXICO:  CENTRAL</t>
  </si>
  <si>
    <t>MYANMAR; INDIA:  ASSAM</t>
  </si>
  <si>
    <t>PHILIPPINES:  LUZON:  BAGUIO,BAUANG,LA UNION</t>
  </si>
  <si>
    <t>INDONESIA:  AMBON ISLAND, CERAM ISLAND</t>
  </si>
  <si>
    <t>NEW ZEALAND:  GISBORNE, WAIROA</t>
  </si>
  <si>
    <t>GREECE: HIERISSOS-STRANTONION (CHALKIDIKI)</t>
  </si>
  <si>
    <t>GREECE:  CHALKIDIKI</t>
  </si>
  <si>
    <t>PACIFIC OCEAN</t>
  </si>
  <si>
    <t>PACIFIC OCEAN:  N</t>
  </si>
  <si>
    <t>NEW YORK:  WILLETTS POINT</t>
  </si>
  <si>
    <t>NEVADA:  CEDAR MOUNTAIN</t>
  </si>
  <si>
    <t>EL SALVADOR:  ZACATECOLUCA,SAN JUAN,NONUALCO</t>
  </si>
  <si>
    <t>CALIFORNIA:  LONG BEACH</t>
  </si>
  <si>
    <t>TOGO:  GOLD COAST</t>
  </si>
  <si>
    <t>INDONESIA:  S SUMATERA</t>
  </si>
  <si>
    <t>CANADA:  BAFFIN BAY</t>
  </si>
  <si>
    <t>IRAN:  BAHABAD,ALIABAD,RAHIMABAD,KHAIRABAD</t>
  </si>
  <si>
    <t>NEPAL; INDIA:  BIHAR</t>
  </si>
  <si>
    <t>CHINA:  NEI MONGOL:  WU-YUAN</t>
  </si>
  <si>
    <t>PANAMA-COSTA RICA</t>
  </si>
  <si>
    <t>SOLOMON ISLANDS; NEW CALEDONIA</t>
  </si>
  <si>
    <t>TURKEY:  KURDISTAN:  DIYARBAKIR (MOUCHE DIARBEKIR)</t>
  </si>
  <si>
    <t>HONDURAS:  SAN JORGE, LA ENCARNACION, SAN FERNANDO</t>
  </si>
  <si>
    <t>CHILE:  IQUIQUE, PISAGUA, SAPIGA, NEGRERO</t>
  </si>
  <si>
    <t>PAPUA NEW GUINEA:  NEW BRITAIN:  RABAUL</t>
  </si>
  <si>
    <t>TURKEY:  KURDISTAN:  DIYARBAKIR (DIARBEKIR)</t>
  </si>
  <si>
    <t>CALIFORNIA:  BAJA,IMPERIAL VALLEY</t>
  </si>
  <si>
    <t>GREECE:  NEAPOLIS-ANOGNIA (CRETE)</t>
  </si>
  <si>
    <t>IRAN:  ALBORZ</t>
  </si>
  <si>
    <t>IRAN:  KEVSUT, ALBORZ, SARI</t>
  </si>
  <si>
    <t>TAIWAN:  MIALOI</t>
  </si>
  <si>
    <t>TURKEY:  KIGI</t>
  </si>
  <si>
    <t>TAIWAN:  XINZHU</t>
  </si>
  <si>
    <t>PAKISTAN:  QUETTA</t>
  </si>
  <si>
    <t>TAIWAN:  TAIZHONG</t>
  </si>
  <si>
    <t>TAIWAN:  XIINZHU</t>
  </si>
  <si>
    <t>COLOMBIA:  FUNES</t>
  </si>
  <si>
    <t>PAPUA NEW GUINEA:  N-CENTRAL</t>
  </si>
  <si>
    <t>MT</t>
  </si>
  <si>
    <t>MONTANA:  HELENA</t>
  </si>
  <si>
    <t>MEXICO:  TUXTLA GUTIERREZ,GUERRERO,MEXICO CITY</t>
  </si>
  <si>
    <t>INDONESIA:  N SUMATERA:  BATU I,PADANG,SIBOLGA</t>
  </si>
  <si>
    <t>CHINA:  GUANGXI PROVINCE</t>
  </si>
  <si>
    <t>IRAN:  ABIZ, SARBISHEH</t>
  </si>
  <si>
    <t>CHILE:  TALTAL</t>
  </si>
  <si>
    <t>INDONESIA:  BANDA ACEH,LHOK SUKON,LHOKSEMAWE</t>
  </si>
  <si>
    <t>INDONESIA:  N SUMATERA:  TAPANULI, KARO</t>
  </si>
  <si>
    <t>CHINA:  XINJIANG WEIWUER ZIZHIQU PROVINCE:  S</t>
  </si>
  <si>
    <t>JAPAN:  NII JIMA</t>
  </si>
  <si>
    <t>NICARAGUA:  CHINANDEGA,PORT CORINTO</t>
  </si>
  <si>
    <t>ALGERIA:  GUELMA, LAPAINE</t>
  </si>
  <si>
    <t>PAPUA NEW GUINEA:  KERAVIA, RABAUL, KOKOPO</t>
  </si>
  <si>
    <t>MEXICO:  CENTRAL, PUEBLA:  ESPERANZA, VERACRUZ</t>
  </si>
  <si>
    <t>INDONESIA:  JAVA:  JOGYAKARTA:  KLUMPIT,PRAMBANAN</t>
  </si>
  <si>
    <t>MEXICO:  CHILPANCINGO,TIXTLA</t>
  </si>
  <si>
    <t>INDONESIA:  NEW GUINEA:  FAKFAK</t>
  </si>
  <si>
    <t>TAIWAN:  TAIDONG</t>
  </si>
  <si>
    <t>MEXICO:  GUERRERO:  OMETEPEC</t>
  </si>
  <si>
    <t>PERU:  HUANCABAMBA,OXAPAMPA,EL PROGRESO,SAN DAVID</t>
  </si>
  <si>
    <t>EL SALVADOR:  AHUACHAPAN,ATIQUIZAYA,TURIN,LA PUERTA</t>
  </si>
  <si>
    <t>MEXICO:  OMETEPEC</t>
  </si>
  <si>
    <t>INDONESIA:  NEW GUINEA</t>
  </si>
  <si>
    <t>COLOMBIA:  TAMESIS</t>
  </si>
  <si>
    <t>CANADA:  BRITISH COLUMBIA</t>
  </si>
  <si>
    <t>TURKEY:  KIRSEHIR</t>
  </si>
  <si>
    <t>NICARAGUA:  LEON,CHINANDEGA</t>
  </si>
  <si>
    <t>NICARAGUA:  LEON (TELICA VOLCANO DESTROYED)</t>
  </si>
  <si>
    <t>INDONESIA:  SULAWESI ISLAND</t>
  </si>
  <si>
    <t>JAPAN TRENCH</t>
  </si>
  <si>
    <t>E. HOKKAIDO ISLAND, JAPAN</t>
  </si>
  <si>
    <t>MEXICO:  TELOLOAPAN</t>
  </si>
  <si>
    <t>ECUADOR:  ALANGASI,SANGOLQUI,TINGO-PICHINCHA</t>
  </si>
  <si>
    <t>ALASKA</t>
  </si>
  <si>
    <t>CHILE:  CHILLAN</t>
  </si>
  <si>
    <t>PAPUA NEW GUINEA:  BOUGAINVILLE ISLAND</t>
  </si>
  <si>
    <t>CHILE:  NORTH CENTRAL</t>
  </si>
  <si>
    <t>PHILIPPINES:  LUZON ISLAND, MINDOR ISLAND</t>
  </si>
  <si>
    <t>PERU:  POMACANCHI</t>
  </si>
  <si>
    <t>CUBA: SANTA CLARA</t>
  </si>
  <si>
    <t>PERU:  CHUQUIBAMBA</t>
  </si>
  <si>
    <t>INDONESIA:  CENTRTAL SULAWESI:  KALO,LUWUK,SULA I</t>
  </si>
  <si>
    <t>ARGENTINA:  SAN JUAN</t>
  </si>
  <si>
    <t>NICARAGUA:  CORINTO,CHINANDEGA</t>
  </si>
  <si>
    <t>TURKEY:  KAYSERI,DEVELI</t>
  </si>
  <si>
    <t>TURKEY-CIS</t>
  </si>
  <si>
    <t>CALIFORNIA; MEXICO</t>
  </si>
  <si>
    <t>YEMEN:  RAZIH</t>
  </si>
  <si>
    <t>IRAN:  MOHAMMADABAD</t>
  </si>
  <si>
    <t>MEXICO:  MICHOACAN, COLIMA, JALISCO</t>
  </si>
  <si>
    <t>CHINA:  HEILONGJIANG PROVINCE</t>
  </si>
  <si>
    <t>INDIA:  ANDAMAN ISLANDS,MADRAS; SRI LANKA:  COLOMBO</t>
  </si>
  <si>
    <t>TUNISIA:  BOU-SAADIAH,ZAGHOUAN</t>
  </si>
  <si>
    <t>TURKEY:  VAN, ERCIS</t>
  </si>
  <si>
    <t>JAPAN:  SHIKOKU</t>
  </si>
  <si>
    <t>ATLANTIC OCEAN:  NORTHERN</t>
  </si>
  <si>
    <t>CHINA:  YUNNAN PROVINCE:  SIMAO</t>
  </si>
  <si>
    <t>PHILIPPINES:  MINDORO</t>
  </si>
  <si>
    <t>ECUADOR:  GUAYAQUIL</t>
  </si>
  <si>
    <t>ARGENTINA:  CANADA,SECA,LAS MALVINAS</t>
  </si>
  <si>
    <t>CHINA:  NEI MONGOL:  TONGLIAO</t>
  </si>
  <si>
    <t>GUATEMALA:  NEAR S COAST</t>
  </si>
  <si>
    <t>PERU:  ICA, NAZCA</t>
  </si>
  <si>
    <t>ALBANIA:  PESHKOPIA, MAGELLARE</t>
  </si>
  <si>
    <t>SOUTH AFRICA:  PRINCE EDWARD ISLAND</t>
  </si>
  <si>
    <t>MEXICO:  JUCHITAN</t>
  </si>
  <si>
    <t>TURKEY:  BALIKESIR,BIGADIC</t>
  </si>
  <si>
    <t>TURKEY:  KASTAMONU, KARGI</t>
  </si>
  <si>
    <t>TURKEY:  CORUM</t>
  </si>
  <si>
    <t>TURKEY:  NIKSAR, ERBAA</t>
  </si>
  <si>
    <t>TURKEY:  HENDEK</t>
  </si>
  <si>
    <t>PERU:  YANACOA, PAMPAMARCA</t>
  </si>
  <si>
    <t>MEXICO:  GUERRERO: PARICUTIN VOLCANO FORMS</t>
  </si>
  <si>
    <t>CHINA: XINJIANG WEIWUER ZIZHIQU PROVINCE</t>
  </si>
  <si>
    <t>ALGERIA:  MANSOURAH</t>
  </si>
  <si>
    <t>PHILIPPINES:  E OF</t>
  </si>
  <si>
    <t>TURKEY:  HENDEK, ADAPAZARI</t>
  </si>
  <si>
    <t>INDONESIA:   JAVA:  JOGYAKARTA</t>
  </si>
  <si>
    <t>PUERTO RICO:  SAN JUAN</t>
  </si>
  <si>
    <t>JAPAN:  HONSHU:  S</t>
  </si>
  <si>
    <t>INDONESIA:  NEW GUINEA:  IRIAN JAYA:  ARU ISLANDS</t>
  </si>
  <si>
    <t>TURKEY:  LADIK, SAMSUN, HAVZA</t>
  </si>
  <si>
    <t>TURKEY:  ANATOLIA: NE</t>
  </si>
  <si>
    <t>ARGENTINA:  SAN JUAN PROVINCE</t>
  </si>
  <si>
    <t>INDONESIA:  FLORES</t>
  </si>
  <si>
    <t>IRAN:  GORGAN</t>
  </si>
  <si>
    <t>TURKEY:  USAK</t>
  </si>
  <si>
    <t>GREECE:  KAMPOS (LACONIA)</t>
  </si>
  <si>
    <t>NEW YORK:  MASSENA</t>
  </si>
  <si>
    <t>TURKEY:  AYVALIK</t>
  </si>
  <si>
    <t>JAPAN:  OFF SOUTHEAST COAST KII PENINSULA</t>
  </si>
  <si>
    <t>UGANDA</t>
  </si>
  <si>
    <t>UGANDA:  MASARA</t>
  </si>
  <si>
    <t>TURKEY:  AELANA, CEYHAN, ADANA</t>
  </si>
  <si>
    <t>IRAN:  GARMSAR,KERAND,BANKUH</t>
  </si>
  <si>
    <t>TURKEY:  VAN,BOLGESI</t>
  </si>
  <si>
    <t>CAMEROON:  CONGO; CENTRAL AFRICAN REPUBLIC</t>
  </si>
  <si>
    <t>PAKISTAN:  MAKRAN COAST</t>
  </si>
  <si>
    <t>TURKEY:  DENIZLI, BURDUR</t>
  </si>
  <si>
    <t>IRAN:  GIV (SE BIRJAND)</t>
  </si>
  <si>
    <t>ALGERIA:  HODNA MOUNTAINS</t>
  </si>
  <si>
    <t>TURKEY:  IIGIN, KONYA</t>
  </si>
  <si>
    <t>IRAN:  KAZERUN</t>
  </si>
  <si>
    <t>ALASKA:  UNIMAK ISLAND</t>
  </si>
  <si>
    <t>TURKEY:  USTUKRAN</t>
  </si>
  <si>
    <t>DOMINICAN REPUBLIC:  NORTHEASTERN COAST</t>
  </si>
  <si>
    <t>PERU:  PISCO</t>
  </si>
  <si>
    <t>PERU: JOCAIBAMBA,CERRO ANGASCHAJ,CERRO SILLAPATA</t>
  </si>
  <si>
    <t>JAPAN:  HONSHU:  S COAST</t>
  </si>
  <si>
    <t>EL SALVADOR:  LA UNION</t>
  </si>
  <si>
    <t>NEW ZEALAND:  OFF COAST NORTH ISLAND</t>
  </si>
  <si>
    <t>INDIA-CHINA</t>
  </si>
  <si>
    <t>PAKISTAN:  GWADAR</t>
  </si>
  <si>
    <t>IRAN:  DUSTABAD</t>
  </si>
  <si>
    <t>GREECE:  S:  PYLIA (MESSINIA)</t>
  </si>
  <si>
    <t>PERU:  SATIPO,ANDAMARCA,ACOBAMBA,LA MERCED,VICTOC</t>
  </si>
  <si>
    <t>PHILIPPINES:  PANAY, ILOILO CITY, ANTIQUE</t>
  </si>
  <si>
    <t>INDONESIA:  SERAM</t>
  </si>
  <si>
    <t>PERU:  AREQUIPA,MOQUEGUA,TACNA,TORATA,QUELLAVECO</t>
  </si>
  <si>
    <t>PERU:  CANETE</t>
  </si>
  <si>
    <t>INDONESIA:  OFF NORTHWEST COAST</t>
  </si>
  <si>
    <t>JAPAN:  FUKUI</t>
  </si>
  <si>
    <t>GREECE:  TSOUKALADES-KALAMITSI (LEUKAS)</t>
  </si>
  <si>
    <t>TURKMENISTAN:  ASHKHABAD</t>
  </si>
  <si>
    <t>CHINA:  GUIZHOU PROVINCE</t>
  </si>
  <si>
    <t>MEXICO:  MARIA MADRE ISLAND</t>
  </si>
  <si>
    <t>GRFECE:  OFF WEST COAST</t>
  </si>
  <si>
    <t>AFGHANISTAN:  HINDU-KUSH, WEST PUNJAB</t>
  </si>
  <si>
    <t>WASHINGTON</t>
  </si>
  <si>
    <t>CHILE:  ANGOL, TRAIGUEN</t>
  </si>
  <si>
    <t>IRAN:  MAKHL-E-NAKHODA,BANDAR ABBAS,BAZAAR</t>
  </si>
  <si>
    <t>INDONESIA:  BANDA ACEH</t>
  </si>
  <si>
    <t>GREECE:  CHIOS, OENOUSSAE; TURKEY: KARABURUN</t>
  </si>
  <si>
    <t>ECUADOR:  PELILEO</t>
  </si>
  <si>
    <t>TURKEY: KARLIOVA</t>
  </si>
  <si>
    <t>CANADA:  QUEEN CHARLOTTE ISLANDS</t>
  </si>
  <si>
    <t>PHILIPPINES:  N LUZON</t>
  </si>
  <si>
    <t>CHILE:  TIERRA DEL FUEGO</t>
  </si>
  <si>
    <t>IRAN: BUSHIRE</t>
  </si>
  <si>
    <t>BRAZIL</t>
  </si>
  <si>
    <t>PERU:  CUSCO</t>
  </si>
  <si>
    <t>INDONESIA:  JAVA:  GRESIK</t>
  </si>
  <si>
    <t>COLOMBIA:  ANBOLEDAS</t>
  </si>
  <si>
    <t>VENEZUELA: EL TOCUYO</t>
  </si>
  <si>
    <t>COSTA RICA-NICARAGUA</t>
  </si>
  <si>
    <t>SOLOMON ISLANDS:  SOLOMON SEA</t>
  </si>
  <si>
    <t>CHILE-ARGENTINA</t>
  </si>
  <si>
    <t>PERU:  ICA,CHIMBOTE,HUARAZ,CAJAMARCA,CUZCO,MOQUEGUA</t>
  </si>
  <si>
    <t>MEXICO:  OAXACA:  MIAHIATLAN</t>
  </si>
  <si>
    <t>NICARAGUA:  GULF OF FONSECA:  POTOSI</t>
  </si>
  <si>
    <t>NICARAGUA:  GULF OF FONSECA:  JINOTEGA</t>
  </si>
  <si>
    <t>TURKEY:  KURSUNLU</t>
  </si>
  <si>
    <t>CALIFORNIA:  TERMINAL ISLAND</t>
  </si>
  <si>
    <t>TURKEY:  PASINLER (HASANKALE), ERZURUM</t>
  </si>
  <si>
    <t>PERU-BOLIVIA</t>
  </si>
  <si>
    <t>PHILIPPINES:  BUTUAN</t>
  </si>
  <si>
    <t>TURKEY:  PASINLER (HASANKALE),ERZINCAN</t>
  </si>
  <si>
    <t>CALIFORNIA:  KERN COUNTY</t>
  </si>
  <si>
    <t>TURKEY:  CEYHAN,MISIS</t>
  </si>
  <si>
    <t>IRAN:  GODER</t>
  </si>
  <si>
    <t>IRAN:  TORUD</t>
  </si>
  <si>
    <t>TURKEY:  YENICE, ONON</t>
  </si>
  <si>
    <t>IRAN:  KHAN-E-ZENYAN,KHATIRI</t>
  </si>
  <si>
    <t>CHILE:  CHILLAN, CONCEPCION</t>
  </si>
  <si>
    <t>DOMINICAN REPUBLIC: PUERTO PLATA</t>
  </si>
  <si>
    <t>GREECE:  LIXOURI-ARGOSTOLI (KEPHALLENIA)</t>
  </si>
  <si>
    <t>CYPRUS:  PAPHOS</t>
  </si>
  <si>
    <t>PERU-ECUADOR</t>
  </si>
  <si>
    <t>AUSTRALIA:  ADELAIDE:  S</t>
  </si>
  <si>
    <t>MYANMAR; INDIA:  CALCUTTA, CUTTACK, BHAGALPUR</t>
  </si>
  <si>
    <t>GREECE:  SOPHADES (KARDITSA)</t>
  </si>
  <si>
    <t>AFGHANISTAN:  NORTHERN</t>
  </si>
  <si>
    <t>PHILIPPINES:  LUZON:  SORSOGON, BACON, LEGASPI</t>
  </si>
  <si>
    <t>NEVADA:  FALLON</t>
  </si>
  <si>
    <t>CHINA: NEI MONGOL</t>
  </si>
  <si>
    <t>IRAN:  TONBAK,KANGAN,SABAKHI,AKHTAR</t>
  </si>
  <si>
    <t>NEVADA:  STILLWATER RANGE</t>
  </si>
  <si>
    <t>ALGERIA:  ORLEANSVILLE</t>
  </si>
  <si>
    <t>ALGERIA:  EL ASNAM</t>
  </si>
  <si>
    <t>INDONESIA:  SUMABAWA:  BIMA,RABA</t>
  </si>
  <si>
    <t>NEVADA:  DIXIE VALLEY</t>
  </si>
  <si>
    <t>VENEZUELA:  OFF THE COAST NEAR LA VELA</t>
  </si>
  <si>
    <t>PHILIPPINES:  MINDANAO:  LANAO,OZAMIZ,COTABATO</t>
  </si>
  <si>
    <t>GREECE:  DRAKIA-AGRIA (MAGNESIA)</t>
  </si>
  <si>
    <t>TURKEY:  SOKE, AYDIN</t>
  </si>
  <si>
    <t>SOLOMON ISLANDS:  FAURO ISLAND</t>
  </si>
  <si>
    <t>EGYPT:  NILE DELTA</t>
  </si>
  <si>
    <t>PERU:  MUNGUI,LA UNION PROV,AREQUIPA,TORO,COTAHUASI</t>
  </si>
  <si>
    <t>NICARAGUA:  PUERTO SAMOZA</t>
  </si>
  <si>
    <t>BALKANS NW:  SLOVENIA:  ILIRSKA BISTRICA,KOSEZE</t>
  </si>
  <si>
    <t>TURKEY:  ESKISEHIR</t>
  </si>
  <si>
    <t>NE. HOKKAIDO ISLAND, JAPAN</t>
  </si>
  <si>
    <t>LEBANON:  LITANI</t>
  </si>
  <si>
    <t>GREECE:  DODECANESE</t>
  </si>
  <si>
    <t>INDIA:  ANJAR, BHUJ, GANDHIDHAM, KANDLA</t>
  </si>
  <si>
    <t>IRAN:  BASTAK</t>
  </si>
  <si>
    <t>GREECE:  VOLOS-AGRIA (MAGNESIA)</t>
  </si>
  <si>
    <t>TUNISIA:  SIDI ABID,SIDI TOUIL (LA MEDJA),CAILLOUX</t>
  </si>
  <si>
    <t>TAIWAN:  HUALIEN, TAIPEI</t>
  </si>
  <si>
    <t>GREECE:  STEPHANOVIKION-VELESTNON (MAGNESIA)</t>
  </si>
  <si>
    <t>INDONESIA:  JAVA SEA</t>
  </si>
  <si>
    <t>IRAN:  KACHU MESQAL</t>
  </si>
  <si>
    <t>TURKEY:  FETHIYE (LYCIA, ASIA MINOR)</t>
  </si>
  <si>
    <t>TURKEY:  ABANT</t>
  </si>
  <si>
    <t>RUSSIA:  CHITA</t>
  </si>
  <si>
    <t>IRAN:  HAZANDERAN, ABEGARM</t>
  </si>
  <si>
    <t>MEXICO:  ACAPULCO,MEXICO CITY</t>
  </si>
  <si>
    <t>IRAN:  JAHROM</t>
  </si>
  <si>
    <t>INDONESIA:  KALIMANTAN ISLAND</t>
  </si>
  <si>
    <t>BOLIVIA:  S</t>
  </si>
  <si>
    <t>IRAN:  FARSINAJ</t>
  </si>
  <si>
    <t>PERU: AREQUIPA</t>
  </si>
  <si>
    <t>AZORES</t>
  </si>
  <si>
    <t>ALASKA:  LITUYA BAY</t>
  </si>
  <si>
    <t>IRAN:  FIRUZABAD</t>
  </si>
  <si>
    <t>INDONESIA:  JAVA:  MALANG</t>
  </si>
  <si>
    <t>EAST PACIFIC RIDGE</t>
  </si>
  <si>
    <t>FRANCE:  ST PAUL D'UBAYE,JAUSIERS,CEILLAC,VARS</t>
  </si>
  <si>
    <t>TURKEY:  KOYCEGIZ, MUGLA</t>
  </si>
  <si>
    <t>RUSSIA:  NEAR EAST COAST OF KAMCHATKA</t>
  </si>
  <si>
    <t>MEXICO:  OAXACA;</t>
  </si>
  <si>
    <t>MONTANA:  HEBGEN LAKE</t>
  </si>
  <si>
    <t>MEXICO:  GULF OF CAMPECHE</t>
  </si>
  <si>
    <t>TURKEY:  NINIA</t>
  </si>
  <si>
    <t>ALGERIA:  BOU-MEDFA</t>
  </si>
  <si>
    <t>CHINA:  XINGJIANG</t>
  </si>
  <si>
    <t>PERU:  AYACUCHO,POMABAMBA,MOYOBAMBA,HUAHUAPUQUIO</t>
  </si>
  <si>
    <t>PERU:  AREQUIPA,CHUQUIBAMBA,CARAVELI,COTAHUASI</t>
  </si>
  <si>
    <t>PERU:  LIMA,NAZCA,ICA,HUANCAVELIC,PALPA,HUAITARA</t>
  </si>
  <si>
    <t>ALGERIA:  MELOUZA</t>
  </si>
  <si>
    <t>MOROCCO:  AGADIR</t>
  </si>
  <si>
    <t>INDONESIA:  CENTRAL SULAWESI:  UNA-UNA ISLAND</t>
  </si>
  <si>
    <t>CHILE:  PUERTO MONTT, VALDIVIA</t>
  </si>
  <si>
    <t>PAPUA NEW GUINEA:  W. SOLOMON SEA</t>
  </si>
  <si>
    <t>INDIA:  N</t>
  </si>
  <si>
    <t>CONGO:  LAKE TANGANYIKA</t>
  </si>
  <si>
    <t>PHILIPPINES:  PANAY</t>
  </si>
  <si>
    <t>JAPAN:  MIYAZAKI</t>
  </si>
  <si>
    <t>INDONESIA:  FLORES:  ENDEH</t>
  </si>
  <si>
    <t>ETHIOPIA:  KARAKORE</t>
  </si>
  <si>
    <t>IRAN:  DEHKUYEH,KHANEH,LAR,SHAGHEB,NOKHRIZ,BIGHU</t>
  </si>
  <si>
    <t>COLOMBIA: NORTHEASTERN COLOMBIA</t>
  </si>
  <si>
    <t>JAPAN:  SE. HOKKAIDO ISLAND</t>
  </si>
  <si>
    <t>JAPAN:  HONSHU:  W COAST</t>
  </si>
  <si>
    <t>CHILE:  VALDIVIA, CURICO</t>
  </si>
  <si>
    <t>TUNISIA:  GAFOUR,OUM-ZID,EL AKHOUAT</t>
  </si>
  <si>
    <t>IRAN:  MUSSAVIEH</t>
  </si>
  <si>
    <t>PERU:  CASMA,HUARAZ,QUIRUVILCA,TRUJILLO</t>
  </si>
  <si>
    <t>FRANCE:  CORRENCON,CHATEAU-BERNARD,LE GUA,RENCUREL</t>
  </si>
  <si>
    <t>JAPAN:  HONSHU:  SENDAI</t>
  </si>
  <si>
    <t>MEXICO:  S</t>
  </si>
  <si>
    <t>JAPAN:  OFF COAST OF HONSHU ISLAND</t>
  </si>
  <si>
    <t>COLOMBIA:  MISTRATO, MANIZALES</t>
  </si>
  <si>
    <t>IRAN:   BUYIN-ZARA</t>
  </si>
  <si>
    <t>TURKEY:  IGDIR</t>
  </si>
  <si>
    <t>GREECE:  AEGEAN SEA; TURKEY:  BALIKESIR</t>
  </si>
  <si>
    <t>IRAN:  TORBAT HEYDARIYEH, AKHMEDABAD</t>
  </si>
  <si>
    <t>IRAN:  GAHKOM,GOLRUIYEH,PATKUIYEH,LAIGAZAN,GANJ</t>
  </si>
  <si>
    <t>IRAN:  KHENDODZHAN, DAKHNE-UDZHAK</t>
  </si>
  <si>
    <t>TAIWAN:  TAIPEI, HSINCH</t>
  </si>
  <si>
    <t>LIBYA</t>
  </si>
  <si>
    <t>LIBYA:  BARCE (AL MARJ)</t>
  </si>
  <si>
    <t>IRAN:  KARKHANEH</t>
  </si>
  <si>
    <t>IRAN:  HENDOJAN</t>
  </si>
  <si>
    <t>IRAN:  W</t>
  </si>
  <si>
    <t>BALKANS NW:  MACEDONIA:  SKOPJE</t>
  </si>
  <si>
    <t>IRAN:  GAHKOM,LAIGAZAN,PATKUIYEH,GOLRUIYEH,GANJ</t>
  </si>
  <si>
    <t>INDIA:  KASHMIR:  SW</t>
  </si>
  <si>
    <t>TURKEY:  YALOVA:  CINARCIK</t>
  </si>
  <si>
    <t>PERU:  HUAYLLACAYAN,CAJACAY,MALYAS,MALVAS,HUARAZ</t>
  </si>
  <si>
    <t>INDONESIA:  JAVA:  LABUHAN, MENES, PONOROGO</t>
  </si>
  <si>
    <t>INDONESIA:  SULAWESI:  PINRANG</t>
  </si>
  <si>
    <t>TANZANIA</t>
  </si>
  <si>
    <t>TURKEY:  MALATYA,ADIYAMAN</t>
  </si>
  <si>
    <t>VANUATU ISLANDS:  ESPIRITU SANTO ISLANDS</t>
  </si>
  <si>
    <t>TURKEY:  MANYAS, BURSA, BALIKESIR</t>
  </si>
  <si>
    <t>NW. HONSHU ISLAND, JAPAN</t>
  </si>
  <si>
    <t>IRAN:  S</t>
  </si>
  <si>
    <t>INDONESIA:  SANANA ISLAND</t>
  </si>
  <si>
    <t>IRAN:  NW</t>
  </si>
  <si>
    <t>GREECE:  ALONISOS, SKOPELOS</t>
  </si>
  <si>
    <t>GREECE:  SOUTHERN</t>
  </si>
  <si>
    <t>JAPAN:  AICHI, SHIZOUKA PREFECTURES</t>
  </si>
  <si>
    <t>WASHINGTON:  SEATTLE</t>
  </si>
  <si>
    <t>IRAN:  HADJIABAD, SARKHUN, SARCHAHAN</t>
  </si>
  <si>
    <t>NORTH CORINTH GULF</t>
  </si>
  <si>
    <t>MEXICO:  ME\XICO CITY, OAXACA</t>
  </si>
  <si>
    <t>GREECE:  CENTRAL</t>
  </si>
  <si>
    <t>TURKEY:  VARTO, MUS</t>
  </si>
  <si>
    <t>UGANDA:  KICHWAMBA, BONDIBOGYO</t>
  </si>
  <si>
    <t>UZBEKISTAN:  TASHKENT</t>
  </si>
  <si>
    <t>TURKEY:  MUS</t>
  </si>
  <si>
    <t>TURKEY:  BAGICI</t>
  </si>
  <si>
    <t>TURKEY:  VARTO</t>
  </si>
  <si>
    <t>PERU:  LIMA,HUACHO,HUAURA, CHANCAY,SUPE,SAN NICOLAS</t>
  </si>
  <si>
    <t>CHILE:  TALTAL, CATALINA</t>
  </si>
  <si>
    <t>ALBANIA:  GJIROKASTEV</t>
  </si>
  <si>
    <t>COLOMBIA:  HUILA, NEIVA, RIVERA,SAN ANTONIO</t>
  </si>
  <si>
    <t>INDONESIA:  JAVA:  DAMPIT,GONDANG,TRENGGALEK</t>
  </si>
  <si>
    <t>CHINA:  HEBEI PROVINCE:  HEJIAN, DACHENG</t>
  </si>
  <si>
    <t>INDONESIA:  MAKASSAR STRAIT</t>
  </si>
  <si>
    <t>INDONESIA-MALAYSIA:  N SUMATERA,MALAY PENINSULA</t>
  </si>
  <si>
    <t>ALGERIA:  NEAR SIG</t>
  </si>
  <si>
    <t>TURKEY:  MUDURNU, ADAPAZARI</t>
  </si>
  <si>
    <t>TURKEY:  TUNCELI</t>
  </si>
  <si>
    <t>FRANCE:  ARETTE,LANNE,MONTORY,ARAMITS,HAUX,SUNHAR</t>
  </si>
  <si>
    <t>TAIWAN:  HUALIEN</t>
  </si>
  <si>
    <t>CHINA:  HEBEI PROVINCE:  SHULU</t>
  </si>
  <si>
    <t>GREECE:  AEGEAN SEA:  ST EUSTRATIOS</t>
  </si>
  <si>
    <t>ALGERIA:  EL ALEN (BABORD)</t>
  </si>
  <si>
    <t>KENYA:  HOMA BAY, USIRI, GOT KOKECH</t>
  </si>
  <si>
    <t>JAPAN:  KYUSHU, SHIKOKU</t>
  </si>
  <si>
    <t>ITALY:  LIGURIA</t>
  </si>
  <si>
    <t>IRAN:  MAKU,SHAH BANDALU,QURTA BOLAGH,QONDEQLI</t>
  </si>
  <si>
    <t>IRAN:  SIYAH,CHESHMEH,ZAVIEH,TAKHT-E-RAVAN-E-SOFLA</t>
  </si>
  <si>
    <t>JAPAN:  OFF EAST COAST OF HONSHU ISLAND</t>
  </si>
  <si>
    <t>NEW ZEALAND:  SOUTH ISLAND:  NW COAST</t>
  </si>
  <si>
    <t>ARMENIA:  ZANGEZUR</t>
  </si>
  <si>
    <t>PERU:  SAN MARTIN,MOYOBAMBA,YANTALO,RIOJA,LAMAS</t>
  </si>
  <si>
    <t>IRAN:  GHALEGH SEYED,KHESHT,KONAR TAKHTEH</t>
  </si>
  <si>
    <t>KERMADEC ISLANDS:  S OF, RAOUL</t>
  </si>
  <si>
    <t>PHILIPPINES:  LUZON:  MANILA</t>
  </si>
  <si>
    <t>MEXICO:  OAXACA, GUERRERO</t>
  </si>
  <si>
    <t>JAPAN:  SEIKAIDO-NANKAIDO</t>
  </si>
  <si>
    <t>INDONESIA:  MOLUCCA ISLANDS: MANADO, CELEBES</t>
  </si>
  <si>
    <t>INDONESIA:  SULAWESI:  TAMBU,COAST OF MAPAGA</t>
  </si>
  <si>
    <t>IRAN:  DASHT-E-BAYAZ</t>
  </si>
  <si>
    <t>IRAN:  FERDOW</t>
  </si>
  <si>
    <t>TURKEY:  BARTIN, AMASRA, CAKRAZ</t>
  </si>
  <si>
    <t>VENEZUELA:  CARUPANO</t>
  </si>
  <si>
    <t>MEXICO-GUATEMALA:  S CHIAPAS</t>
  </si>
  <si>
    <t>JAPAN:  BONIN ISLANDS</t>
  </si>
  <si>
    <t>AUSTRALIA:  MECKERING, NORTHAM, CUNDERDIN, YORK</t>
  </si>
  <si>
    <t>PAPUA NEW GUINEA:  N COAST, WEWAK, DAGUA</t>
  </si>
  <si>
    <t>IRAN:  NE KHURASAN PROVINCE</t>
  </si>
  <si>
    <t>SOLOMON ISLANDS:  SANTA ISABEL ISLAND</t>
  </si>
  <si>
    <t>INDONESIA:  TALAUD ISLANDS, MINDANAO, VISAYAN</t>
  </si>
  <si>
    <t>CHINA:  XINJIANG PROVINCE:  WUSHI</t>
  </si>
  <si>
    <t>INDONESIA:  SULAWESI:  PARASANGA, PALETOANG</t>
  </si>
  <si>
    <t>PORTUGAL; MOROCCO:  RABAT, SALE; SPAIN:  CANARY IS</t>
  </si>
  <si>
    <t>TURKEY:  DEMIRCI, GORDES, SINDIRGI</t>
  </si>
  <si>
    <t>TURKEY:  ALASEHIR, SARIGOL, KIRAZ</t>
  </si>
  <si>
    <t>ETHIOPIA:  SARDO</t>
  </si>
  <si>
    <t>EGYPT:  BENI-SOUEF, AL-QAHIRAH (CAIRO)</t>
  </si>
  <si>
    <t>ALBANIA:  SOUTHERN</t>
  </si>
  <si>
    <t>TURKEY:  DEMIRCI, WESTERN ANATOLIA, ISTANBUL</t>
  </si>
  <si>
    <t>CHINA:  BOHAI SEA</t>
  </si>
  <si>
    <t>PERU:  LAMPA-JUNIN,HUAYTAPALLANA</t>
  </si>
  <si>
    <t>CHINA:  GUANGDONG PROVINCE:  YANGJIANG COUNTY</t>
  </si>
  <si>
    <t>ITALY:  PERUGIA</t>
  </si>
  <si>
    <t>RUSSIA:  SHIKOTAN ISLAND, KURILSKIYE</t>
  </si>
  <si>
    <t>SOUTH AFRICA:  CAPE PROVINCE</t>
  </si>
  <si>
    <t>PERU:  HUAYTAPALLANA, LAMPA, CHILIFRUTA</t>
  </si>
  <si>
    <t>CALIFORNIA:  SANTA ROSA</t>
  </si>
  <si>
    <t>SOUTH AFRICA:  TULBAGH</t>
  </si>
  <si>
    <t>BALKANS NW:  BOSNIA-HERZEGOVINA:  BANJA LUKA</t>
  </si>
  <si>
    <t>BALKANS NW:  BOSNIA-HERZEGOVINA:  KAKASI, JABLAN</t>
  </si>
  <si>
    <t>INDONESIA:  OFF NW COAST SUMATERA</t>
  </si>
  <si>
    <t>ECUADOR:  SASQUISILI, PUJILI, LATACUNGA</t>
  </si>
  <si>
    <t>GUADELOUPE: GRAND BOURG</t>
  </si>
  <si>
    <t>CHINA:  YUNNAN PROVINCE; VIETNAM:  HANOI</t>
  </si>
  <si>
    <t>PHILIPPINES:  LUZON, ROMBLON I; TABLAS I:  ODIONGAN</t>
  </si>
  <si>
    <t>PERU:  PANAO,CHACLLA,QUERO,AYLLAMARCA,LA LINDA</t>
  </si>
  <si>
    <t>IRAN:  BADALAN,QERIS,BATCHI,DIZEH,PESAK,HESAR</t>
  </si>
  <si>
    <t>INDIA:  BROACH</t>
  </si>
  <si>
    <t>TURKEY:  GEDIZ</t>
  </si>
  <si>
    <t>TURKEY:  DEMIRCI, MANISA</t>
  </si>
  <si>
    <t>PERU: NORTHERN, PISCO, CHICLAYO</t>
  </si>
  <si>
    <t>KAZAKHSTAN:  ALMA-ATA</t>
  </si>
  <si>
    <t>CANADA:  QUEEN CHARLOTTE ISLANDS, BRITISH COLOMBIA</t>
  </si>
  <si>
    <t>TURKEY:  SIVAS</t>
  </si>
  <si>
    <t>IRAN:  KARNAVEH, MAREV</t>
  </si>
  <si>
    <t>PERU:  JUIN  PROVINCE FELT ARGENTINA TO MEXICO CITY</t>
  </si>
  <si>
    <t>BALKANS NW:  CROATIA:  KNIN</t>
  </si>
  <si>
    <t>COLOMBIA:  BAHIA SOLANO</t>
  </si>
  <si>
    <t>PHILIPPINES:  BATAN ISLANDS:  BASCO, SABTANG</t>
  </si>
  <si>
    <t>PAPUA NEW GUINEA:  MADANG</t>
  </si>
  <si>
    <t>PERU:  N;  ECUADOR:  S</t>
  </si>
  <si>
    <t>INDONESIA:  NEW GUINEA: IRIAN JAYA:DJAJAPURA,SENTANI</t>
  </si>
  <si>
    <t>INDONESIA:  NATAL, SIBOLGA, TARUTUNG, PASAMAN</t>
  </si>
  <si>
    <t>ITALY:  TUSCANIA</t>
  </si>
  <si>
    <t>IRAN:  JAILAN,BOKRAN,HOSSEINABAD,SHARIFABAD</t>
  </si>
  <si>
    <t>IRAN:  DASHT-E-ARJAN,KHAN-E-ZENYAN,SHIRAZ</t>
  </si>
  <si>
    <t>IRAN:  TAZARJ,BARGHANY,MADANUIYEH,BARAFTAB,DARAGAH</t>
  </si>
  <si>
    <t>TURKEY:  BURDUR</t>
  </si>
  <si>
    <t>TURKEY:  BINGOL</t>
  </si>
  <si>
    <t>INDONESIA:  JAVA:  BUARAN,BANTAR KAWSUN,JIPANG</t>
  </si>
  <si>
    <t>CHILE:  CATALINA, ANTOFAGASTA</t>
  </si>
  <si>
    <t>PAPUA NEW GUINEA:  NEW IRELAND: BOUGAINVILLE</t>
  </si>
  <si>
    <t>ITALY:  PARMA</t>
  </si>
  <si>
    <t>PAPUA NEW GUINEA:  BISMARCK SEA  RABAUL</t>
  </si>
  <si>
    <t>PERU-ECUADOR:  GUAYAQUIL</t>
  </si>
  <si>
    <t>IRAN:  BABOL-KENAR</t>
  </si>
  <si>
    <t>CHINA:  SICHUAN PROVINCE:  MABIAN</t>
  </si>
  <si>
    <t>IRAN:  BABA KELU</t>
  </si>
  <si>
    <t>RUSSIA:  SAKHALIN, MONERON ISLAND</t>
  </si>
  <si>
    <t>RUSSIA:  KHOLMSK</t>
  </si>
  <si>
    <t>RUSSIA:  TATAR STRAIT</t>
  </si>
  <si>
    <t>PERU:  APURIMAC</t>
  </si>
  <si>
    <t>VANUATU ISLANDS:  ESPIRITU SANTO, PORT VILA</t>
  </si>
  <si>
    <t>RUSSIA:  OFF KAMCHATKA, SHEMYA</t>
  </si>
  <si>
    <t>RUSSIA:  OFF KAMCHATKA, SHEMYA, ATTU</t>
  </si>
  <si>
    <t>ITALY:  CENTRAL, ANCONA</t>
  </si>
  <si>
    <t>IRAN:  DEH KOHNEH,SA'DABAD,BORAZJAN</t>
  </si>
  <si>
    <t>JAPAN:  S OF HONSHU:  HACHIJOJIMA, TOKYO</t>
  </si>
  <si>
    <t>PERU:  JUANJUI</t>
  </si>
  <si>
    <t>IRAN:  QIR,KARZIN, JAHROM, FIRUZABAD</t>
  </si>
  <si>
    <t>PHILIPPINES:  MINDORO, LUZON, MANILA</t>
  </si>
  <si>
    <t>AFGHANISTAN:  HINDU KUSH:  SARSANGI, NARIN COUNTIES</t>
  </si>
  <si>
    <t>IRAN:  MISHAN-E-MARKAZI,TALKHAB,MISHAN SOFLA</t>
  </si>
  <si>
    <t>ALASKA:  SITKA, JUNEAU</t>
  </si>
  <si>
    <t>PAKISTAN:  TANGIR, GUPIS, RAWALPINDI, PESHAWAR</t>
  </si>
  <si>
    <t>FRANCE:  LABOIRIE, ARCEAU, SAINT-PIERRE D'OLERON</t>
  </si>
  <si>
    <t>GREECE:  CORINTHIA, ARCADIA</t>
  </si>
  <si>
    <t>GREECE: LIXOURI, CHAVRIATA, DAMOULIANATA,KOUVALATA</t>
  </si>
  <si>
    <t>NEW CALEDONIA:  LOYALTY ISLANDS:  TANNA, ANATOM</t>
  </si>
  <si>
    <t>PHILIPPINES:  MINDANAO, DAVAO</t>
  </si>
  <si>
    <t>JAPAN:  S OF HONSHU, HACHIJOJIMA</t>
  </si>
  <si>
    <t>MEXICO:  S, FARIAS, TECOMAN</t>
  </si>
  <si>
    <t>NEW ZEALAND:  HAWKES BAY</t>
  </si>
  <si>
    <t>CALIFORNIA:  OXNARD</t>
  </si>
  <si>
    <t>IRAN:  KHABIS,HENGAM ISLAND</t>
  </si>
  <si>
    <t>RUSSIA:  KURIL ISLANDS, HIROO, URAKAWA</t>
  </si>
  <si>
    <t>AUSTRALIA:  WOLLONGONG, SYDNEY</t>
  </si>
  <si>
    <t>PHILIPPINES:  QUEZON CITY:  CALAUG,LOPEZ,GUIAYANGAN</t>
  </si>
  <si>
    <t>ETHIOPIA:  DJIBOUTI</t>
  </si>
  <si>
    <t>COSTA RICA: TILARAN, ARENAL, RIO CHIQUITO</t>
  </si>
  <si>
    <t>COLOMBIA; SAN CRISTOBAL, VENEZUELA</t>
  </si>
  <si>
    <t>HAWAII: HILO</t>
  </si>
  <si>
    <t>MEXICO:  VERACRUZ, MEXICO CITY</t>
  </si>
  <si>
    <t>CHILE:  VALPARAISO, LA LIGUA, SANTIAGO</t>
  </si>
  <si>
    <t>ANTARCTICA</t>
  </si>
  <si>
    <t>GREECE:  LEUKAS ISLAND, PREVEZA, VONITSA</t>
  </si>
  <si>
    <t>IRAN:  QESHLAGH,DEH BID</t>
  </si>
  <si>
    <t>AZORES:  PICO, FAIAL, TERCEIRA</t>
  </si>
  <si>
    <t>GREECE:  CRETE, PALAEOCHORA, CHANIA</t>
  </si>
  <si>
    <t>VANUATU ISLANDS:  ESPIRITU SANTO, LUGANILLE</t>
  </si>
  <si>
    <t>VANUATU ISLANDS:  LUGANVILLE, LAMAP</t>
  </si>
  <si>
    <t>PERU:  LIMA, YAUYOS</t>
  </si>
  <si>
    <t>COLOMBIA:  NE, CEPITA, SAN ANDREAS</t>
  </si>
  <si>
    <t>JAPAN:  NAKAGI</t>
  </si>
  <si>
    <t>CHINA:  YUNNAN AND SICHUAN PROVINCES, CHAO-T'UNG</t>
  </si>
  <si>
    <t>BALKANS NW:  SLOVENIA:  KOZJANSKO</t>
  </si>
  <si>
    <t>ARGENTINA:  LOS TOLDOS</t>
  </si>
  <si>
    <t>COLOMBIA: BOGOTA, CALI, PEREIRA</t>
  </si>
  <si>
    <t>JAPAN:  HONSHU:  KAKIOTA,  MITO, TOKYO</t>
  </si>
  <si>
    <t>CHILE:  LA UNION, VALDIVIA</t>
  </si>
  <si>
    <t>GABON</t>
  </si>
  <si>
    <t>RUSSIA:  KURIL-JAPAN:  HOKKAIDO</t>
  </si>
  <si>
    <t>ANTIGUA AND BARBUDA; ST KITTS</t>
  </si>
  <si>
    <t>IRAN:  SARCHAHAN,SAADATABAD,GAHKOM,SIRUIYEH</t>
  </si>
  <si>
    <t>PAKISTAN:  BALAKOT, PATAN</t>
  </si>
  <si>
    <t>INDIA:  KASHMIR:   KINNAUR DISTRICT</t>
  </si>
  <si>
    <t>JAPAN:  AROSAN</t>
  </si>
  <si>
    <t>CHINA:  LIAONING PROVINCE:  YINGTAO, ANSHAN</t>
  </si>
  <si>
    <t>IRAN:  SARKHUN,QALEH QAZI,QADHAD,NONG-E-BALA</t>
  </si>
  <si>
    <t>CHILE:  COQUIMBO, LA SERENA</t>
  </si>
  <si>
    <t>TURKEY:  W; CANAKKALE, ECEABAT, GELIBOLU, LAPSEKI</t>
  </si>
  <si>
    <t>ID</t>
  </si>
  <si>
    <t>IDAHO:  POCATELLO VALLEY</t>
  </si>
  <si>
    <t>JAPAN:  OITA, AROSAN</t>
  </si>
  <si>
    <t>ATLANTIC OCEAN:  MADERIA ISLANDS</t>
  </si>
  <si>
    <t>MYANMAR (BURMA):  PAGAN</t>
  </si>
  <si>
    <t>ALGERIA:  DJEBEL BABOR</t>
  </si>
  <si>
    <t>PAPUA NEW GUINEA:  BISMARCK SEA: BOUGAINVILLE</t>
  </si>
  <si>
    <t>PAPUA NEW GUINEA:  SOLOMON ISLANDS: BUIN, BOKU</t>
  </si>
  <si>
    <t>CALIFORNIA:  OROVILLE</t>
  </si>
  <si>
    <t>TURKEY:  LICE</t>
  </si>
  <si>
    <t>IRAN:  SARPIR,DORAHAN,DEH BAGH</t>
  </si>
  <si>
    <t>GREECE:  KATO-MAKRINOU</t>
  </si>
  <si>
    <t>ICELAND:  KOPASKER</t>
  </si>
  <si>
    <t>GUATEMALA:  CHIMALTENANGO, GUATEMALA CITY</t>
  </si>
  <si>
    <t>AFGHANISTAN:  HINDU-KUSH:  SHAMAGAN PROVINCE</t>
  </si>
  <si>
    <t>UZBEKISTAN:  GAZLI</t>
  </si>
  <si>
    <t>ECUADOR:  ESMERALDOS</t>
  </si>
  <si>
    <t>ITALY:  NE, BALKANS NW:   SLOVENIA: NW</t>
  </si>
  <si>
    <t>UZBEKISTAN:  GAZLI, BUKHARA</t>
  </si>
  <si>
    <t>CHINA:  YUNNAN PROVINCE:  LUNGLING-LUSHI</t>
  </si>
  <si>
    <t>PANAMA: DARIEN</t>
  </si>
  <si>
    <t>MALAYSIA</t>
  </si>
  <si>
    <t>MALAYSIA:  SABAH:  LAHAD,DATU,KANAK</t>
  </si>
  <si>
    <t>CHINA:  NE:  TANGSHAN</t>
  </si>
  <si>
    <t>PHILIPPINES:  MINDANAO:  S</t>
  </si>
  <si>
    <t>TURKEY:  DENIZLI</t>
  </si>
  <si>
    <t>ITALY:  NORTHEASTERN</t>
  </si>
  <si>
    <t>ITALY-BALKANS NW</t>
  </si>
  <si>
    <t>INDONESIA:  NEW GUINEA:  IRIAN JAYA:  JAYAWIJAYA</t>
  </si>
  <si>
    <t>IRAN:  KHORASAN PROVINCE</t>
  </si>
  <si>
    <t>TURKEY:  MURADIYE</t>
  </si>
  <si>
    <t>AFGHANISTAN; TAJIKISTAN:  KHOROG</t>
  </si>
  <si>
    <t>CHILE:  POZO ALMONTE, OFICINA VICTORIA, ARICA</t>
  </si>
  <si>
    <t>IRAN:  SADAL,DALAK DASHI,AB-E-GARM,SIAH CHESHMEH</t>
  </si>
  <si>
    <t>INDONESIA:  BALI: KAYUBIHI,BANJAR ANTUGAN JEHEM</t>
  </si>
  <si>
    <t>INDONESIA:  SUMATERA,SINURAT,TALU</t>
  </si>
  <si>
    <t>IRAN:  BANDAR ABBAS</t>
  </si>
  <si>
    <t>SAMOA ISLANDS:  APIA</t>
  </si>
  <si>
    <t>IRAN:  NAGHAN,ARDAL,JAGHDAN,DASTGERD,KORDAN,SARMUR</t>
  </si>
  <si>
    <t>IRAN:  AZARBAIJAN</t>
  </si>
  <si>
    <t>IRAN:  SIAH CHESHMEH,MUKHUR,ZOLUL,DALIK DASHI</t>
  </si>
  <si>
    <t>BALKANS NW:  SLOVENIA:  TRSTENIK,BELA,TENETISE</t>
  </si>
  <si>
    <t>INDONESIA:  SUNDA ISLANDS</t>
  </si>
  <si>
    <t>PAPUA NEW GUINEA:  ADMIRALTY ISLANDS</t>
  </si>
  <si>
    <t>COLOMBIA:  APARTADO, MEDELLIN</t>
  </si>
  <si>
    <t>ROMANIA:  VELINGRAD</t>
  </si>
  <si>
    <t>ARGENTINA:  SAN JUAN PROVINCE:  MENDOZA</t>
  </si>
  <si>
    <t>IRAN:  BAB-TANGOL</t>
  </si>
  <si>
    <t>JAPAN:  TOKKAIDO, OSHIMA</t>
  </si>
  <si>
    <t>JAPAN:  OFUNATO, TOHOKU</t>
  </si>
  <si>
    <t>PAKISTAN:  QUETTA, NUSHKI</t>
  </si>
  <si>
    <t>BALKANS NW:  SERBIA:  BRUS</t>
  </si>
  <si>
    <t>GREECE:  THESSALONIKI, VOLVI, LANGADAS</t>
  </si>
  <si>
    <t>JAPAN:  S HONSHU:  HIROSHIMA</t>
  </si>
  <si>
    <t>MINDANAO ISLAND, PHILIPPINES</t>
  </si>
  <si>
    <t>GREECE: THESSALONIKI</t>
  </si>
  <si>
    <t>ITALY:  ADRIATIC SEA</t>
  </si>
  <si>
    <t>GUATEMALA:  PATZUN</t>
  </si>
  <si>
    <t>CHILE:  NORTHERN:  COPIAPO-TALTAI</t>
  </si>
  <si>
    <t>IRAN:  TABAS</t>
  </si>
  <si>
    <t>UZBEKISTAN:   ANDIZHAN; TAJIKISTAN:  DUSHANBE</t>
  </si>
  <si>
    <t>IRAN:  MASJED-E-SOLEYMAN</t>
  </si>
  <si>
    <t>TAIWAN:  PINTUNG</t>
  </si>
  <si>
    <t>IRAN:  BONZANABAD</t>
  </si>
  <si>
    <t>MONTENEGRO: BAR ULCINJ</t>
  </si>
  <si>
    <t>GREECE: CRETE</t>
  </si>
  <si>
    <t>BALKANS NW:  MACEDONIA:  DEBAR</t>
  </si>
  <si>
    <t>INDONESIA:  SUMBAWA ISLAND</t>
  </si>
  <si>
    <t>AUSTRALIA:  WESTERN</t>
  </si>
  <si>
    <t>PAPUA NEW GUINEA:  E, MT HAGEN</t>
  </si>
  <si>
    <t>PANAMA-COSTA RICA:  PUERTO ARMUELLES</t>
  </si>
  <si>
    <t>CHINA:  JIANGSU PROVINCE:  LIYANG</t>
  </si>
  <si>
    <t>TURKEY:  DURSUNBEY, ANATOLIA</t>
  </si>
  <si>
    <t>ITALY:  CENTRAL:  UMBRIA</t>
  </si>
  <si>
    <t>NEW ZEALAND:  W OF NORTH ISLAND</t>
  </si>
  <si>
    <t>CALIFORNIA:  IMPERIAL VALLEY; MEXICO: MEXICALI</t>
  </si>
  <si>
    <t>COLOMBIA:  MANIZALES-ARMENIA</t>
  </si>
  <si>
    <t>COLOMBIA: OFF SHORE, PACIFIC OCEAN</t>
  </si>
  <si>
    <t>INDONESIA:  SUMBAWA ISLAND:  BALI, LOMBOK</t>
  </si>
  <si>
    <t>AZORES:   TERCEIRA, ANGRA DO HEROISMO</t>
  </si>
  <si>
    <t>CALIFORNIA:  LIVERMORE</t>
  </si>
  <si>
    <t>INDONESIA:  JAVA:  TASIKMALAJA</t>
  </si>
  <si>
    <t>GUATEMALA:  S COAST</t>
  </si>
  <si>
    <t>WASHINGTON:  MT ST HELENS</t>
  </si>
  <si>
    <t>CALIFORNIA:  MAMMOTH LAKES</t>
  </si>
  <si>
    <t>MEXICO:  NW</t>
  </si>
  <si>
    <t>SOLOMON ISLANDS:  SANTA CRUZ ISLANDS:  BANKS</t>
  </si>
  <si>
    <t>GREECE:  AEGEAN SEA:  MAGNESIA</t>
  </si>
  <si>
    <t>TAJIKISTAN:  SHURAB, NEFTEABAD</t>
  </si>
  <si>
    <t>GREECE:  VOLOS</t>
  </si>
  <si>
    <t>SOLOMON ISLANDS:  SANTA CRUZ ISLANDS; VANUATU</t>
  </si>
  <si>
    <t>IRAN:  LAHIJAN, RASHT</t>
  </si>
  <si>
    <t>KY</t>
  </si>
  <si>
    <t>KENTUCKY:  MAYSVILLE</t>
  </si>
  <si>
    <t>NEPAL-INDIA:   PITHORAGARH</t>
  </si>
  <si>
    <t>HONDURAS;  N GUATEMALA:  IZABEL PROVINCE</t>
  </si>
  <si>
    <t>ECUADOR:  W, GUAYAQUIL</t>
  </si>
  <si>
    <t>NEW ZEALAND:  GISBORNE, HAWERA, EASTBOURNE, NAPIER</t>
  </si>
  <si>
    <t>MEXICO:  S, HUAJAPAN DE LEON, OAXACA</t>
  </si>
  <si>
    <t>CALIFORNIA:  NORTH COAST</t>
  </si>
  <si>
    <t>PERU:  S CENTRAL</t>
  </si>
  <si>
    <t>ITALY:   AVELLINO, POTENZA, CASERTA, NAPLES</t>
  </si>
  <si>
    <t>VENEZUELA:  E</t>
  </si>
  <si>
    <t>IRAN:  N CENTRAL, TEHRAN</t>
  </si>
  <si>
    <t>JAPAN:  E. HONSHU ISLAND</t>
  </si>
  <si>
    <t>INDONESIA:  NEW GUINEA:  IRIAN JAYA: JAYAWIJAYA MTS</t>
  </si>
  <si>
    <t>GREECE:  ATHENS-EASTERN GULF OF CORINTH</t>
  </si>
  <si>
    <t>GREECE:  ATHENS-CORINTH-KHALIS</t>
  </si>
  <si>
    <t>GREECE:  PREVEZA</t>
  </si>
  <si>
    <t>PERU:  AYACUCHO</t>
  </si>
  <si>
    <t>CALIFORNIA:  WESTMORLAND,CALIPATRIA</t>
  </si>
  <si>
    <t>IRAN:  SE:  GOLBAFT</t>
  </si>
  <si>
    <t>PERU:  CENTRAL</t>
  </si>
  <si>
    <t>IRAN:  SE, KERMAN</t>
  </si>
  <si>
    <t>SAMOA:  APIA; AMERICAN SAMOA:  PAGO PAGO</t>
  </si>
  <si>
    <t>PAKISTAN: GILGIT</t>
  </si>
  <si>
    <t>CHILE:  OFF CENTRAL COAST, LAS CRUCES</t>
  </si>
  <si>
    <t>VENEZUELA-N COLOMBIA</t>
  </si>
  <si>
    <t>MEXICO:  MICHOACAN: LAZARO CARDENAS</t>
  </si>
  <si>
    <t>EGYPT:  ASWAN</t>
  </si>
  <si>
    <t>PAKISTAN:  CENTRAL</t>
  </si>
  <si>
    <t>GREECE:  AEGEAN SEA:  LESBOS, SKIROS</t>
  </si>
  <si>
    <t>PHILIPPINES:  VIRAC, CATANDUANES</t>
  </si>
  <si>
    <t>CANADA; MAINE:  CARIBOU, HAYNESVILLE, PRESQUE ISLE</t>
  </si>
  <si>
    <t>HONDURAS:  AMPALA, MASAYA</t>
  </si>
  <si>
    <t>INDONESIA:  JAVA, SUKABUMI</t>
  </si>
  <si>
    <t>INDONESIA:  NORTHERN SUMATERA</t>
  </si>
  <si>
    <t>INDONESIA:  SUMBAWA ISLAND REGION</t>
  </si>
  <si>
    <t>JAPAN:  HOKKAIDO, URAKAWA, HIROO</t>
  </si>
  <si>
    <t>PERU:  COAST, LUNAHUANA, LIMA, HUANCAYO</t>
  </si>
  <si>
    <t>MEXICO:  GUERERRO, ORZIBA, OAXACA, GUADALUPE</t>
  </si>
  <si>
    <t>CHINA:  SICHUAN PROVINCE:  GARZE</t>
  </si>
  <si>
    <t>EL SALVADOR:  SAN SALVADOR; GUATEMALA</t>
  </si>
  <si>
    <t>IBARAKI, JAPAN</t>
  </si>
  <si>
    <t>INDONESIA:  FLORES ISLANDS:  RUTENG</t>
  </si>
  <si>
    <t>HONDURAS-GUATEMALA-EL SALVADOR</t>
  </si>
  <si>
    <t>BALKANS NW:  ALBANIA:  BIER, BERAT, LUSHNJE</t>
  </si>
  <si>
    <t>YEMEN:  DHAMAR</t>
  </si>
  <si>
    <t>AFGHANISTAN:  NORTHEASTERN</t>
  </si>
  <si>
    <t>INDONESIA:  FLORES ISLAND:  EASTERN</t>
  </si>
  <si>
    <t>JAPAN:  S. OF HONSHU ISLAND</t>
  </si>
  <si>
    <t>GREECE: IONIAN SEA</t>
  </si>
  <si>
    <t>MEXICO:  OAXACA:   SALINA CRUZ</t>
  </si>
  <si>
    <t>CHINA:  XINJIANG WEIWUER ZIZHIQU PROVINCE: WUQUA S</t>
  </si>
  <si>
    <t>TAJIKISTAN:  GARM, KHAZORA</t>
  </si>
  <si>
    <t>GREECE: VONITSA</t>
  </si>
  <si>
    <t>IRAN:  TEHRAN, DAMAVOND, AMOI</t>
  </si>
  <si>
    <t>COLOMBIA:  SW, POPAYAN</t>
  </si>
  <si>
    <t>TURKMENISTAN:  KUM-DAG</t>
  </si>
  <si>
    <t>COSTA RICA:  SE, PANAMA: W</t>
  </si>
  <si>
    <t>INDONESIA:  SUMATERA:  BANDA ACEH</t>
  </si>
  <si>
    <t>CHINA:  XINJIANG WEIWUER ZIZHIQU PROVINCE:  WUQUA</t>
  </si>
  <si>
    <t>PERU:  CHIMBOTE</t>
  </si>
  <si>
    <t>THAILAND:  BANGKOK</t>
  </si>
  <si>
    <t>CALIFORNIA:  CENTRAL, COALINGA</t>
  </si>
  <si>
    <t>JAPAN:  HONSHU:  AKITA</t>
  </si>
  <si>
    <t>NOSHIRO, JAPAN</t>
  </si>
  <si>
    <t>JAPAN:  N. HONSHU ISLAND</t>
  </si>
  <si>
    <t>TURKEY:  NW, BIGA, ERDEK, ISTANBUL</t>
  </si>
  <si>
    <t>IRAN:  NW, ZANJIN</t>
  </si>
  <si>
    <t>PAKISTAN:  ZIARAT</t>
  </si>
  <si>
    <t>JAPAN:  MIYAKEJIMA, OSHIMA</t>
  </si>
  <si>
    <t>CHILE:  NORTHERN:  COPOAPO-CHANARAL</t>
  </si>
  <si>
    <t>INDONESIA:  CELEBES:  MINAHASSA:  TOLITOLI</t>
  </si>
  <si>
    <t>INDONESIA:  CENTRAL SULAWESI</t>
  </si>
  <si>
    <t>IDAHO:  BORAH PEAK, CHALLIS, MACKAY</t>
  </si>
  <si>
    <t>TURKEY:  ERZURUM, KARS, KHORASAN, PASINLER, NARMAN</t>
  </si>
  <si>
    <t>JAPAN:  TOTTORI, YONANGO</t>
  </si>
  <si>
    <t>CHINA:  E, HEZE-DONGMING, SHANDONG PROVINCE</t>
  </si>
  <si>
    <t>BELGIUM</t>
  </si>
  <si>
    <t>ITALY:  N, PARMA</t>
  </si>
  <si>
    <t>HAWAII: KAPAPALA</t>
  </si>
  <si>
    <t>INDIAN OCEAN:  CHAGOS ARCHIPELAGO:  DIEGO GARCIA</t>
  </si>
  <si>
    <t>PAPUA NEW GUINEA:  ULAWUN, RABAUL</t>
  </si>
  <si>
    <t>GUINEA</t>
  </si>
  <si>
    <t>GUINEA:  GAOUAL-KOUMBIA</t>
  </si>
  <si>
    <t>AFGHANISTAN:  HINDU KUSH:  KABUL, SAMANGAN; PAKISTAN</t>
  </si>
  <si>
    <t>INDONESIA:  SULAWESI:  W</t>
  </si>
  <si>
    <t>AFGHANISTAN:  KHOROG, JALALABAD; PAKISTAN</t>
  </si>
  <si>
    <t>GREECE:  MANAGOULI-AIYION</t>
  </si>
  <si>
    <t>PAKISTAN-NW AFGHANISTAN:  HINDU KUSH: CHITRAL-LANDI</t>
  </si>
  <si>
    <t>PAPUA NEW GUINEA:  KARKAR</t>
  </si>
  <si>
    <t>CALIFORNIA:  CENTRAL:  MORGAN HILL</t>
  </si>
  <si>
    <t>ITALY:  CENTRAL:  :PERUGIA-ASSISSI-GUBBIO</t>
  </si>
  <si>
    <t>ITALY:  S CENTRAL:  ABRUZZO</t>
  </si>
  <si>
    <t>BOSNIA-HERZEGOVINA:  LJUBINJE; CROATIA:  DUBROVNIK</t>
  </si>
  <si>
    <t>JAPAN:  TORI SHIMA, OKINAWA</t>
  </si>
  <si>
    <t>UNITED KINGDOM:  WALES</t>
  </si>
  <si>
    <t>JAPAN:  KYUSHU:  NOBEOKA</t>
  </si>
  <si>
    <t>INDONESIA:  N SUMATERA:  TARUTUNG</t>
  </si>
  <si>
    <t>JAPAN:  HONSHU:  CENTRAL: MT ONTAKE</t>
  </si>
  <si>
    <t>TURKEY:  E, ERZURUM, OLUR-SENKAYA</t>
  </si>
  <si>
    <t>JAPAN:  HONSHU ISLAND</t>
  </si>
  <si>
    <t>GREECE:  MESSINA</t>
  </si>
  <si>
    <t>TURKEY:  E, SENKAYA</t>
  </si>
  <si>
    <t>WY</t>
  </si>
  <si>
    <t>WYOMING:  DOUGLAS, MEDICINE BOW</t>
  </si>
  <si>
    <t>TAJIKISTAN:  DZHIRGATAL, GARM</t>
  </si>
  <si>
    <t>INDIA:  ASSAM, CACHAR DISTRICT</t>
  </si>
  <si>
    <t>ARGENTINA:  WEST CENTRAL, MENDOZA, LA LIGUA</t>
  </si>
  <si>
    <t>IRAN:  S, FIRUZABAD-JAHROM</t>
  </si>
  <si>
    <t>CHILE:  CENTRAL COAST, SAN ANTONIO, VALPARAISO</t>
  </si>
  <si>
    <t>CHILE:  VALPARAISO, VINA DEL MAR</t>
  </si>
  <si>
    <t>PHILIPPINES:  PAGADIAN,  ZAMBOANGA</t>
  </si>
  <si>
    <t>CHILE:  NEAR CENTRAL COAST, SANTIAGO-VALPARAISO</t>
  </si>
  <si>
    <t>INDONESIA:  DENPASAR, BALI</t>
  </si>
  <si>
    <t>PHILIPPINES:  LUZON:  BENGUET PROVINCE,  BAGUIO</t>
  </si>
  <si>
    <t>GREECE:  MAGNISIA</t>
  </si>
  <si>
    <t>PAPUA NEW GUINEA:  NEW BRITAIN:  BIALLA, PIONA</t>
  </si>
  <si>
    <t>AFGHANISTAN:  HINDU KUSH:  CHITRAL, SWAT</t>
  </si>
  <si>
    <t>PERU:  COAST:  CHIMBOTE</t>
  </si>
  <si>
    <t>CHINA:  S XINJIANG:  WUQUA-SHUFU</t>
  </si>
  <si>
    <t>INDONESIA:  NEW GUINEA:  IRIAN JAYA:  ENAROTALI</t>
  </si>
  <si>
    <t>MEXICO:  MICHOACAN:  MEXICO CITY</t>
  </si>
  <si>
    <t>MEXICO:  SW COAST:  MEXICO CITY</t>
  </si>
  <si>
    <t>SOLOMON ISLANDS:  HONIARA, GUADACANAL</t>
  </si>
  <si>
    <t>BALKANS NW:  MACEDONIA:  DEMIR KAPIJA-NEGOTINO</t>
  </si>
  <si>
    <t>GUATEMALA:  SAN MIGUEL UPSANTAN</t>
  </si>
  <si>
    <t>TAJIKISTAN:  KAPTOLYUK, KAYRAKKUM, GAFUROV</t>
  </si>
  <si>
    <t>ALGERIA:  ANNABA-SETIF-SOUK</t>
  </si>
  <si>
    <t>TURKEY:  ERZURUM, KARS, AGRI, ARTVIN</t>
  </si>
  <si>
    <t>INDONESIA:  NEW GUINEA:  IRIAN JAYA:  MANOKWARI</t>
  </si>
  <si>
    <t>NICARAGUA:  RIVAS,  MASAYA</t>
  </si>
  <si>
    <t>PERU:  HUARMEY, CASMA, HUARAX, CHIMBOTE</t>
  </si>
  <si>
    <t>INDONESIA:  SUMATERA:  S, HAHAT, MUARAENIM</t>
  </si>
  <si>
    <t>GUATEMALA:  IXCHIGUAN, SAN MARCOS PROVINCE</t>
  </si>
  <si>
    <t>INDIA:  KASHMIR:  DHARMSALA,  LAHORE, PAKISTAN</t>
  </si>
  <si>
    <t>TURKEY:  DOGANSEHIR-GOLBASHI, KAPIDERE</t>
  </si>
  <si>
    <t>ALASKA:  ALEUTIAN ISLANDS:  ADAK</t>
  </si>
  <si>
    <t>GEORGIA:  AKHALKALAKI, SUSUZ</t>
  </si>
  <si>
    <t>PAKISTAN:  BARKHAM, MATAKARI, HAMTAROT</t>
  </si>
  <si>
    <t>CALIFORNIA:  PALM SPRINGS</t>
  </si>
  <si>
    <t>IRAN:  S, FARS PROVINCE, MAMASANI, SHIRAZ</t>
  </si>
  <si>
    <t>CALIFORNIA:  SAN DIEGO, NEWPORT BEACH</t>
  </si>
  <si>
    <t>VENEZUELA:  CHURUGUARA,  FALCON, LARA</t>
  </si>
  <si>
    <t>CALIFORNIA-NEVADA:  CHALFANT VALLEY</t>
  </si>
  <si>
    <t>TURKEY:  YESILCE,  UCGOZE, SAM</t>
  </si>
  <si>
    <t>ROMANIA:  BUCHAREST, KISHINEV-KAGUL</t>
  </si>
  <si>
    <t>GREECE:  KALAMI, LAKONIA, ZAKINTHOS</t>
  </si>
  <si>
    <t>GREECE:  S, MESSINIA, BERGA, NEDOUSA</t>
  </si>
  <si>
    <t>SOUTH AFRICA:  MOUNT FRERE, DURBAN</t>
  </si>
  <si>
    <t>TURKEY:  AYDIN, DENIZLI-IZMIR-MANISA</t>
  </si>
  <si>
    <t>PAKISTAN:  KHUZDAR</t>
  </si>
  <si>
    <t>KERMADEC ISLANDS:  RAOUL</t>
  </si>
  <si>
    <t>TAIWAN:  TAIPEI, HUALIEN</t>
  </si>
  <si>
    <t>BALKANS NW:  BOSNIA-HERZEGOVINA: STRMICA, KNIN</t>
  </si>
  <si>
    <t>BRAZIL:  JOAO CAMARA, NATAL</t>
  </si>
  <si>
    <t>BULGARIA:  VELIKO TURNOVO-TURGOVISHTE</t>
  </si>
  <si>
    <t>CHILE:  CENTRAL, VALPARAISO</t>
  </si>
  <si>
    <t>IRAN:  S MAMASANI, SHIRAZ, NORABAD</t>
  </si>
  <si>
    <t>CHINA:  S XINJIANG PROVINCE:  BAICHENG</t>
  </si>
  <si>
    <t>CHINA:  XINGJIANG WEIWUER ZIZHIQU PROVINCE, WUSHI</t>
  </si>
  <si>
    <t>ALGERIA:  MOHAMMADIA, QUED, FODDA, TISSEMSILT</t>
  </si>
  <si>
    <t>JAPAN:  EAST COAST HONSHU</t>
  </si>
  <si>
    <t>PAPUA NEW GUINEA:  HUON PENINSULA, UMBOI ISLAND</t>
  </si>
  <si>
    <t>NEW ZEALAND:  NORTH ISLAND, WHAKATANI, EDGECUMBE</t>
  </si>
  <si>
    <t>CHILE:  ANTOFAGASTA, ARICA</t>
  </si>
  <si>
    <t>ECUADOR:  NAPO PROVINCE, QUITO, TULCAN</t>
  </si>
  <si>
    <t>JAPAN:  KYUSHU:  MIYAZAKI, NAZE</t>
  </si>
  <si>
    <t>PHILIPPINES:  MANILA, CUBI POINT</t>
  </si>
  <si>
    <t>INDONESIA:  SUMATERA:  N, TARUTUNG-LAKE TOBA,</t>
  </si>
  <si>
    <t>PHILIPPINES:  MINDANAO:  TALAKAG-MALAYBALAY</t>
  </si>
  <si>
    <t>IRAN:  W, NAHAVAND-HAMADEN-TUYSARKAN</t>
  </si>
  <si>
    <t>CHINA:  GANZHOU PROVINCE:  XUNWU</t>
  </si>
  <si>
    <t>CHILE:  ARICA, IQUIQUE</t>
  </si>
  <si>
    <t>CHILE:  ARICA; PERU:  AREQUIPA, TACNA</t>
  </si>
  <si>
    <t>ITALY:  PORTO SAN GIORGIO-PERMO-PDEASO AREA</t>
  </si>
  <si>
    <t>ECUADOR:  AMBATO, LATACUNGA, RIOBAMBA</t>
  </si>
  <si>
    <t>CALIFORNIA:  WHITTIER</t>
  </si>
  <si>
    <t>PERU:  SANTAOG DE CHUCO, TRUJILLO, CHIMBOTE</t>
  </si>
  <si>
    <t>CALIFORNIA:  WHITTIER, PASADENA</t>
  </si>
  <si>
    <t>PAPUA NEW GUINEA:  SOLOMON SEA</t>
  </si>
  <si>
    <t>PAPUA NEW GUINEA:  NEW BRITAIN:  KANDRIAN, KIMBTE</t>
  </si>
  <si>
    <t>CALIFORNIA:  SUPERSTITION HILLS</t>
  </si>
  <si>
    <t>INDONESIA:  TIMOR:  PANTAR, MOUNT SIRUNG</t>
  </si>
  <si>
    <t>ALASKA:  YAKUTAT</t>
  </si>
  <si>
    <t>JAPAN:  HONSHU:  CHIBA PERFECTURE, TOKYO</t>
  </si>
  <si>
    <t>CHINA:  LINGWU</t>
  </si>
  <si>
    <t>ALBANIA:  TIRANA, ULCINJ-BAR</t>
  </si>
  <si>
    <t>AUSTRALIA:  TENNANT CREEK</t>
  </si>
  <si>
    <t>BANGLADESH:  SYLHET; INDIA:  TIPURA-ASSAM</t>
  </si>
  <si>
    <t>ALASKA:  GULF OF ALASKA:  ANCHORAGE</t>
  </si>
  <si>
    <t>IRAN:  DEH DASHT, BAHBAHAN</t>
  </si>
  <si>
    <t>PHILIPPINES:  MINDORO:  SAN JOSE, CALAPAN</t>
  </si>
  <si>
    <t>PHILIPPINES:  LUZON:  LAOAG</t>
  </si>
  <si>
    <t>PAPUA NEW GUINEA:  NEW BRITAIN:  KANDRIAN, ARAWE</t>
  </si>
  <si>
    <t>TAIWAN:  HUALIEN, SU-HUA</t>
  </si>
  <si>
    <t>MYANMAR (BURMA);  INDIA:  GAUHATI, SIBSAGAR, IMPHAL</t>
  </si>
  <si>
    <t>SOLOMON ISLANDS:  SAN CRISTOBAL, GUADALCANAL</t>
  </si>
  <si>
    <t>IRAN:  S, MAMASANI, BUSHEHR, NURABAD</t>
  </si>
  <si>
    <t>NEPAL-INDIA:  KATHMANDU, BIHAR</t>
  </si>
  <si>
    <t>PAPUA NEW GUINEA:  KAIAPIT (LANDSLIDE GENERATED)</t>
  </si>
  <si>
    <t>TAJIKISTAN:  ROSHTKALA, KHOROG</t>
  </si>
  <si>
    <t>GREECE:  IONIAN SEA:  KILINI, VARTHOLOMION</t>
  </si>
  <si>
    <t>ALGERIA:  BLIDA, MEDEA-ALGIERS</t>
  </si>
  <si>
    <t>GUATEMALA:  S PALIN, SAN VICENTE PACAYA</t>
  </si>
  <si>
    <t>PUERTO RICO:  MONA PASSAGE:  CATANO</t>
  </si>
  <si>
    <t>CHINA:  E, QINZHOU-FANGCHENG, NANNING</t>
  </si>
  <si>
    <t>JAMAICA:  ST ANDREW, JACKS HILL</t>
  </si>
  <si>
    <t>PHILIPPINES:  SAMAR:  CATARMAN, CATBALOGAN</t>
  </si>
  <si>
    <t>CANADA:  QUEBEC:  SAGUENAY, QUEBEC CITY</t>
  </si>
  <si>
    <t>ARMENIA:  LENINAKAN, SPITAK, KIROVAKAN</t>
  </si>
  <si>
    <t>TAJIKISTAN:  SHARORA, GISSAR</t>
  </si>
  <si>
    <t>INDONESIA:  MOLUCCA PASSAGE:  MOROTAI, TANAWANGU</t>
  </si>
  <si>
    <t>TURKEY:  ERZURUM, KARS</t>
  </si>
  <si>
    <t>MALAWI</t>
  </si>
  <si>
    <t>MALAWI:  SALIMA, DEDZA, MOHINJI</t>
  </si>
  <si>
    <t>MEXICO:  MEXICO CITY, ACAPULCO</t>
  </si>
  <si>
    <t>IRAN:  SW, SHIRAZ, MAMASANI</t>
  </si>
  <si>
    <t>VENEZUELA:  FALCON, CARABOBO, CARACAS</t>
  </si>
  <si>
    <t>CHINA:  YUNNAN PROVINCE:  GENGMA, LANCANG, MENGLIAN</t>
  </si>
  <si>
    <t>MACQUARIE ISLAND:  MACQUARIE STATION; NEW ZEALAND</t>
  </si>
  <si>
    <t>IRAN:  DO GOBADAN, FARS, YASUJ</t>
  </si>
  <si>
    <t>BANGLADESH:  BANARIPARA</t>
  </si>
  <si>
    <t>ECUADOR:  ESMERALDAS, GUAYAQUIL</t>
  </si>
  <si>
    <t>HAWAIIAN ISLANDS:  PUNA DISTRICT</t>
  </si>
  <si>
    <t>AZORES:  GRACIOSA, TERCEIRA</t>
  </si>
  <si>
    <t>JAPAN:  HONSHU:  ITO, AJIRO</t>
  </si>
  <si>
    <t>INDONESIA:  TIMOR:  ALOR</t>
  </si>
  <si>
    <t>INDONESIA:  KURIMA DISTRICT, BALIEM RIVER</t>
  </si>
  <si>
    <t>RUSSIA:  GROZNYY, BUYNAKSK</t>
  </si>
  <si>
    <t>DJIBOUTI</t>
  </si>
  <si>
    <t>DJIBOUTI:  GALAFI, YABAKI</t>
  </si>
  <si>
    <t>INDONESIA:  TEMBAGAPURA</t>
  </si>
  <si>
    <t>CHINA:  SICHUAN PROVINCE:  XIAOJIN COUNTY</t>
  </si>
  <si>
    <t>IRAN:  DEH BORZORG-E SISAKHT</t>
  </si>
  <si>
    <t>CALIFORNIA:  LOMA PRIETA</t>
  </si>
  <si>
    <t>CHINA:  SHANXI AND HEBEI PROVINCES; DATONG</t>
  </si>
  <si>
    <t>ALGERIA:  ALGIERS, CHERCHELL, TIPAZA</t>
  </si>
  <si>
    <t>PUERTO RICO: MONA PASSAGE</t>
  </si>
  <si>
    <t>JAPAN:  HONSHU: N, AOMORI, MISAWA</t>
  </si>
  <si>
    <t>CHINA:  SICHUAN PROVINCE:  JIANGBEI COUNTY</t>
  </si>
  <si>
    <t>IRAN:  SHAHDAD, KERMAN PROVINCE</t>
  </si>
  <si>
    <t>PHILIPPINES:  MINDANAO:  COTABATO, DAVAO</t>
  </si>
  <si>
    <t>AUSTRALIA:  NEWCASTLE</t>
  </si>
  <si>
    <t>PHILIPPINES:  BOHOL, CEBU, CAGAYAN DE ORO, CAMIGUIN</t>
  </si>
  <si>
    <t>JAPAN:  NEAR S. COAST OF HONSHU</t>
  </si>
  <si>
    <t>CALIFORNIA:  S,  CLAREMONT,  COVINA</t>
  </si>
  <si>
    <t>PAKISTAN:  KALAT, QUETTA, MASTUNG</t>
  </si>
  <si>
    <t>COSTA RICA:  PUNTARENAS, SAN JOSE</t>
  </si>
  <si>
    <t>TAJIKISTAN:  PAMIR MOUNTAINS</t>
  </si>
  <si>
    <t>PHILIPPINES:  SANTIAGO</t>
  </si>
  <si>
    <t>UNITED KINGDOM:  MANCHESTER, LIVERPOOL</t>
  </si>
  <si>
    <t>MP</t>
  </si>
  <si>
    <t>NORTHERN MARIANA ISLANDS:  SAIPAN; GUAM</t>
  </si>
  <si>
    <t>CHINA:  S XINJIANG:  WUQIA COUNTY</t>
  </si>
  <si>
    <t>INDONESIA:  MINAHASSA PENINSULA: BOLAANG-GORONTALO</t>
  </si>
  <si>
    <t>IRAN:  HANNA</t>
  </si>
  <si>
    <t>CHINA:  QINGHAI PROVINCE:  GANGHE-XINGHAI</t>
  </si>
  <si>
    <t>NEW ZEALAND:  DANNEVIRKE,  WELLINGTON</t>
  </si>
  <si>
    <t>SUDAN:  JUBA, MAYA;  UGANDA: NAKURA</t>
  </si>
  <si>
    <t>SUDAN:  JUBA, KAPENGURIA</t>
  </si>
  <si>
    <t>PERU:  MOYABAMBA-RIOJO</t>
  </si>
  <si>
    <t>ROMANIA:  BUCHAREST, BRAILA, BRASOV</t>
  </si>
  <si>
    <t>ROMANIA:  KISHINEV, CIS</t>
  </si>
  <si>
    <t>COSTA RICA:  SANTIAGO DE PURISCAL</t>
  </si>
  <si>
    <t>PERU:  N, RIOJA, MOYOBAMBA, IQUITOS</t>
  </si>
  <si>
    <t>PHILIPPINES:  CULASI, PANAY</t>
  </si>
  <si>
    <t>KAZAKHSTAN:  UST, ZAYSAN</t>
  </si>
  <si>
    <t>PAKISTAN:  BALUCHISTAN</t>
  </si>
  <si>
    <t>IRAN:  RASHT, QAZVIN, ZANJAN,  RUDBAR, MANJIL</t>
  </si>
  <si>
    <t>IRAN:  LOWSHAN, MANJIL</t>
  </si>
  <si>
    <t>INDONESIA:  JAVA:  W, KUNINGAN, MAJALENGA</t>
  </si>
  <si>
    <t>AFGHANISTAN:  HINDU KUSH:  PIK LENINA</t>
  </si>
  <si>
    <t>PHILIPPINES:  BAGUIO,  CABANATUAN, DAGUPAN</t>
  </si>
  <si>
    <t>TURKEY:  CAMELI, DENIZLI</t>
  </si>
  <si>
    <t>KAZAKHSTAN:  AKKAL, UST</t>
  </si>
  <si>
    <t>ECUADOR:  PAMASQUI,  QUITO</t>
  </si>
  <si>
    <t>JAPAN:  W. OF BONIN ISLANDS, IZU IS.</t>
  </si>
  <si>
    <t>SOUTH AFRICA:  WELKOM</t>
  </si>
  <si>
    <t>KAZAKHSTAN:  ZAYSAN</t>
  </si>
  <si>
    <t>SOUTH AFRICA:  CHARLETONVILLE</t>
  </si>
  <si>
    <t>CHINA:  GANSU PROVINCE:  TIANZHU</t>
  </si>
  <si>
    <t>AFGHANISTAN:  HINDU KUSH:  CHITRAL, MARDAN, MALAKAND</t>
  </si>
  <si>
    <t>IRAN:  S, DARAB</t>
  </si>
  <si>
    <t>INDONESIA:   N SUMATERA, BLANGKEJEREN, KUTACANE</t>
  </si>
  <si>
    <t>BALKANS NW:  BOSNIA-HERZEGOVINA:  TITOGRAD</t>
  </si>
  <si>
    <t>KYRGYZSTAN:  UZGEN</t>
  </si>
  <si>
    <t>ITALY:  SICILY:  CARLENTINI</t>
  </si>
  <si>
    <t>TAIWAN:  HUALIEN,  TAIPEI</t>
  </si>
  <si>
    <t>TAIWAN:  HUA-LIEN</t>
  </si>
  <si>
    <t>GREECE:  EDHESSA, KILKIS</t>
  </si>
  <si>
    <t>COSTA RICA:  ALAJUELA, SANTIAGO DE PURISCAL</t>
  </si>
  <si>
    <t>MYANMAR (BURMA):  THABEIKKYIN, MANDALAY</t>
  </si>
  <si>
    <t>AFGHANISTAN:  BADAKHSTAN, BAGHLAN, LAGHMAN, NAGARHAR</t>
  </si>
  <si>
    <t>BERING SEA</t>
  </si>
  <si>
    <t>CHINA:  S XINJIANG:  KALPIN</t>
  </si>
  <si>
    <t>CHINA:  NE, DATONG</t>
  </si>
  <si>
    <t>PERU:  RIOJA, NEUVA CAJAMARCA</t>
  </si>
  <si>
    <t>PERU:  RIOJA, MOYOBAMBA, NUEVA CAJAMARCA</t>
  </si>
  <si>
    <t>AFGHANISTAN:  BADAKHSTAN PROVINCE</t>
  </si>
  <si>
    <t>AFGHANISTAN:  HINDU KUSH:  BADAKHSTAN, KABUL</t>
  </si>
  <si>
    <t>COSTA RICA:  LIMON, PANDORA;  PANAMA</t>
  </si>
  <si>
    <t>TURKEY:  ERZURUM PROVINCE</t>
  </si>
  <si>
    <t>GEORGIA:  DZHAVA, CHIATURA, AMBROLAURI</t>
  </si>
  <si>
    <t>PANAMA:  CHANGUINOLA, ALMIRANTE, BOCAS DEL TORO</t>
  </si>
  <si>
    <t>GEORGIA:  KHEKHETI</t>
  </si>
  <si>
    <t>MALAYSIA:  KALIMANTAN:  RANAU</t>
  </si>
  <si>
    <t>GEORGIA:  DZHAVA, TSKHINVALI, OSSETIA</t>
  </si>
  <si>
    <t>PHILIPPINES:  LUZON:  MANILA, PINATUBO ERUPTION</t>
  </si>
  <si>
    <t>TURKEY:  KAGIZMAN</t>
  </si>
  <si>
    <t>INDONESIA:  MINAHASSA:  GORONTALO, MAMADO</t>
  </si>
  <si>
    <t>CALIFORNIA:  ARCADIA, GLENDALE, LOS ANGELES</t>
  </si>
  <si>
    <t>INDONESIA:  TIMOR:  KALABAHI, DILI</t>
  </si>
  <si>
    <t>ROMANIA:  BANLOC, DETA, TIMISOARA</t>
  </si>
  <si>
    <t>ROMANIA:  ORSAVA</t>
  </si>
  <si>
    <t>PERU:  MACA, CHIVAY, YANQUE</t>
  </si>
  <si>
    <t>IRAQ:  ARBIL,  DIBS</t>
  </si>
  <si>
    <t>CALIFORNIA:  HONEYDEW, WHITETHORN, PETROLIA</t>
  </si>
  <si>
    <t>NEW ZEALAND:  WELLINGTON, WANGANUI</t>
  </si>
  <si>
    <t>GUATEMALA:  GUATEMALA CITY, PACHUTA, SOLOLA</t>
  </si>
  <si>
    <t>INDIA:  CHAMOLI, UTTARKASHI, NEW DELHI, CHANDIGARH</t>
  </si>
  <si>
    <t>IRAN:  BEHBAHAN</t>
  </si>
  <si>
    <t>INDIA:  JODHPUR, JAISALMER</t>
  </si>
  <si>
    <t>COLOMBIA:  CHACO, BUENAVENTURA, CALI</t>
  </si>
  <si>
    <t>YEMEN:  WESTERN  ARABIAN PENINSULA</t>
  </si>
  <si>
    <t>IRAN:  RUDBAR, RASHT</t>
  </si>
  <si>
    <t>ROMANIA:  VOITEG, DETA, BANLOC</t>
  </si>
  <si>
    <t>RUSSIA:  KAMCHATKA, KURIL ISLANDS</t>
  </si>
  <si>
    <t>CHINA:  S. CHINA SEA</t>
  </si>
  <si>
    <t>JAPAN:  HONSHU:  TOKYO</t>
  </si>
  <si>
    <t>INDONESIA:  JAWA, BREBES</t>
  </si>
  <si>
    <t>IRAN:  LORDEGAN ARDAL AREA</t>
  </si>
  <si>
    <t>NETHERLANDS</t>
  </si>
  <si>
    <t>THE NETHERLANDS: ROERMOND; GERMANY: BONN, HEINSBERG</t>
  </si>
  <si>
    <t>CALIFORNIA:  JOSHUA TREE, ANGELUS OAKS</t>
  </si>
  <si>
    <t>CALIFORNIA: HUMBOLDT COUNTY: FERNDALE, PETROLIA</t>
  </si>
  <si>
    <t>KYRGYZSTAN:  OSH; UZBEKISTAN:  ANDIZHAN</t>
  </si>
  <si>
    <t>PHILIPPINES:  MINDANAO, TANDAG, BISLIG</t>
  </si>
  <si>
    <t>PAKISTAN:  PESHAWAR, KOHAT, SHAKKAR KHEL</t>
  </si>
  <si>
    <t>CUBA:  PILON, MANZANILLO</t>
  </si>
  <si>
    <t>CALIFORNIA: LANDERS, YUCCA  VALLEY</t>
  </si>
  <si>
    <t>CALIFORNIA: BIG BEAR LAKE, BIG BEAR CITY</t>
  </si>
  <si>
    <t>NEVADA-CALIFORNIA BORDER:  NEVADA TEST SITE</t>
  </si>
  <si>
    <t>KYRGYZSTAN:  TOLUK</t>
  </si>
  <si>
    <t>PAKISTAN:  KALAT</t>
  </si>
  <si>
    <t>NICARAGUA:  MASACHAPA; COSTA RICA</t>
  </si>
  <si>
    <t>CONGO:  KABALO</t>
  </si>
  <si>
    <t>EGYPT:  CAIRO</t>
  </si>
  <si>
    <t>COLOMBIA:  MURINDO, CALI</t>
  </si>
  <si>
    <t>COLOMBIA:  MURINDO, APARTADO, MEDELLIN</t>
  </si>
  <si>
    <t>INDONESIA:  FLORES REGION, MAUMERE, BABI</t>
  </si>
  <si>
    <t>JAPAN:  HOKKADIO, KUSHIRO, HACHINOHE, HONSHU</t>
  </si>
  <si>
    <t>JAPAN:  HONSHU:  ISHIKAWA, TOYAMA, NIIGATA</t>
  </si>
  <si>
    <t>WALLIS AND FUTUNA (FRENCH TERRITORY)</t>
  </si>
  <si>
    <t>FUTUNA ISLAND</t>
  </si>
  <si>
    <t>CHINA:  TIBET (XIZANG PROVINCE): NGAMRING</t>
  </si>
  <si>
    <t>WASHINGTON-OREGON BORDER</t>
  </si>
  <si>
    <t>IRAN:  BOVIR AHMADI VA KOHKILUYEH</t>
  </si>
  <si>
    <t>COSTA RICA:  TURRIALBA, CARTAGO</t>
  </si>
  <si>
    <t>JAPAN:  HOKKAIDO; RUSSIA:  SOUTHEAST; SOUTH KOREA</t>
  </si>
  <si>
    <t>SUDAN:  KHARTOUM</t>
  </si>
  <si>
    <t>GUAM:  TUMAN BAY, APRA HARBOR</t>
  </si>
  <si>
    <t>GUATEMALA:  SOUTHWEST; MEXICO:  CHIAPAS</t>
  </si>
  <si>
    <t>OREGON:  KLAMATH FALLS</t>
  </si>
  <si>
    <t>INDIA:  LATUR-OSMANABAD, KILLARI</t>
  </si>
  <si>
    <t>PAPUA NEW GUINEA:  EASTERN:  UPPER MARKHAM VALLEY</t>
  </si>
  <si>
    <t>NEPAL: NW; INDIA:  UTTAR PRADESH</t>
  </si>
  <si>
    <t>INDIA:  LATUR</t>
  </si>
  <si>
    <t>CHINA:  SOUTHERN XINJIANG:  SHUFU</t>
  </si>
  <si>
    <t>CHINA:  QINGHAI PROVINCE:  GONGHE</t>
  </si>
  <si>
    <t>PENNSYLVANIA: READING, FELT TO CANADA</t>
  </si>
  <si>
    <t>CALIFORNIA:  NORTHRIDGE</t>
  </si>
  <si>
    <t>INDONESIA:  KAU</t>
  </si>
  <si>
    <t>WYOMING:  AFTON</t>
  </si>
  <si>
    <t>UGANDA:  FORT PORTAL, KASESE; ZAMBIA</t>
  </si>
  <si>
    <t>INDONESIA:  SOUTHERN SUMATERA, LIWA, LAMPUNG</t>
  </si>
  <si>
    <t>IRAN:  SISTAN</t>
  </si>
  <si>
    <t>IRAN:  SOUTHERN:  FIRUZABAD</t>
  </si>
  <si>
    <t>HAITI: SAINT-LOUIS DU NORD</t>
  </si>
  <si>
    <t>AFGHANISTAN:  HINDU KUSH:  TASHIAK, TERMIZ</t>
  </si>
  <si>
    <t>TAIWAN:  CHI-LUNG, I-LAN, TAIPEI, NAN-AO</t>
  </si>
  <si>
    <t>COLOMBIA:  CAUCA, HUILA</t>
  </si>
  <si>
    <t>BOLIVIA-PERU: AREQUIPA, FELT IN N AND S AMERICA</t>
  </si>
  <si>
    <t>NEW ZEALAND:  SOUTH ISLAND:  CHRISTCHURCH</t>
  </si>
  <si>
    <t>IRAN:  FIRUZABAD, SHIRAZ</t>
  </si>
  <si>
    <t>CALIFORNIA:  NORTH:  HONEYDEW</t>
  </si>
  <si>
    <t>RUSSIA:  KURIL ISLANDS; JAPAN:  HOKKAIDO</t>
  </si>
  <si>
    <t>INDONESIA:  HALMAHERA</t>
  </si>
  <si>
    <t>CALIFORNIA:  EUREKA, SAMOA, ARCATA, BLUE LAKE</t>
  </si>
  <si>
    <t>CHINA:  GUANGXI PROVINCE, GUANDONG PROVINCE</t>
  </si>
  <si>
    <t>JAPAN:  SW HONSHU:  KOBE, AWAJI-SHIMA, NISHINOMIYA</t>
  </si>
  <si>
    <t>COLOMBIA:  BOGOTA, MANIZALES, MIRAFLORES</t>
  </si>
  <si>
    <t>NEW ZEALAND:  NORTH ISLAND; S ISLAND:  CHRISTCHURCH</t>
  </si>
  <si>
    <t>COLOMBIA:  CALI, PEREIRA, ARMENIA, CALARCA</t>
  </si>
  <si>
    <t>CYPRUS:  PAPHOS, NICOSIA, ARODHES, PERISTERONA</t>
  </si>
  <si>
    <t>JAPAN:  NIIGATA PREFECTURE, SADO</t>
  </si>
  <si>
    <t>SAMOA:  APIA; AMERICAN SAMOA:  PAGO PAGO; NIUE</t>
  </si>
  <si>
    <t>PHILIPPINES:  SAMAR</t>
  </si>
  <si>
    <t>GREECE:  GREVENA-KOZANI, THESSALONIKI, YUGOSLAVIA</t>
  </si>
  <si>
    <t>INDONESIA:  TIMOR, DILI, MALIANA, MAUBARA</t>
  </si>
  <si>
    <t>NEW CALEDONIA:  NOUMEA; VANUATU:  PORT-VILA</t>
  </si>
  <si>
    <t>RUSSIA:  SAKHALIN IS:  NEFTEGORSK, OKHA, MOSKALVO</t>
  </si>
  <si>
    <t>GREECE:  AIYION, ERATINI</t>
  </si>
  <si>
    <t>CHINA: YUNNAN PROVINCE: LANCANG, MENGLIAN; THAILAND</t>
  </si>
  <si>
    <t>CHINA:  GANSU, YONGDENG, BAIYIN, DINGXI, JINGTAI</t>
  </si>
  <si>
    <t>CHILE:  ANTOFAGASTA, CALAMA, MEJILLONES</t>
  </si>
  <si>
    <t>PAPUA NEW GUINEA:  RABAUL, KOKOPO, NEW BRITAIN</t>
  </si>
  <si>
    <t>MEXICO:  GUERRERO, OAXACA, PUEBLA, MEXICO CITY</t>
  </si>
  <si>
    <t>TURKEY:   DINAR, EVCILER</t>
  </si>
  <si>
    <t>ALASKA:  FAIRBANKS NORTH STAR COUNTY</t>
  </si>
  <si>
    <t>INDONESIA:  SUMATERA, JAMBI PROVINCE</t>
  </si>
  <si>
    <t>MEXICO:  JALISCO, MANZANILLO, SAN PATRICIO MELAQUE</t>
  </si>
  <si>
    <t>JAPAN:  RYUKU IS.</t>
  </si>
  <si>
    <t>CHINA:  YUNNAN PROVINCE:  WUDING</t>
  </si>
  <si>
    <t>CHILE:  NEAR CENTRAL COAST</t>
  </si>
  <si>
    <t>EGYPT:  NUWAYBI; SAUDI ARABIA; ISRAEL; JORDAN</t>
  </si>
  <si>
    <t>RUSSIA:  KURIL ISLANDS:  ITURUP, MATUA, KUNASHIR</t>
  </si>
  <si>
    <t>INDONESIA:  SULAWESI: MINAHASSA PENINSULA, TOLITOLI</t>
  </si>
  <si>
    <t>CHINA:  YUNNAN PROVINCE:  LIJIANG</t>
  </si>
  <si>
    <t>INDONESIA:  NEW GUINEA:  IRIAN JAYA:  BIAK, SUPIORI</t>
  </si>
  <si>
    <t>PERU:  NORTHERN:  CHIMBOTE, CALLAO</t>
  </si>
  <si>
    <t>CHINA:  S. XINJIANG:   ARTUX, JIASHI, BACHU, KASHI</t>
  </si>
  <si>
    <t>ECUADOR:  COTOPAXI, PASTAZA, TUNGURAHUA, AMBATO</t>
  </si>
  <si>
    <t>SOLOMON ISLANDS:  BOUGAINVILLE ISLAND</t>
  </si>
  <si>
    <t>CHINA:  NEI MONGOL:  BAOTOU, BEIJING, HOHHOT</t>
  </si>
  <si>
    <t>HONSHU ISLAND, JAPAN</t>
  </si>
  <si>
    <t>CHILE:  EASTER ISLAND REGION</t>
  </si>
  <si>
    <t>BALKANS NW:  CROATIA:  STON, SLANO</t>
  </si>
  <si>
    <t>TAIWAN REGION</t>
  </si>
  <si>
    <t>JAPAN:  KYUSHU ISLAND</t>
  </si>
  <si>
    <t>PERU:  CHINCHA ALTA, ACARI, NAZCA, MARCONA</t>
  </si>
  <si>
    <t>KYRGYZSTAN:  DZHERGETAL, KOSHTEBE, KAZARMAN</t>
  </si>
  <si>
    <t>MEXICO:  MICHOACAN, ARTEAGA</t>
  </si>
  <si>
    <t>ALBANIA:  BERAT, URA VAJGURORE, GRAMSH, CERRIK</t>
  </si>
  <si>
    <t>CHINA:  SOUTHERN XINJIANG:  JIASHI COUNTY</t>
  </si>
  <si>
    <t>IRAN:  BOJNURD, SHIRVAN, ESFARAYEN</t>
  </si>
  <si>
    <t>PAKISTAN:  HARNAI-SIBI, QUETTA</t>
  </si>
  <si>
    <t>CHINA:  S. XINJIANG, JIASHI COUNTY, KASHI</t>
  </si>
  <si>
    <t>PAKISTAN:  BAJAUR, CHITRAL</t>
  </si>
  <si>
    <t>JAPAN:  KYUSHU, KAGOSHIMA</t>
  </si>
  <si>
    <t>CHINA:  S. XINJIANG, JIASHI COUNTY</t>
  </si>
  <si>
    <t>CHINA:  S. XINJIANG</t>
  </si>
  <si>
    <t>CHINA:  S. XINJIANG, BACHU, SHULE, YINGJISHA</t>
  </si>
  <si>
    <t>TOBAGO</t>
  </si>
  <si>
    <t>IRAN:  BIRJAND, GHAEN</t>
  </si>
  <si>
    <t>AFGHANISTAN:  HINDU-KUSH, MALAKAND-PESHAWAR</t>
  </si>
  <si>
    <t>INDIA:  SOUTHERN:  JABALPUR</t>
  </si>
  <si>
    <t>IRAN:  BIRJAND, QAYEN</t>
  </si>
  <si>
    <t>VENEZUELA:  CARIACO-CUMANA</t>
  </si>
  <si>
    <t>SOUTH AFRICA:  AVGOLD'S HARTEBEESTFONTEIN MINE</t>
  </si>
  <si>
    <t>INDONESIA:  N. SUMATERA, ACEH, BANDA ACEH, MEDAN</t>
  </si>
  <si>
    <t>ITALY:  CENTRAL:  MARCHE, UMBRIA</t>
  </si>
  <si>
    <t>INDONESIA:  SULAWESI, PAREPARE</t>
  </si>
  <si>
    <t>CHILE:  PUEBLO NUEVO, COQUIMBO, LA CHIMBA</t>
  </si>
  <si>
    <t>INDIA-BANGLADESH:  CHITTAGONG, BANGLADESH</t>
  </si>
  <si>
    <t>INDONESIA:  SULAWESI:  MINAHASSA PENINSULA,GORONTALO</t>
  </si>
  <si>
    <t>RUSSIA:  KAMCHATKA:  UST-KAMCHATSK, PETROPAVLOVSK</t>
  </si>
  <si>
    <t>CHINA:  NORTHEASTERN: SHANGYI-ZHANGBEI, HEBEI</t>
  </si>
  <si>
    <t>GUATEMALA:  QUEZALTENANGO, SAN MARCOS, SOLOLA</t>
  </si>
  <si>
    <t>MEXICO:  OAXACA, SAN AGUSTIN, SAN FRANCISCO</t>
  </si>
  <si>
    <t>AFGHANISTAN:  ROSTAQ; TAJIKISTAN:  DUSHANBE</t>
  </si>
  <si>
    <t>AFGHANISTAN-TAJIKISTAN:  YAR HUSAIN, ASTOR</t>
  </si>
  <si>
    <t>IRAN:  GOLBAF, BAFT, KERMAN</t>
  </si>
  <si>
    <t>CHINA:  SOUTHERN XINJIANG: ARTUX, KASHGAR</t>
  </si>
  <si>
    <t>BALLENY ISLANDS</t>
  </si>
  <si>
    <t>ITALY:  CENTRAL:  GUALDO, TADINO-NOCERA UMBRA</t>
  </si>
  <si>
    <t>IRAN:  BIRJAND, GONABAD</t>
  </si>
  <si>
    <t>AUSTRIA:  ARNOLDSTEIN; SLOVENIA:  BOVEC, KOBARID</t>
  </si>
  <si>
    <t>BOLIVIA:  CENTRAL:  AIQUILE, TOTORA</t>
  </si>
  <si>
    <t>CHINA:  SOUTHERN XINJIANG</t>
  </si>
  <si>
    <t>AFGHANISTAN:  BADAKHSHAN, TAKHAR</t>
  </si>
  <si>
    <t>TURKEY:  ADANA, CEYHAN</t>
  </si>
  <si>
    <t>AZORES:  FAIAL, PICO, TERCEIRA</t>
  </si>
  <si>
    <t>ARMENIA-AZERBAIJAN-IRAN:  ASTARA, BILASUVAR, IMISLI</t>
  </si>
  <si>
    <t>TAIWAN:  CHIA-I, TAINAN, HUALIEN, KAO-HSIUNG</t>
  </si>
  <si>
    <t>PAPUA NEW GUINEA:  SISSANO</t>
  </si>
  <si>
    <t>ECUADOR:  BAHIA DE CARAQUEZ, CANOA</t>
  </si>
  <si>
    <t>CHINA:  SOUTHERN XINJIANG:  JIASHI</t>
  </si>
  <si>
    <t>INDONESIA:  JAWA, MALANG, BLITAR, BANTUR</t>
  </si>
  <si>
    <t>BALKANS NW:  SERBIA:  BELGRADE, LJIG, VALJEVO</t>
  </si>
  <si>
    <t>ALBANIA:  KUKES, PESHKOPI</t>
  </si>
  <si>
    <t>IRAN:  WESTERN:  DARREH SHAHR, POL-E-DOKHTAR</t>
  </si>
  <si>
    <t>IRAN:  SOUTHERN:  BIGHERD-KHONJ</t>
  </si>
  <si>
    <t>CHINA:  SICHUAN PROVINCE: HUAPING, LIJIANG, NINGLAG</t>
  </si>
  <si>
    <t>INDONESIA:  MANGOLE, MANADO, TALIABU</t>
  </si>
  <si>
    <t>CHINA:  YUNNAN PROVINCE  SOUTHEASTERN</t>
  </si>
  <si>
    <t>COLOMBIA:  ARMENIA, CALARCA, PEREIRA, CALDAS, HUILA</t>
  </si>
  <si>
    <t>RUSSIA:  MAKHACHKALA, DAGESTAN</t>
  </si>
  <si>
    <t>SPAIN:  MULA, PUEBLA DE MULA</t>
  </si>
  <si>
    <t>AFGHANISTAN:  LOWGAR, VARDAK, KABUL</t>
  </si>
  <si>
    <t>IRAN:  SOUTHERN:  KERMAN</t>
  </si>
  <si>
    <t>CHINA:  NE: ZHANGBEI COUNTY</t>
  </si>
  <si>
    <t>INDIA:  CHAMOLI, RUDRAPRAYAG, TEHRI GARHWAL</t>
  </si>
  <si>
    <t>PERU:  CAMANA, AREQUIPA</t>
  </si>
  <si>
    <t>IRAN:  SOUTHERN:  FARS PROVINCE</t>
  </si>
  <si>
    <t>AZERBAIJAN:  AGDAS, UCAR, AGALI</t>
  </si>
  <si>
    <t>MEXICO:  PUEBLA, VERACRUZ, OAXACA, MORELOS, GUERRERO</t>
  </si>
  <si>
    <t>MEXICO:  GUERRERO:  COAHUAYUTLA; MICHOACAN: CUITZEO</t>
  </si>
  <si>
    <t>GUATEMALA:  IZABAL-PUERTO BARRIOS; HONDURAS:  W</t>
  </si>
  <si>
    <t>BANGLADESH:  MAHESHKHALI ISLAND, COX'S BAZAAR</t>
  </si>
  <si>
    <t>TURKEY:  ISTANBUL, KOCAELI, SAKARYA</t>
  </si>
  <si>
    <t>TURKEY:  IZMIT</t>
  </si>
  <si>
    <t>GREECE:  ATHENS</t>
  </si>
  <si>
    <t>TURKEY:  ADAPAZARI-GOLUCK-KOCAELI</t>
  </si>
  <si>
    <t>TAIWAN:  NANTOU, TAICHUNG, TAIZHONG</t>
  </si>
  <si>
    <t>TAIWAN:  CENTRAL</t>
  </si>
  <si>
    <t>CALIFORNIA:  LUDLOW, LANDERS, TWENTYNINE PALMS</t>
  </si>
  <si>
    <t>TAIWAN:  CHIA-I</t>
  </si>
  <si>
    <t>PERU:  CHUSCHI, CANGALLo, HUANCAPI</t>
  </si>
  <si>
    <t>CHINA:  SHANXI:  NORTHEASTERN</t>
  </si>
  <si>
    <t>TURKEY:  ADAPAZARI, KOCEALI, GOLCUK</t>
  </si>
  <si>
    <t>TURKEY:  BOLU-DUZCE-KAYNASLI, ADAPAZARI, ZONGULDAK</t>
  </si>
  <si>
    <t>CHINA:  YUNNAN PROVINCE:  CHENGJIANG</t>
  </si>
  <si>
    <t>VANUATU ISLANDS:  PENTECOST</t>
  </si>
  <si>
    <t>CHINA:  NORTHEASTERN:  SANJIANFANG</t>
  </si>
  <si>
    <t>TURKEY:  GORESKEN, ERZURUM PROVINCE</t>
  </si>
  <si>
    <t>INDONESIA:  PANDEGLANG, W JAWA, SE SUMATERA</t>
  </si>
  <si>
    <t>ALGERIA:  NORTHERN:  AIN TEMOUCHENT</t>
  </si>
  <si>
    <t>INDIA-BANGLADESH BORDER:  MAHESHKHALI</t>
  </si>
  <si>
    <t>CHINA:  YUNNAN PROVINCE:  YAOAN COUNTY</t>
  </si>
  <si>
    <t>IRAN:  BARDASKAN, KASHMAR</t>
  </si>
  <si>
    <t>SOUTH AFRICA; SWAZILAND:  MBABANE-MANZINI</t>
  </si>
  <si>
    <t>INDONESIA:  SULAWESI:  LUWUK, BANGGAI, PELENG,</t>
  </si>
  <si>
    <t>TURKEY:  DOGANYOL, PUTURGE</t>
  </si>
  <si>
    <t>TAIWAN:  TAI-CHUNG COUNTY</t>
  </si>
  <si>
    <t>INDONESIA:  SUMATRA:  BENGKULU, ENGGANO</t>
  </si>
  <si>
    <t>TURKEY:  CERKES, CUBUK, ORTA</t>
  </si>
  <si>
    <t>CHINA:  YUNNAN PROVINCE:  LIUKU; MYANMAR</t>
  </si>
  <si>
    <t>INDONESIA:  SOUTHERN SUMATERA:  LAHAT</t>
  </si>
  <si>
    <t>TAIWAN:  NAN-TOU</t>
  </si>
  <si>
    <t>ICELAND:  VESTMANNAEYJAR, HELLA</t>
  </si>
  <si>
    <t>AUSTRALIA:  S, COCOS ISLANDS</t>
  </si>
  <si>
    <t>ICELAND:  GRIMSNES, SELFOSS, EYRARBAKKI, STOKKSEYRI</t>
  </si>
  <si>
    <t>JAPAN:  NEAR S COAST HONSHU:  KOZU-SHIMA</t>
  </si>
  <si>
    <t>NICARAGUA:  MASAYA</t>
  </si>
  <si>
    <t>INDONESIA: JAWA:BANDUNG,CIBADAK,CIMANDIRI,KADUDAMPIT</t>
  </si>
  <si>
    <t>JAPAN:  NEAR S COAST HONSHU:  NII-JIMA</t>
  </si>
  <si>
    <t>PHILIPPINES:  BASCO, MOUNT IRADA, BATAN ISLANDS</t>
  </si>
  <si>
    <t>RUSSIA:  SAKHALIN ISLAND, UGLEGORSK, MAKAROV</t>
  </si>
  <si>
    <t>CALIFORNIA:  NAPA</t>
  </si>
  <si>
    <t>TANZANIA:  NKANSI, RUKWA</t>
  </si>
  <si>
    <t>JAPAN:  HONSHU:  W:  OKAYAMA, TOTTORI</t>
  </si>
  <si>
    <t>AFGHANISTAN-TAJIKISTAN:  RAKHOR</t>
  </si>
  <si>
    <t>PANAMA-COLOMBIA:  JURADO</t>
  </si>
  <si>
    <t>PAPUA NEW GUINEA:  NEW IRELAND, DUKE OF YORK</t>
  </si>
  <si>
    <t>PAPUA NEW GUINEA:  NEW IRELAND, NEW BRITAIN</t>
  </si>
  <si>
    <t>AZERBAIJAN:  BAKU</t>
  </si>
  <si>
    <t>TURKMENISTAN:  NEBITDAG-TURKMENBASHI</t>
  </si>
  <si>
    <t>TURKEY:  AFYON-BOLVADIN</t>
  </si>
  <si>
    <t>EL SALVADOR:  DAMAGE &amp; INJURIES IN EVERY DEPT.</t>
  </si>
  <si>
    <t>INDIA:  GUJARAT:  BHUJ, AHMADABAD, RAJOKOT; PAKISTAN</t>
  </si>
  <si>
    <t>EL SALVADOR: SAN JUAN TEPEZONTES-SAN VICENTE-COJUTEP</t>
  </si>
  <si>
    <t>CHINA:  SICHUAN PROVINCE:  KANGDING, YAJIANG</t>
  </si>
  <si>
    <t>WASHINGTON:  OLYMPIA, SEATTLE, TACOMA</t>
  </si>
  <si>
    <t>JAPAN:  HIROSHIMA, OKAYAMA, HONSHU, KAGAMA</t>
  </si>
  <si>
    <t>EL SALVADOR:  CONCHAGUA</t>
  </si>
  <si>
    <t>CHINA:  YUNNAN:  NINGLANG; SICHUAN:  YANYUAN</t>
  </si>
  <si>
    <t>AFGHANISTAN:  HINDU KUSH:  PARVAN</t>
  </si>
  <si>
    <t>PERU:  AREQUIPA, MOQUEGUA, TACNA, AYACUCHO</t>
  </si>
  <si>
    <t>TURKEY:  OSMANIYE</t>
  </si>
  <si>
    <t>PERU:  CARAVELI, CHALA, ARICA, IQUIQUE, PARINACOTA</t>
  </si>
  <si>
    <t>PERU:  AREQUIPA, ARICA</t>
  </si>
  <si>
    <t>CHINA:  YUNNAN PROVINCE:  JIANGCHUAN</t>
  </si>
  <si>
    <t>GREECE:  SKYROS</t>
  </si>
  <si>
    <t>PERU:  ANTABAMA</t>
  </si>
  <si>
    <t>CHINA:  YUNNAN PROVINCE:  YONGSHENG</t>
  </si>
  <si>
    <t>CHINA:  QINGHAI PROVINCE:  XIDATAN</t>
  </si>
  <si>
    <t>BANGLADESH:  DHAKA</t>
  </si>
  <si>
    <t>VANUATU ISLANDS:  EFATE, PORT VILA</t>
  </si>
  <si>
    <t>TAJIKISTAN:  ROGHUN</t>
  </si>
  <si>
    <t>PAPUA NEW GUINEA:  AITAPE</t>
  </si>
  <si>
    <t>CHILE: NORTHERN: CUYA, HUARA, IQUIQUE, POZO ALMONTE</t>
  </si>
  <si>
    <t>RWANDA</t>
  </si>
  <si>
    <t>RWANDA:  GISENYI</t>
  </si>
  <si>
    <t>MEXICO:  VERACRUZ:  SAN ANDRES TUXTLA, TUXTEPEC</t>
  </si>
  <si>
    <t>TURKEY:  AFYON</t>
  </si>
  <si>
    <t>IRAN:  BAGHAN</t>
  </si>
  <si>
    <t>MEXICO:  MEXICALI, BAJA CALIFORNIA</t>
  </si>
  <si>
    <t>AFGHANISTAN:  HINDU KUSH:  SAMANGHAN, KABUL, RUSTAQ</t>
  </si>
  <si>
    <t>AFGHANISTAN:  HINDU KUSH:  BAGHLAN, NAHRIN</t>
  </si>
  <si>
    <t>CHILE:  CENTRAL:  COQUIMBO, LA SERENA, OVALLE</t>
  </si>
  <si>
    <t>TAJIKISTAN; AFGHANISTAN: DO ABI-NAHRIN</t>
  </si>
  <si>
    <t>CHILE:  COPIAPO, TALTAL</t>
  </si>
  <si>
    <t>NEW YORK:  CLINTON, ESSEX, AU SABLE FORKS</t>
  </si>
  <si>
    <t>BALKANS NW:  KOSOVO; MACEDONIA:  N</t>
  </si>
  <si>
    <t>IRAN:  WESTERN:  KERMANSHAH</t>
  </si>
  <si>
    <t>GEORGIA:  TBILISI</t>
  </si>
  <si>
    <t>TANZANIA:  BUNDA</t>
  </si>
  <si>
    <t>ARGENTINA:  AMINGA, ANILLACO, AGUA BLANCA, CHUQUIS</t>
  </si>
  <si>
    <t>BANGLADESH:  RANGPUR, THAKURGAON, ALMANAGAR</t>
  </si>
  <si>
    <t>IRAN:  AB GARM-ABHAR-AVAJ-SHIRIN SU</t>
  </si>
  <si>
    <t>GERMANY:  AACHEN, COLOGNE, SPANGDAHLEM</t>
  </si>
  <si>
    <t>PANAMA:  BARU, ALANJE, DAVID; COSTA RICA:  LAUREL</t>
  </si>
  <si>
    <t>CHINA:  SICHUAN PROVINCE:  RULONG</t>
  </si>
  <si>
    <t>NORTHERN MARIANA ISLANDS:  SAIPAN</t>
  </si>
  <si>
    <t>INDONESIA:   SULAWESI:  TOJO</t>
  </si>
  <si>
    <t>IRAN: KAK, RAZAN, SIZAN</t>
  </si>
  <si>
    <t>ITALY:  SICILY:  PALERMO</t>
  </si>
  <si>
    <t>PAPUA NEW GUINEA:  KAIRIRU IS, MUSCHU IS, WEWAK</t>
  </si>
  <si>
    <t>INDIA:  ANDAMAN ISLANDS:  RONGAT, DIGLIPUR,ARIEL BAY</t>
  </si>
  <si>
    <t>INDONESIA:  NEW GUINEA:  IRIAN JAYA:  RANSIKI</t>
  </si>
  <si>
    <t>UNITED KINGDOM:  MANSFIELD, DUDLEY</t>
  </si>
  <si>
    <t>IRAN:  MASJED-E SOLEYMAN</t>
  </si>
  <si>
    <t>FRANCE:  HENNEBONT, LANGUIDIC, LORIENT, TREMOREL</t>
  </si>
  <si>
    <t>INDONESIA: NEW GUINEA: MANOKWARI, ORANSBARI, RANSIKI</t>
  </si>
  <si>
    <t>ALASKA:  CANTWELL, DENALI NATL PARK</t>
  </si>
  <si>
    <t>CONGO: GOMA, LWIRO, BUKAVU; RWANDA:  MUGERA, KIGALI</t>
  </si>
  <si>
    <t>ITALY:  SICILY:  SANTA VENERINA</t>
  </si>
  <si>
    <t>ITALY:  SAN GUILIANO DI PUGLIA, CAMPOBASSO</t>
  </si>
  <si>
    <t>PAKISTAN:  GILGIT</t>
  </si>
  <si>
    <t>INDONESIA:  SUMATERA:  SIMEULUE</t>
  </si>
  <si>
    <t>ALASKA:  SLANA, MENTASTA LAKE, FAIRBANKS</t>
  </si>
  <si>
    <t>PAKISTAN:  DASHKIN, DOIAN, MUSHKIN</t>
  </si>
  <si>
    <t>VANUATU ISLANDS: MERE LAVA ISLAND</t>
  </si>
  <si>
    <t>GREECE:  MEGALOPOLIS, VARTHOLOMION</t>
  </si>
  <si>
    <t>CHINA:  GANSU PROVINCE:  YUMNE</t>
  </si>
  <si>
    <t>IRAN:  KERMANSHAH</t>
  </si>
  <si>
    <t>CHINA:  XINJIANG:  WUQIA</t>
  </si>
  <si>
    <t>IRAN:  KAZERUN, NURABAD</t>
  </si>
  <si>
    <t>SOLOMON ISLANDS:  HONIARA, SAN CRISTOBAL</t>
  </si>
  <si>
    <t>MEXICO:  VILLA DE ALVAREZ, COLIMA, TECOMAN, JALISCO</t>
  </si>
  <si>
    <t>INDONESIA:  SUMBAWA ISLAND:  DOMPU</t>
  </si>
  <si>
    <t>ITALY:  SPINELLO, SANTA SOFIA, BAGNO DI ROMAGNA</t>
  </si>
  <si>
    <t>TURKEY:  SAGLAMTAS, PULUMUR</t>
  </si>
  <si>
    <t>CHINA:  N. XINJIANG:  URUMQI</t>
  </si>
  <si>
    <t>PHILIPPINES: LUZON:  DIMASALANG</t>
  </si>
  <si>
    <t>PHILIPPINES: MASBATE, DIMASALANG</t>
  </si>
  <si>
    <t>CALIFORNIA:  BIG BEAR CITY</t>
  </si>
  <si>
    <t>FRANCE:  BACCARAT, COLMAR, THANN; GERMANY:  EDIGEN</t>
  </si>
  <si>
    <t>CHINA:  S. XINJIANG:  BACHU</t>
  </si>
  <si>
    <t>INDONESIA:  JAVA:  CARACAS, CILIMUS, SAMPORA</t>
  </si>
  <si>
    <t>GERMANY:  ALBSTADT</t>
  </si>
  <si>
    <t>INDONESIA:  FLORES:  REO</t>
  </si>
  <si>
    <t>BHUTAN</t>
  </si>
  <si>
    <t>BHUTAN:  PHUENTSHOLING</t>
  </si>
  <si>
    <t>TURKEY:  IZMIR, SEFERIHISAR</t>
  </si>
  <si>
    <t>CHINA:  QINGHAI PROVINCE:  DELINGHA</t>
  </si>
  <si>
    <t>AL</t>
  </si>
  <si>
    <t>ALABAMA:  FORT PAYNE,GAYLESVILLE,VALLEY HEAD</t>
  </si>
  <si>
    <t>CHINA:  S. XINJIANG:  YOPURGA</t>
  </si>
  <si>
    <t>ALGERIA:  ALGIERS, BOUMERDES, REGHIA, THENIA</t>
  </si>
  <si>
    <t>JAPAN:  HONSHU:  IWATE, MIYAGI, YAMAGATA, AKITA</t>
  </si>
  <si>
    <t>INDONESIA:  MOROTAI, BEREBERE, DARUBA</t>
  </si>
  <si>
    <t>ALGERIA:  ALGIERS, BOUMERDES, REGHAIA</t>
  </si>
  <si>
    <t>KENTUCKY:  BARDWELL</t>
  </si>
  <si>
    <t>GREECE:  GONNOI, LARISA</t>
  </si>
  <si>
    <t>CHILE:  OVALLE, COQUIMBO; ARGENTINA:  SAN JUAN</t>
  </si>
  <si>
    <t>IRAN:  NORTHEASTERN: YAKHAK, BASHIRABAD, BUTEHGAZ</t>
  </si>
  <si>
    <t>IRAN:  SOUTHERN: GAJJIABAD</t>
  </si>
  <si>
    <t>INDIAN OCEAN:  FELT IN MALDIVES</t>
  </si>
  <si>
    <t>JAPAN:  HONSHU:  MIYAGI, IWATE</t>
  </si>
  <si>
    <t>TURKEY:  WESTERN:  BULDAN</t>
  </si>
  <si>
    <t>BANGLADESH:  RANGAMATI</t>
  </si>
  <si>
    <t>SCOTIA SEA:  SOUTH ORKNEY ISLANDS: LAURIE IS</t>
  </si>
  <si>
    <t>INDONESIA:  HALMAHERA:  WASILE</t>
  </si>
  <si>
    <t>PANAMA:  COLON, PANAMA CITY</t>
  </si>
  <si>
    <t>GREECE:  LEFKADA, PREVEZA</t>
  </si>
  <si>
    <t>CHINA:  NEI MONGOL:  LINDONG, TIANSHAN</t>
  </si>
  <si>
    <t>CHINA:  TIBET (XIZANG PROVINCE): BOMI,MEDOG,NYINGCHI</t>
  </si>
  <si>
    <t>NEW ZEALAND:  DUNEDIN,INVERCARGILL,TE ANAU,FIORDLAND</t>
  </si>
  <si>
    <t>ITALY:  LOIANO, MONGHIDORO, MONZUNO</t>
  </si>
  <si>
    <t>MYANMAR (BURMA):  TAUNGDWINGYI; THAILAND:  BANGKOK</t>
  </si>
  <si>
    <t>DOMINICAN REPUBLIC:  PUERTO PLATA, SANTIAGO</t>
  </si>
  <si>
    <t>RUSSIA:  KOSH-AGACH, UST'-ULAGAN, ONGUDAI, SHEBALINO</t>
  </si>
  <si>
    <t>RUSSIA:  KOSH-AGACH</t>
  </si>
  <si>
    <t>NEW ZEALAND:  CHRISTCHURCH</t>
  </si>
  <si>
    <t>RUSSIA:  KOSH-AGACH, BARNAUL, GORNO-ALTAYSK</t>
  </si>
  <si>
    <t>JAPAN:  NEAR S COAST HONSHU:  ATSUGI</t>
  </si>
  <si>
    <t>DOMINICAN REPUBLIC:   MOCA, SANTIAGO</t>
  </si>
  <si>
    <t>CHINA:  YUNNAN PROVINCE:  DAYAO</t>
  </si>
  <si>
    <t>CHINA:  GANSU PROVINCE:  MINLE, SHANDAN</t>
  </si>
  <si>
    <t>CHINA:  GANSU PROVINCE:  JONE, LINTAN, MINXIAN</t>
  </si>
  <si>
    <t>CHINA:  YUNNAN PROVINCE:  LUDIAN, ZHAOTONG</t>
  </si>
  <si>
    <t>PHILIPPINES:  SAMAR:  CAN-AVID</t>
  </si>
  <si>
    <t>CHINA:  YUNNAN PROVINCE:  LUDIAN</t>
  </si>
  <si>
    <t>CHINA:  XINJIANG:  ZHAOSU</t>
  </si>
  <si>
    <t>INDONESIA:  FLORES, RUTENG</t>
  </si>
  <si>
    <t>TAIWAN:  T'AI-TUNG, KAO-HSIUN</t>
  </si>
  <si>
    <t>IRAN:  WESTERN:  MASJED-E- SOLEYMAN</t>
  </si>
  <si>
    <t>BULGARIA: POVADIYA</t>
  </si>
  <si>
    <t>CALIFORNIA:  PASO ROBLES,TEMPLETON,ATASCADERO</t>
  </si>
  <si>
    <t>IRAN:  SOUTHEASTERN:  BAM, BARAVAT</t>
  </si>
  <si>
    <t>INDONESIA:  BALI, LOMBOK</t>
  </si>
  <si>
    <t>MEXICO:  GUERRERO, MEXICO CITY</t>
  </si>
  <si>
    <t>SLOVAKIA:  SLOVENSKO L'UPCA</t>
  </si>
  <si>
    <t>ALGERIA:  NORTHERN:  ALGIERS, BOUMERDES</t>
  </si>
  <si>
    <t>PANAMA-COSTA RICA:  CHIRIQUI</t>
  </si>
  <si>
    <t>INDONESIA:  NABIRE</t>
  </si>
  <si>
    <t>JORDAN:  MA'IN; ISRAEL:  JERUSALEM, PETAH-TIQWA</t>
  </si>
  <si>
    <t>PAKISTAN:  BALAKOT, BATGRAM, MANSEHRA</t>
  </si>
  <si>
    <t>INDONESIA:  SUMATRA:  PADANGPANJANG</t>
  </si>
  <si>
    <t>INDONESIA:  SUMATRA:  PESISIR SELATAN</t>
  </si>
  <si>
    <t>BURUNDI</t>
  </si>
  <si>
    <t>BURUNDI:  RUYAGA</t>
  </si>
  <si>
    <t>MOROCCO:  AL HOCEIMA, IMZOURENE, BENI ABDALLAH</t>
  </si>
  <si>
    <t>GREECE:  SOUTHERN:  KALAMATA</t>
  </si>
  <si>
    <t>CHINA:  NEI MONGOL:  BAYAN UL HOT, ULIASTAI</t>
  </si>
  <si>
    <t>TURKEY:  ASKALE</t>
  </si>
  <si>
    <t>INDONESIA:  SUMATRA:  PADANG</t>
  </si>
  <si>
    <t>INDONESIA:  TIMOR: KUPANG</t>
  </si>
  <si>
    <t>TAIWAN:  HUALIEN: TAROKO GORGE NATIONAL PARK</t>
  </si>
  <si>
    <t>CHILE: CANETE</t>
  </si>
  <si>
    <t>PHILIPPINES:  BOHOL ISLAND:  TUBIGON</t>
  </si>
  <si>
    <t>IRAN:  MAZANDARAN, QAZVIN, TEHRAN</t>
  </si>
  <si>
    <t>RUSSIA:  SAKHALIN, YUZHNO, SAKHALINSK</t>
  </si>
  <si>
    <t>SAUDI ARABIA</t>
  </si>
  <si>
    <t>SAUDI ARABIA: WESTERN</t>
  </si>
  <si>
    <t>CHILE: CARAHUE, IMPERIAL, TEMUCO</t>
  </si>
  <si>
    <t>TURKEY:  DOGUBEYAZIT</t>
  </si>
  <si>
    <t>SLOVENIA: BOVEC, KOBARID</t>
  </si>
  <si>
    <t>AFGHANISTAN: HERAT</t>
  </si>
  <si>
    <t>NEW ZEALAND:  NORTH ISLAND:  ROTORUA, TAURANGA</t>
  </si>
  <si>
    <t>AFGHANISTAN: PAKTIA PROVINCE</t>
  </si>
  <si>
    <t>TURKEY:  BODRUM</t>
  </si>
  <si>
    <t>TURKEY:  ELAZIG, SIVRICE</t>
  </si>
  <si>
    <t>JAPAN:  HONSHU:  W COAST: KYOTO</t>
  </si>
  <si>
    <t>JAPAN:  HONSHU:  W COAST: KYOTO, WAKAYAMA, SAKAI</t>
  </si>
  <si>
    <t>ARGENTINA: CATAMARCA</t>
  </si>
  <si>
    <t>POLAND</t>
  </si>
  <si>
    <t>POLAND: SUWALKI; RUSSIA: KALININGRAD, SVETLOGORSK</t>
  </si>
  <si>
    <t>CALIFORNIA:  CENTRAL: PARKFIELD, SAN MIGUEL</t>
  </si>
  <si>
    <t>NICARAGUA:  CHINANDEGA, LEON</t>
  </si>
  <si>
    <t>IRAN:  GOLESTAN</t>
  </si>
  <si>
    <t>TAIWAN:  T'AO-YUAN</t>
  </si>
  <si>
    <t>JAPAN:  HONSHU:  NIIGATA PREFECTURE</t>
  </si>
  <si>
    <t>ROMANIA:  BUCHAREST, BRAILA; BULGARIA:  NORTHERN</t>
  </si>
  <si>
    <t>CANADA:  VANCOUVER ISLAND</t>
  </si>
  <si>
    <t>GREECE:  CRETE:  ANTIKYTHIRA</t>
  </si>
  <si>
    <t>INDONESIA:  KEPULAUAN ALOR</t>
  </si>
  <si>
    <t>COLOMBIA:  BAJO BAUDO, BUENAVENTURA, CERRITO</t>
  </si>
  <si>
    <t>COSTA RICA:  SAN JOSE, PARRITA, QUEPOS</t>
  </si>
  <si>
    <t>GUADELOUPE:  BASSE-TERRE, LES SAINTES</t>
  </si>
  <si>
    <t>IRAN:  KHORRAMABAD, POL-E DOKHTAR</t>
  </si>
  <si>
    <t>NEW ZEALAND:  INVERCARGILL, SOUTHLAND, OTAGO</t>
  </si>
  <si>
    <t>ITALY:  NORTHERN:  BRESCIA</t>
  </si>
  <si>
    <t>JAPAN:  HOKKAIDO:  BEKKAI, KUSHIRO, NEMOURO</t>
  </si>
  <si>
    <t>ALGERIA:  BOUMERDAS</t>
  </si>
  <si>
    <t>TRINIDAD:  MAYARO</t>
  </si>
  <si>
    <t>GERMANY:  EMMENDINGEN, FREIBURG IM BREISGAU</t>
  </si>
  <si>
    <t>ALGERIA:  ZEMMOURI</t>
  </si>
  <si>
    <t>JAPAN:  HOKKAIDO:  KUSHIRO</t>
  </si>
  <si>
    <t>INDIA:  HAILAKANDI, CACHAR</t>
  </si>
  <si>
    <t>JAPAN:  HOKKAIDO:  OBIRO, HABORO, TOMAMAE</t>
  </si>
  <si>
    <t>TURKEY:  MARMARIS</t>
  </si>
  <si>
    <t>INDONESIA:  SUMATRA:  ACEH:  OFF WEST COAST</t>
  </si>
  <si>
    <t>INDONESIA:  SULAWESI:  PALU</t>
  </si>
  <si>
    <t>ECUADOR:  NEAR WEST COAST:  PUERTO LOPEZ, SALANGO</t>
  </si>
  <si>
    <t>TURKEY:  HAKKARI</t>
  </si>
  <si>
    <t>SPAIN:  LA PACA, ZARCILLA DE RAMOS</t>
  </si>
  <si>
    <t>INDONESIA:  JAVA:  GARUT</t>
  </si>
  <si>
    <t>INDIA:  KHASPUR</t>
  </si>
  <si>
    <t>IRAN:  KERMAN PROVINCE:  ZARAND</t>
  </si>
  <si>
    <t>SOUTH AFRICA:  KLERKSDORP, STILFONTEIN</t>
  </si>
  <si>
    <t>TURKEY:  CAT, KARLIOVA</t>
  </si>
  <si>
    <t>IRAN:  SARAVAN</t>
  </si>
  <si>
    <t>TURKEY:  EASTERN:  BINGOL PROVINCE</t>
  </si>
  <si>
    <t>INDIA:  MAHARASHTRA:  KOLHAPUR, RATNAGIRI, SATARA</t>
  </si>
  <si>
    <t>INDIA:  MAHARASHTRA:  DHEBEWADI</t>
  </si>
  <si>
    <t>JAPAN:  KYUSHU:  FUKUOKA, GENKAI</t>
  </si>
  <si>
    <t>INDONESIA:  SUMATERA:  SW</t>
  </si>
  <si>
    <t>INDONESIA:  PADANG</t>
  </si>
  <si>
    <t>CALIFORNIA:  OFF COAST NORTHERN</t>
  </si>
  <si>
    <t>INDONESIA:  SUMATRA:  NIAS ISLAND:  GUNUNGSITOLI</t>
  </si>
  <si>
    <t>ALBANIA:  TROPOJE</t>
  </si>
  <si>
    <t>INDONESIA:  TIMOR:  TIMOR TENGAH UTARA</t>
  </si>
  <si>
    <t>INDIA:  ANDAMAN ISLANDS,  NICOBAR ISLANDS</t>
  </si>
  <si>
    <t>CHINA:  DAQING</t>
  </si>
  <si>
    <t>MONTANA:  DILLON, SILVER STAR, TWIN BRIDGES</t>
  </si>
  <si>
    <t>TURKEY:  BAHCEKARADALAK, SIRAPINAR, YENIYAPANSEYHLI</t>
  </si>
  <si>
    <t>CHINA:  YUNNAN PROVINCE:  HUIZE</t>
  </si>
  <si>
    <t>VIETNAM:  HO CHI MINH CITY</t>
  </si>
  <si>
    <t>CHINA:  YUNNAN PROVINCE:  WENSHAN</t>
  </si>
  <si>
    <t>INDIA:  MAHARASHTRA</t>
  </si>
  <si>
    <t>INDIA:  UTTARANCHAL:  UTTARKAHI</t>
  </si>
  <si>
    <t>INDIA: MAHARASHTRA: AMBEGHAR, DICHOLI, KISRULE</t>
  </si>
  <si>
    <t>ETHIOPIA:  DABBAHU</t>
  </si>
  <si>
    <t>PERU:  LAMAS, CHACHAPOYAS, MOYOBAMBA, TARAPOTA</t>
  </si>
  <si>
    <t>PERU:  MOQUEGUA</t>
  </si>
  <si>
    <t>PAKISTAN:  MUZAFFARABAD, URI, ANANTNAG, BARAMULA</t>
  </si>
  <si>
    <t>ECUADOR:  BAEZA</t>
  </si>
  <si>
    <t>PERU:  N</t>
  </si>
  <si>
    <t>CHINA:  JIANGXI:  JIUJIANG, RUICHANG</t>
  </si>
  <si>
    <t>TURKEY:  DOGANYOL</t>
  </si>
  <si>
    <t>IRAN:  QESHM, ZIRANG</t>
  </si>
  <si>
    <t>CONGO:  KALEMIE</t>
  </si>
  <si>
    <t>AFGHANISTAN:  TILI, JALALABAD, BADAKHSHAN</t>
  </si>
  <si>
    <t>INDIA:  JAUSARI, CHAMOLI, NANDPRAYAG</t>
  </si>
  <si>
    <t>TURKEY:  AKHISAR</t>
  </si>
  <si>
    <t>INDIA:  SIKKIM</t>
  </si>
  <si>
    <t>GREECE-BULGARIA BORDER REGION</t>
  </si>
  <si>
    <t>MOZAMBIQUE</t>
  </si>
  <si>
    <t>BHUTAN:  TASHIGANG</t>
  </si>
  <si>
    <t>IRAN:  SOUTHERN</t>
  </si>
  <si>
    <t>INDIA:  GUJARAT</t>
  </si>
  <si>
    <t>PAKISTAN:  MIRPUR DISTRICT</t>
  </si>
  <si>
    <t>INDONESIA:  N. SUMATRA: TAPAKTUAN</t>
  </si>
  <si>
    <t>IRAN:  WESTERN:  BORUJERD, DORUD</t>
  </si>
  <si>
    <t>CHINA:  JILIN PROVINCE:  JILIN, SONGYUAN</t>
  </si>
  <si>
    <t>TAIWAN:  T'AIT-TUNG</t>
  </si>
  <si>
    <t>PAKISTAN:  BATGRAM</t>
  </si>
  <si>
    <t>RUSSIA:  KORYAKSKIY</t>
  </si>
  <si>
    <t>PANAMA:  BOQUETE</t>
  </si>
  <si>
    <t>IRAN:  ZARAND</t>
  </si>
  <si>
    <t>INDONESIA:  SUMATRA:  KALIANDAK</t>
  </si>
  <si>
    <t>INDONESIA:   JAVA:  BANTUL, YOGYAKARTA</t>
  </si>
  <si>
    <t>IRAN:  SOUTHERN:  QESHM</t>
  </si>
  <si>
    <t>MALAWI:  SALIMA</t>
  </si>
  <si>
    <t>ALBANIA:  TEPELENE</t>
  </si>
  <si>
    <t>CHINA:  YANJIN</t>
  </si>
  <si>
    <t>TAJIKISTAN:  PANJ-QUMSANGIR</t>
  </si>
  <si>
    <t>GULF OF MEXICO</t>
  </si>
  <si>
    <t>TRINIDAD:  GASPARILLO</t>
  </si>
  <si>
    <t>CHINA:  HUBEI</t>
  </si>
  <si>
    <t>FRANCE:  PYRENEES</t>
  </si>
  <si>
    <t>HUNGARY:  BEREGDAROC</t>
  </si>
  <si>
    <t>CHINA:  XINJIANG PROVINCE:  NORTH</t>
  </si>
  <si>
    <t>INDONESIA:  SULAWESI: PINRANG</t>
  </si>
  <si>
    <t>INDONESIA:  HALMAHERA:  MOROTAI</t>
  </si>
  <si>
    <t>INDONESIA:  SUMABAWA:  BIMA</t>
  </si>
  <si>
    <t>THAILAND:  MAE RIM</t>
  </si>
  <si>
    <t>INDONESIA:  SUMATERA:  NORTHERN, MUARASIPONGI</t>
  </si>
  <si>
    <t>INDIA:  RAJASTHAN</t>
  </si>
  <si>
    <t>KYRGYZSTAN:  KOCHKOR</t>
  </si>
  <si>
    <t>TAIWAN:  PINGTUNG</t>
  </si>
  <si>
    <t>HUNGARY:  BUDAPEST</t>
  </si>
  <si>
    <t>KYRGYZSTAN:  ISFARIA</t>
  </si>
  <si>
    <t>TURKEY:  E</t>
  </si>
  <si>
    <t>INDONESIA:  MOLUCCA ISLANDS:  N</t>
  </si>
  <si>
    <t>TURKEY:  DOGANKOY, PUTURGE, SIVRICE</t>
  </si>
  <si>
    <t>INDONESIA:  SUMATRA:  SOUTHERN</t>
  </si>
  <si>
    <t>COLOMBIA:  CAUCA, SOTARA, PURACE,</t>
  </si>
  <si>
    <t>IRAN:  WESTERN:  DORUD</t>
  </si>
  <si>
    <t>GREECE:  ARGOSTOLION, KEFALLINIA</t>
  </si>
  <si>
    <t>MEXICO:  GUERRERO, ATOYAC</t>
  </si>
  <si>
    <t>JAPAN:  HONSHU:  W</t>
  </si>
  <si>
    <t>ALBANIA:  TIRANA</t>
  </si>
  <si>
    <t>UNITED KINGDOM:  ENGLAND:  FOLKESTONE</t>
  </si>
  <si>
    <t>MONTANA:  SHERIDAN</t>
  </si>
  <si>
    <t>LAOS</t>
  </si>
  <si>
    <t>LAOS:  BOKEO;  THAILAND:  CHIANG RAI, CHIAN SAEN</t>
  </si>
  <si>
    <t>INDONESIA: LABUHA</t>
  </si>
  <si>
    <t>CHINA:  YUNNAN PROVINCE:  NING'ER</t>
  </si>
  <si>
    <t>IRAN:  QOM</t>
  </si>
  <si>
    <t>ECUADOR:  ZARUMA</t>
  </si>
  <si>
    <t>CHINA:  XINJIANG:  TEKES</t>
  </si>
  <si>
    <t>CALIFORNIA:  MONTCLAIR</t>
  </si>
  <si>
    <t>TAJIKISTAN:  RASHT, ASHT</t>
  </si>
  <si>
    <t>INDIA:  UTTARKASHI, CHAMOLI, MUZAFFARNAGAR</t>
  </si>
  <si>
    <t>INDONESIA:  MALUKU:  N</t>
  </si>
  <si>
    <t>VANUATU ISLANDS:  LUGANVILLE</t>
  </si>
  <si>
    <t>UTAH:  HUNTINGTON</t>
  </si>
  <si>
    <t>PERU:  ICA, PISCO, LIMA</t>
  </si>
  <si>
    <t>INDIA:  MAHARASHTRA:  SATARA</t>
  </si>
  <si>
    <t>IRAN:  HADJI ABAD, ORZUIYEH</t>
  </si>
  <si>
    <t>INDONESIA:  SITUBONDO</t>
  </si>
  <si>
    <t>COLOMBIA:  NARINO, EL CHARCO, ISCUANDE, LA TOLA</t>
  </si>
  <si>
    <t>NEW ZEALAND:  AUCKLAND ISLANDS</t>
  </si>
  <si>
    <t>NEW ZEALAND:  SOUTH ISLAND:  FIORDLAND</t>
  </si>
  <si>
    <t>PAKISTAN:  GHANCHE</t>
  </si>
  <si>
    <t>CALIFORNIA:  SAN JOSE</t>
  </si>
  <si>
    <t>PHILIPPINES:  BOHOL ISLAND:  MABINI</t>
  </si>
  <si>
    <t>BANGLADESH:  CHITTAGONG, BANDARBAN, RANGAMATI</t>
  </si>
  <si>
    <t>CHILE:  TOCOPILLA, MARIA ELENA</t>
  </si>
  <si>
    <t>IRAN:  WESTERN:  QAL' EH-YE TOL, KHUZESTAN</t>
  </si>
  <si>
    <t>INDIA:  BADAUN, MEERUT, NOIDA, REWARI</t>
  </si>
  <si>
    <t>BRAZIL:  MINAS GERAIS</t>
  </si>
  <si>
    <t>CHILE:  OFF CENTRAL COAST, VINA DEL MAR, VALPARAISO</t>
  </si>
  <si>
    <t>TURKEY:  CENTRAL:  YENIYAPAN, ABAZLAR, SUYUGUZEL</t>
  </si>
  <si>
    <t>TURKEY:  CENTRAL:  ANKARA</t>
  </si>
  <si>
    <t>KYRGYZSTAN:  OSH</t>
  </si>
  <si>
    <t>GUATEMALA:  COLOMBA, FLORES, COSTA CUCA</t>
  </si>
  <si>
    <t>INDONESIA: NEW GUINEA: MANOKWARI,</t>
  </si>
  <si>
    <t>ALGERIA:  ORAN</t>
  </si>
  <si>
    <t>INDIA-BANGLADESH:  RANGAMATI, BANGLADESH</t>
  </si>
  <si>
    <t>CONGO:  BUKAVU</t>
  </si>
  <si>
    <t>INDIA:  WEST BENGAL</t>
  </si>
  <si>
    <t>IRAN:  NASIRABAD</t>
  </si>
  <si>
    <t>LEBANON-SYRIA:  BAALBEC</t>
  </si>
  <si>
    <t>INDONESIA:  SUMATERA:  ACEH PROVINCE</t>
  </si>
  <si>
    <t>NEVADA:  WELLS</t>
  </si>
  <si>
    <t>UNITED KINGDOM:  ENGLAND:  LINCOLNSHIRE</t>
  </si>
  <si>
    <t>BRAZIL:  SOBRAL</t>
  </si>
  <si>
    <t>NEW CALEDONIA: LOYALTY ISLANDS</t>
  </si>
  <si>
    <t>IL</t>
  </si>
  <si>
    <t>ILLINOIS:  WEST SALEM</t>
  </si>
  <si>
    <t>IRAN:  LORESTAN, BOROUJERD</t>
  </si>
  <si>
    <t>JAPAN:  HONSHU:  E COAST</t>
  </si>
  <si>
    <t>BRAZIL:  ALCANTARAS</t>
  </si>
  <si>
    <t>COLOMBIA:  META, QUETAME</t>
  </si>
  <si>
    <t>INDIA:  MANPUR</t>
  </si>
  <si>
    <t>GREECE:  ACHAIA, ILEIA</t>
  </si>
  <si>
    <t>PERU:  CENTRAL:  OXAPAMPA, HUANCABAMBA</t>
  </si>
  <si>
    <t>IRAN:  NE:  KATKAN</t>
  </si>
  <si>
    <t>JAPAN:  HONSHU:  N</t>
  </si>
  <si>
    <t>PHILIPPINES:  LUZON:  LEGASPI</t>
  </si>
  <si>
    <t>ATLANTIC OCEAN:  SOUTH</t>
  </si>
  <si>
    <t>TURKEY:  ADIYAMAN</t>
  </si>
  <si>
    <t>IRAN:  HORMOZGAN PROVINCE</t>
  </si>
  <si>
    <t>KYRGYZSTAN: NURA</t>
  </si>
  <si>
    <t>RUSSIA:  CAUCASUS:  CHECHNYA</t>
  </si>
  <si>
    <t>PANAMA:  PASO CANOA, DAVID, PUERTO ARMUELLES</t>
  </si>
  <si>
    <t>CZECH REPUBLIC</t>
  </si>
  <si>
    <t>CZECH REPUBLIC:  KARVINA</t>
  </si>
  <si>
    <t>ARGENTINA:  POTRERILLOS</t>
  </si>
  <si>
    <t>AFGHANISTAN; PAKISTAN:  MANSEHRA, SHANGLA</t>
  </si>
  <si>
    <t>PAPUA NEW GUINEA:  NEAR NORTH COAST</t>
  </si>
  <si>
    <t>COSTA RICA:  LA PAZ</t>
  </si>
  <si>
    <t>PERU:  PACCHA</t>
  </si>
  <si>
    <t>INDONESIA:  KEPULAUAN TALAUD</t>
  </si>
  <si>
    <t>PAKISTAN; INDIA:  KASHMIR</t>
  </si>
  <si>
    <t>INDIA:  CHAIBASA</t>
  </si>
  <si>
    <t>NICARAGUA:  SAN JUAN DEL RIO COCO</t>
  </si>
  <si>
    <t>ITALY:  L'AQUILA</t>
  </si>
  <si>
    <t>INDIA:  JAISALMER</t>
  </si>
  <si>
    <t>AFGHANISTAN:  NANGARHAR</t>
  </si>
  <si>
    <t>HONDURAS:  NORTHERN; BELIZE</t>
  </si>
  <si>
    <t>VANUATU ISLANDS:  TONGOA</t>
  </si>
  <si>
    <t>KAZAKHSTAN:  TEKELI</t>
  </si>
  <si>
    <t>NEW ZEALAND:  OFF WEST COAST OF SOUTH ISLAND</t>
  </si>
  <si>
    <t>CHINA: TIBET (XIZANG PROVINCE):   GYUNGCAN</t>
  </si>
  <si>
    <t>CHINA:  CHONGQING PROVINCE:  RONGCHANG</t>
  </si>
  <si>
    <t>INDIA:  ANDAMAN I</t>
  </si>
  <si>
    <t>MYANMAR (BURMA);  INDIA:  SIBSAGAR</t>
  </si>
  <si>
    <t>GEORGIA:  NORTHWESTERN</t>
  </si>
  <si>
    <t>VENEZUELA:  CARABOBO</t>
  </si>
  <si>
    <t>PHILIPPINES:  COTABATO, SULTAN KUDARAT</t>
  </si>
  <si>
    <t>INDONESIA:  BALI:  DENPASAR</t>
  </si>
  <si>
    <t>AUSTRALIA:  MORNINGTON</t>
  </si>
  <si>
    <t>INDONESIA:  SUMATRA:  SOUTHERN:  KERINCI</t>
  </si>
  <si>
    <t>ECUADOR:  TENA</t>
  </si>
  <si>
    <t>BHUTAN:  MONGAR, PEMAGATSEL, TASHIGANG</t>
  </si>
  <si>
    <t>VENEZUELA:  SIQUISIQUE</t>
  </si>
  <si>
    <t>SOUTH AFRICA:  CARLETONVILLE</t>
  </si>
  <si>
    <t>MALAWI:  KARONGA</t>
  </si>
  <si>
    <t>JAPAN:  HONSHU:  ITO</t>
  </si>
  <si>
    <t>MEXICO:  MEXICALI</t>
  </si>
  <si>
    <t>BHUTAN:  DAMETSI</t>
  </si>
  <si>
    <t>VENEZUELA:  CARIACO</t>
  </si>
  <si>
    <t>CHINA:  SICHUAN PROVINCE: MOXI</t>
  </si>
  <si>
    <t>CHILE:  MAULE, CONCEPCION, TALCAHUANO</t>
  </si>
  <si>
    <t>ARGENTINA:  SALTA</t>
  </si>
  <si>
    <t>TAIWAN:  KAO-HSIUNG</t>
  </si>
  <si>
    <t>TURKEY:  ELAZIG PROVINCE:  OKCULAR, YUKARI DEMIRCI</t>
  </si>
  <si>
    <t>CHILE:  RANCAGUA</t>
  </si>
  <si>
    <t>INDIA: ANDAMAN ISLANDS:  DIGLIPUR</t>
  </si>
  <si>
    <t>CHINA:  QINGHAI PROVINCE:  YUSHU</t>
  </si>
  <si>
    <t>AFGHANISTAN:  SAMANGAN PROVINCE</t>
  </si>
  <si>
    <t>AUSTRALIA:  KALGOORLIE</t>
  </si>
  <si>
    <t>INDIA:  CHAMOLI</t>
  </si>
  <si>
    <t>PERU:  TACNA</t>
  </si>
  <si>
    <t>INDONESIA:  N. SUMATRA: SIMEULUE ISLAND</t>
  </si>
  <si>
    <t>ALGERIA:  NORTHERN:  BENI YELLMAN</t>
  </si>
  <si>
    <t>PUERTO RICO:  LARES, VEGA BAJA</t>
  </si>
  <si>
    <t>ANATAHAN REGION, N. MARIANA ISLANDS</t>
  </si>
  <si>
    <t>CALIFORNIA:  OCOTILLO</t>
  </si>
  <si>
    <t>INDONESIA: NEW GUINEA:  IRIAN JAYA: JAPEN</t>
  </si>
  <si>
    <t>INDIA:  ANDAMAN ISLANDS:  DIGLIPUR</t>
  </si>
  <si>
    <t>INDIA:  TAULI</t>
  </si>
  <si>
    <t>CANADA:  QUEBEC:  VAL-DES-BOIS, GRACEFIELD</t>
  </si>
  <si>
    <t>MEXICO:  SAN ANDRES HUAXPALTEPEC</t>
  </si>
  <si>
    <t>PHILIPPINES:  CELEBES SEA:  MORO GULF</t>
  </si>
  <si>
    <t>IRAN:  TORBET-I-HEYDARIYEH</t>
  </si>
  <si>
    <t>ECUADOR:  MANTA, GUAYAQUIL, LOJA</t>
  </si>
  <si>
    <t>GUAM, NORTHERN MARIANA ISLANDS</t>
  </si>
  <si>
    <t>IRAN:  DAMGHAN-TORUD</t>
  </si>
  <si>
    <t>CHINA:  SICHUAN PROVINCE: NINGANG, ZIAOJIA</t>
  </si>
  <si>
    <t>NEW ZEALAND:  NORTH ISLAND:  PORANGAHAU</t>
  </si>
  <si>
    <t>NEW ZEALAND:  SOUTH ISLAND:  CANTERBURY</t>
  </si>
  <si>
    <t>BANGLADESH:  NARAYANGANJ</t>
  </si>
  <si>
    <t>PAKISTAN:  KHANPUR, HARIPUR</t>
  </si>
  <si>
    <t>BALKANS NW: SERBIA:  KRALJEVO</t>
  </si>
  <si>
    <t>IRAN:  DORUD-RAZAN</t>
  </si>
  <si>
    <t>ETHIOPIA:  JIMA,  HOSA'INA, SHENK'OLA, WENJELA</t>
  </si>
  <si>
    <t>OK</t>
  </si>
  <si>
    <t>OKLAHOMA:  LUTHER</t>
  </si>
  <si>
    <t>IRAN:  KERMAN</t>
  </si>
  <si>
    <t>IRAN:  FARS PROVINCE</t>
  </si>
  <si>
    <t>PAKISTAN: GARHI KHAIRO, QUETTA, BALOCHISTAN</t>
  </si>
  <si>
    <t>CHINA:  YUNNAN PROVINCE:  PINGYUAN</t>
  </si>
  <si>
    <t>MYANMAR (BURMA):  MONYWA</t>
  </si>
  <si>
    <t>CO</t>
  </si>
  <si>
    <t>COLORADO:  PAONIA</t>
  </si>
  <si>
    <t>NEW ZEALAND:  CHRISTCHURCH, LYTTELTON</t>
  </si>
  <si>
    <t>MYANMAR:  TACHILEK</t>
  </si>
  <si>
    <t>NEPAL-INDIA:  UTTARAKHAND, UTTAR PRADESH</t>
  </si>
  <si>
    <t>JAPAN: NEAR E COAST HONSHU</t>
  </si>
  <si>
    <t>CHINA:  SICHUAN PROVINCE:  LUHUO</t>
  </si>
  <si>
    <t>INDONESIA:   SULAWESI:  KENDARI</t>
  </si>
  <si>
    <t>SPAIN:  LORCA</t>
  </si>
  <si>
    <t>TURKEY:  SIMAV</t>
  </si>
  <si>
    <t>CHINA:  XINJIANG PROVINCE:  DABANCHENG</t>
  </si>
  <si>
    <t>ALASKA: ALEUTIAN ISLANDS: FOX ISLANDS</t>
  </si>
  <si>
    <t>NEW ZEALAND: KERMADEC ISLANDS</t>
  </si>
  <si>
    <t>UZBEKISTAN:  FARGONA, VIOLYATI</t>
  </si>
  <si>
    <t>CHINA: YUNNAN PROVINCE: BAOSHAN</t>
  </si>
  <si>
    <t>CHINA:  XINJIANG PROVINCE:  SOUTHERN, KASHI</t>
  </si>
  <si>
    <t>COLORADO:  SEGUNDO</t>
  </si>
  <si>
    <t>VA</t>
  </si>
  <si>
    <t>VIRGINIA:  LOUISA COUNTY, MARYLAND, WASHINGTON D.C.</t>
  </si>
  <si>
    <t>GUATEMALA:  CUILAPA SANTA ROSA</t>
  </si>
  <si>
    <t>TURKEY:  ERCIS, VAN</t>
  </si>
  <si>
    <t>PERU:  SAN VICENTE DE CANETE</t>
  </si>
  <si>
    <t>ECUADOR:  POMASQUI</t>
  </si>
  <si>
    <t>OKLAHOMA:  SPARKS</t>
  </si>
  <si>
    <t>PHILIPPINES:  MINDANAO:  BUKIDNON PROVINCE</t>
  </si>
  <si>
    <t>OKLAHOMA:  SPARKS, PRAGUE</t>
  </si>
  <si>
    <t>INDIA:  ASSAM</t>
  </si>
  <si>
    <t>RUSSIA:  KYZYL</t>
  </si>
  <si>
    <t>IRAN:  KHORASAN-E-RAZAVI</t>
  </si>
  <si>
    <t>PHILIPPINES:  NEGROS ORIENTAL PROVINCE</t>
  </si>
  <si>
    <t>PHILIPPINES:  SURIGAO</t>
  </si>
  <si>
    <t>MEXICO:  GUERRERO, OAXACA</t>
  </si>
  <si>
    <t>CHILE:  PARRAL, SANTIAGO</t>
  </si>
  <si>
    <t>INDONESIA:  N SUMATRA:  OFF WEST COAST</t>
  </si>
  <si>
    <t>IRAN:  MOURMOURI, ABDANAN, DEHLORAN</t>
  </si>
  <si>
    <t>AZERBAIJAN:  ZAGATALA</t>
  </si>
  <si>
    <t>INDIA:  ASSAM:  KAMRUP, GUWAHATI</t>
  </si>
  <si>
    <t>CHILE:  ARICA; PERU:  TACNA</t>
  </si>
  <si>
    <t>BRAZIL:  MONTES CLAROS</t>
  </si>
  <si>
    <t>ITALY:  EMILIA ROMAGNA:  MIRANDOLA</t>
  </si>
  <si>
    <t>ITALY:  SANT'AGOSTINO</t>
  </si>
  <si>
    <t>BULGARIA: PERNIK</t>
  </si>
  <si>
    <t>ITALY:  EMILIA ROMAGNA:  MEDOLLA, MIRANDOLA, CAVEZZO</t>
  </si>
  <si>
    <t>TURKEY:  SIRNAK</t>
  </si>
  <si>
    <t>CHINA:  YUNNAN AND SICHUAN PROVINCES</t>
  </si>
  <si>
    <t>INDONESIA: BANDA ACEH</t>
  </si>
  <si>
    <t>SOLOMON ISLANDS: GUADALCANAL</t>
  </si>
  <si>
    <t>IRAN:  AHAR, HARIS, VARZAGAN</t>
  </si>
  <si>
    <t>INDONESIA:  SULAWESI:  SIGI, PARIGI MOUNTONG</t>
  </si>
  <si>
    <t>NICARAGUA:  OFF THE COAST</t>
  </si>
  <si>
    <t>PHILIPPINES:  CAGAYAN DE ORO, TACLOBAN</t>
  </si>
  <si>
    <t>COSTA RICA:  NICOYA</t>
  </si>
  <si>
    <t>CHINA: YUNNAN PROVINCE:  ZHAOTONG:  YILIANG</t>
  </si>
  <si>
    <t>INDIA:  DEURALA, JAISINGHNAGAR, KOTMA, SARAI, UMARIA</t>
  </si>
  <si>
    <t>GUATEMALA:  SAN MARCOS, SAN CRISTOBAL COCHU</t>
  </si>
  <si>
    <t>MYANMAR (BURMA):  SHWEBO</t>
  </si>
  <si>
    <t>CHINA:  XINJIANG PROVINCE:  RUOQIANG</t>
  </si>
  <si>
    <t>INDONESIA:  SUMATERA:  N</t>
  </si>
  <si>
    <t>COLOMBIA:  CAUCA, NARINO, VALLE DEL CAUCA, RISARALDA</t>
  </si>
  <si>
    <t>RUSSIA:  CHELYABINSK (METEOR EXPLOSION)</t>
  </si>
  <si>
    <t>CHINA:  YUNNAN PROVINCE:  QIAOJIA</t>
  </si>
  <si>
    <t>CHINA:  XINJIAN PROVINCE:  S</t>
  </si>
  <si>
    <t>TAIWAN:  NANTOU COUNTY, TAIPEI</t>
  </si>
  <si>
    <t>IRAN:  BUSHEHR PROVINCE:  SHANBE, KAKI, SENA</t>
  </si>
  <si>
    <t>HONDURAS: ATLANTIDA</t>
  </si>
  <si>
    <t>IRAN; PAKISTAN:  MASHKAL</t>
  </si>
  <si>
    <t>JAPAN: MIYAKEJIMA</t>
  </si>
  <si>
    <t>TX</t>
  </si>
  <si>
    <t>TEXAS:  WEST</t>
  </si>
  <si>
    <t>CHINA:  SICHUAN PROVINCE:  LONGMEN</t>
  </si>
  <si>
    <t>AFGHANISTAN:  KAMA</t>
  </si>
  <si>
    <t>INDIA:  KASHMIR:  DODA, KISHTWAR, RAMBAN</t>
  </si>
  <si>
    <t>IRAN:  HORMOZGAN: BASHAGARD</t>
  </si>
  <si>
    <t>RUSSIA:  SEVERO KURILSKIYE</t>
  </si>
  <si>
    <t>PHILIPPINES:  N. COTABATO:  KIMADZIL, KIBUGTONGAN</t>
  </si>
  <si>
    <t>TAIWAN:  JENAI</t>
  </si>
  <si>
    <t>RUSSIA:  KEMEROVO</t>
  </si>
  <si>
    <t>ALGERIA:  HAMMAM MELOUANE</t>
  </si>
  <si>
    <t>CHINA:   GANSU:  DINGXI, MIN</t>
  </si>
  <si>
    <t>INDIA:  KASHMIR:  KISHTWAR</t>
  </si>
  <si>
    <t>GREECE:  CENTRAL:   PHTHIOTIS, REGGINI</t>
  </si>
  <si>
    <t>CHINA:  TIBET (XIZANG PROVINCE): QAMDO</t>
  </si>
  <si>
    <t>NEW ZEALAND:  WELLINGTON, MARLBOROUGH</t>
  </si>
  <si>
    <t>MEXICO:  SAN MARCOS, ACAPULCO</t>
  </si>
  <si>
    <t>CHINA:  YUNNAN PROVINCE: SHANGRI-LA</t>
  </si>
  <si>
    <t>CHINA:  YUNNAN PROVINCE:  BENZILAN</t>
  </si>
  <si>
    <t>GUATEMALA:  COATEPEQUE, QUETZALTENANGO</t>
  </si>
  <si>
    <t>PAKISTAN:  AWARAN, KECH</t>
  </si>
  <si>
    <t>PAKISTAN: AWARAN</t>
  </si>
  <si>
    <t>GREECE:  CRETE:  CHANIA</t>
  </si>
  <si>
    <t>PHILIPPINES:  BOHOL, CEBU, SIQUIJOR IS</t>
  </si>
  <si>
    <t>TAJIKISTAN:  VAHDAT</t>
  </si>
  <si>
    <t>SCOTIA SEA:  SOUTH ORKNEY ISLANDS</t>
  </si>
  <si>
    <t>CHINA:  JILIN PROVINCE:  SONGYUAN</t>
  </si>
  <si>
    <t>IRAN:  BORAZJAN</t>
  </si>
  <si>
    <t>COLOMBIA:  SIPI</t>
  </si>
  <si>
    <t>NEW ZEALAND: WELLINGTON, MANAWATU-WANGANUI</t>
  </si>
  <si>
    <t>GREECE:  KEFALONIA</t>
  </si>
  <si>
    <t>IRAN:  GOHARAN</t>
  </si>
  <si>
    <t>GREECE:  KEFALONIA:  LIXOURION</t>
  </si>
  <si>
    <t>OKLAHOMA:  GUTHRIE</t>
  </si>
  <si>
    <t>CHINA:  XINJIANG PROVINCE:  YUTIAN</t>
  </si>
  <si>
    <t>JAPAN:  SOUTHWESTERN</t>
  </si>
  <si>
    <t>CALIFORNIA:  LA HABRA, BREA, FULLERTON</t>
  </si>
  <si>
    <t>CHILE:  NORTHERN:  IQUIQUE, ALTO HOSPICIO</t>
  </si>
  <si>
    <t>CHILE:  NORTHERN:  IQUIQUE</t>
  </si>
  <si>
    <t>CHINA:  YUNNAN PROVINCE:  XILUODU</t>
  </si>
  <si>
    <t>NICARAGUA:  NAGAROTE, MANAGUA</t>
  </si>
  <si>
    <t>NICARAGUA:  MANAGUA, CIUDAD SANDINO</t>
  </si>
  <si>
    <t>MEXICO:  GUERRERO; MEXICO CITY</t>
  </si>
  <si>
    <t>THAILAND:  CHIANG RAI</t>
  </si>
  <si>
    <t>MEXICO:  TECPAN</t>
  </si>
  <si>
    <t>PAKISTAN:  NAWABSHAH</t>
  </si>
  <si>
    <t>GERMANY:  HESSE</t>
  </si>
  <si>
    <t>ALBANIA:  BELSH</t>
  </si>
  <si>
    <t>GREECE, TURKEY</t>
  </si>
  <si>
    <t>CHINA:  YUNNAN PROVINCE:  YINGJIANG</t>
  </si>
  <si>
    <t>NEW ZEALAND:  SSE OF RAOUL ISLAND</t>
  </si>
  <si>
    <t>MEXICO; GUATEMALA:  SAN MARCOS</t>
  </si>
  <si>
    <t>OKLAHOMA:  HARRAH</t>
  </si>
  <si>
    <t>CHINA:  YUNNAN:  LUDIAN:   LONGTOUSHAN, ZHAOTONG</t>
  </si>
  <si>
    <t>SOUTH AFRICA:  ORKNEY</t>
  </si>
  <si>
    <t>CHINA:  YUNNAN PROVINCE:  YONGSHAN</t>
  </si>
  <si>
    <t>IRAN:  ILAM PROVINCE:  ABDANAN</t>
  </si>
  <si>
    <t>CALIFORNIA:  NAPA, VALLEJO</t>
  </si>
  <si>
    <t>PHILIPPINES:  BARANGAY LUAYON</t>
  </si>
  <si>
    <t>PERU:  PARURO PROVINCE</t>
  </si>
  <si>
    <t>CHINA:   YUNNAN PROVINCE:  YONGPING</t>
  </si>
  <si>
    <t>CHILE: EASTER ISLAND REGION</t>
  </si>
  <si>
    <t>EL SALVADOR:  GULF OF FONSECA</t>
  </si>
  <si>
    <t>JAPAN:  NAGANO:  HAKUBA, OTARI</t>
  </si>
  <si>
    <t>CHINA:  YUNNAN PROVINCE:  YONGPING</t>
  </si>
  <si>
    <t>ALGERIA:  BLIDA</t>
  </si>
  <si>
    <t>CHINA:  SICHUAN PROVINCE:  LESHAN</t>
  </si>
  <si>
    <t>BALKANS NW:  BOSNIA-HERZEGOVINA:</t>
  </si>
  <si>
    <t>CHINA:  XINJIANG PROVINCE:  SHAWAN</t>
  </si>
  <si>
    <t>PAKISTAN:  BATTAGRAM</t>
  </si>
  <si>
    <t>PERU:  AREQUIPA:  CAYLLOMA:  CABANACONDE</t>
  </si>
  <si>
    <t>CHINA:   YUNNAN PROVINCE:  CANGYUAN, GENGMA</t>
  </si>
  <si>
    <t>BALKANS NW: SERBIA:  KOSJERIC</t>
  </si>
  <si>
    <t>COLOMBIA:  ANTIOQUIA, SANTANDER</t>
  </si>
  <si>
    <t>CHINA:  ANHUI PROVINCE:  FUYANG</t>
  </si>
  <si>
    <t>NEPAL:   KATHMANDU; INDIA; CHINA; BANGLADESH</t>
  </si>
  <si>
    <t>JAPAN:  HONSHU:  S. OF</t>
  </si>
  <si>
    <t>NEPAL:   DOLAKHA</t>
  </si>
  <si>
    <t>INDIA:  KOKRAJHAR</t>
  </si>
  <si>
    <t>CHINA:  S. XINJIANG:  HOTAN</t>
  </si>
  <si>
    <t>PAKISTAN:  ABBOTTABAD</t>
  </si>
  <si>
    <t>INDONESIA:  PAPUA</t>
  </si>
  <si>
    <t>COLOMBIA-PANAMA:  COLOMBIA:  UNGUIA</t>
  </si>
  <si>
    <t>RWANDA:  BUKAVU</t>
  </si>
  <si>
    <t>EL SALVADOR:  ALEGRIA</t>
  </si>
  <si>
    <t>INDONESIA:  SORONG</t>
  </si>
  <si>
    <t>ARGENTINA:  GALPON</t>
  </si>
  <si>
    <t>AFGHANISTAN: HINDU KUSH</t>
  </si>
  <si>
    <t>INDONESIA:  EAST NUSA TENGGARA:  ALOR</t>
  </si>
  <si>
    <t>GREECE:  LEFKADA, KEFALONIA, ITHACA</t>
  </si>
  <si>
    <t>KYRGYZSTAN: OSH</t>
  </si>
  <si>
    <t>PERU-BRAZIL</t>
  </si>
  <si>
    <t>MEXICO:  COCOTITLAN</t>
  </si>
  <si>
    <t>AFGHANISTAN; PAKISTAN</t>
  </si>
  <si>
    <t>INDIA:  IMPAHL</t>
  </si>
  <si>
    <t>INDONESIA: MALUKU:  BURU, AMBALAU ISLAND</t>
  </si>
  <si>
    <t>ALASKA:  KENAI</t>
  </si>
  <si>
    <t>INDONESIA: SUMATRA:</t>
  </si>
  <si>
    <t>AFGHANISTAN:  KHYBER PAKHTUNKHWA</t>
  </si>
  <si>
    <t>INDIA: ASSAM; BANGLADESH</t>
  </si>
  <si>
    <t>JAPAN:  KUMAMOTO, OITA</t>
  </si>
  <si>
    <t>ECUADOR:  NEAR WEST COAST: MANABI, ESMERALDAS</t>
  </si>
  <si>
    <t>ECUADOR:  MANABI PROVINCE</t>
  </si>
  <si>
    <t>ALGERIA:  MEDEA:  MIHOUB</t>
  </si>
  <si>
    <t>TAJIKISTAN:  RASHT</t>
  </si>
  <si>
    <t>NORTHERN MARIANA ISLANDS</t>
  </si>
  <si>
    <t>INDONESIA:  SUMBAWA ISLAND:  WEST NUSA TENGGARA</t>
  </si>
  <si>
    <t>ITALY:  ACCUMOLI, ARQUATA, AMATRICE</t>
  </si>
  <si>
    <t>MYANMAR (BURMA): CHAUK</t>
  </si>
  <si>
    <t>NEW ZEALAND:  GISBORNE</t>
  </si>
  <si>
    <t>TANZANIA:  LAKE VICTORIA;  UGANDA: RAKAI</t>
  </si>
  <si>
    <t>SOUTH KOREA:  GYEONGJU</t>
  </si>
  <si>
    <t>RWANDA:  RISUZI; CONGO:  UKAVU</t>
  </si>
  <si>
    <t>PAKISTAN:  MANSEHRA, NARAN</t>
  </si>
  <si>
    <t>JAPAN:  KURAYOSHI</t>
  </si>
  <si>
    <t>ITALY:  VISSO, USSITA</t>
  </si>
  <si>
    <t>ITALY: NORCIA</t>
  </si>
  <si>
    <t>OKLAHOMA:  CUSHING</t>
  </si>
  <si>
    <t>NEW ZEALAND:  AMBERLEY</t>
  </si>
  <si>
    <t>NEPAL:   MOUNT AMA DABLAM, CHARIKHARKA</t>
  </si>
  <si>
    <t>POLAND:  RUDNA</t>
  </si>
  <si>
    <t>COSTA RICA:  PARAISO, TURRIALBA</t>
  </si>
  <si>
    <t>PERU:  PUNO, LAMPA</t>
  </si>
  <si>
    <t>INDONESIA:  SUMATRA:  ACEH:  PIDIE JAYA</t>
  </si>
  <si>
    <t>PAPUA NEW GUINEA:  NEW BRITAIN NEW IRELAND</t>
  </si>
  <si>
    <t>INDIA:  AMBASA;  BANGLADESH</t>
  </si>
  <si>
    <t>IRAN:  KHONJ</t>
  </si>
  <si>
    <t>MADAGASCAR</t>
  </si>
  <si>
    <t>MADAGASCAR: ANTSIRABE</t>
  </si>
  <si>
    <t>ITALY:  FARINDOLA</t>
  </si>
  <si>
    <t>TURKEY:  CANAKKALE</t>
  </si>
  <si>
    <t>COLOMBIA:  HUILA</t>
  </si>
  <si>
    <t>PAKISTAN:  PASNI</t>
  </si>
  <si>
    <t>PHILIPPINES: SURIGAO DEL NORTE</t>
  </si>
  <si>
    <t>ZAMBIA:  KAPUTA</t>
  </si>
  <si>
    <t>IRAN:  SEFID SANG</t>
  </si>
  <si>
    <t>PHILIPPINES: BATANGAS, CALABARZON</t>
  </si>
  <si>
    <t>EL SALVADOR: SAN SALVADOR,SOYAPANGO</t>
  </si>
  <si>
    <t>PHILIPPINES: SARANGANI</t>
  </si>
  <si>
    <t>ALASKA:  SKAGWAY; CANADA:  BRITISH COLUMBIA</t>
  </si>
  <si>
    <t>KYRGYZSTAN:  OSH, BATKEN</t>
  </si>
  <si>
    <t>CHINA: XINJIANG: QUZGUN, TAXKORGAN TAJIK</t>
  </si>
  <si>
    <t>IRAN: KHORASAN</t>
  </si>
  <si>
    <t>TANZANIA: MWANZA</t>
  </si>
  <si>
    <t>TURKEY: MANISA: SARUHANLI, GOLMARMARA</t>
  </si>
  <si>
    <t>INDONESIA:  SULAWESI:  POSO</t>
  </si>
  <si>
    <t>GREECE: LESBOS</t>
  </si>
  <si>
    <t>GUATEMALA: QUETZALTENANGO, SUCHITEPEQUEZ; MEXICO</t>
  </si>
  <si>
    <t>NEPAL:  DHADING</t>
  </si>
  <si>
    <t>GUATEMALA: ESCUINTLA, SUCHITEPEQUEZ, GUATEMALA</t>
  </si>
  <si>
    <t>PHILIPPINES: LEYTE</t>
  </si>
  <si>
    <t>RUSSIA: BERING ISLAND</t>
  </si>
  <si>
    <t>TURKEY: BODRUM, DATCA; GREECE: KOS</t>
  </si>
  <si>
    <t>CHINA:  SICHUAN PROVINCE:  ABA</t>
  </si>
  <si>
    <t>CHINA:  XINGJIANG: BORTALA</t>
  </si>
  <si>
    <t>PERU:  JUNIN</t>
  </si>
  <si>
    <t>PHILIPPINES: LEYTE: ORMOC</t>
  </si>
  <si>
    <t>MEXICO: OAXACA, CHIAPAS, TABASCO; GUATEMALA</t>
  </si>
  <si>
    <t>MEXICO: MEXICO CITY, MORELOS, PUEBLA</t>
  </si>
  <si>
    <t>PHILIPPINES: MINDANAO: LANAO DEL SUR PROVINCE</t>
  </si>
  <si>
    <t>IRAN: KERMANSHAH; IRAQ: KURDISTAN</t>
  </si>
  <si>
    <t>COSTA RICA: JACO</t>
  </si>
  <si>
    <t>SOUTH KOREA: POHANG</t>
  </si>
  <si>
    <t>CHINA:  TIBET (XIZANG PROVINCE): NYINGCHI</t>
  </si>
  <si>
    <t>INDONESIA: NORTH MALUKU: MOROTAI</t>
  </si>
  <si>
    <t>CHINA: CHONGQING: WULONG</t>
  </si>
  <si>
    <t>IRAN: ALBORZ, TEHRAN</t>
  </si>
  <si>
    <t>BALKANS NW:  MONTENEGRO: BERANE</t>
  </si>
  <si>
    <t>THE NETHERLANDS: GRONINGEN</t>
  </si>
  <si>
    <t>IRAN: KERMANSHAH</t>
  </si>
  <si>
    <t>PERU: YAUCA</t>
  </si>
  <si>
    <t>INDONESIA:  JAVA:  BANTEN</t>
  </si>
  <si>
    <t>AFGHANISTAN; PAKISTAN:  BALUCHISTAN</t>
  </si>
  <si>
    <t>ECUADOR:  PASTAZA</t>
  </si>
  <si>
    <t>PAPUA NEW GUINEA: S HIGHLANDS, HELA;  INDONESIA</t>
  </si>
  <si>
    <t>PAPUA NEW GUINEA:  S HIGHLANDS</t>
  </si>
  <si>
    <t>PAPUA NEW GUINEA:  S HIGHLANDS, HELA</t>
  </si>
  <si>
    <t>PAPUA NEW GUINEA:  HELA</t>
  </si>
  <si>
    <t>JAPAN:  SHIMANE PREFECTURE</t>
  </si>
  <si>
    <t>ITALY:  MUCCIA</t>
  </si>
  <si>
    <t>INDONESIA:  JAVA:  BANJARNEGARA</t>
  </si>
  <si>
    <t>IRAN:  KOHGILUYEH AND BOYER-AHMAD: SISAKHT</t>
  </si>
  <si>
    <t>SOUTH AFRICA:  WEST RAND</t>
  </si>
  <si>
    <t>HAWAIIAN ISLANDS: PUNA DISTRICT</t>
  </si>
  <si>
    <t>POLAND:  SILESIAN:  JASTRZEBIE-ZDROJ</t>
  </si>
  <si>
    <t>EL SALVADOR:  LA UNION, SAN MIGUEL</t>
  </si>
  <si>
    <t>AFGHANISTAN: TAKHAR;  PAKISTAN</t>
  </si>
  <si>
    <t>COMOROS</t>
  </si>
  <si>
    <t>COMOROS:  MAYOTTE</t>
  </si>
  <si>
    <t>CHINA:  JILIN PROVINCE:  NINGJIANG</t>
  </si>
  <si>
    <t>AZERBAIJAN: SHAKI-ZAQATALA</t>
  </si>
  <si>
    <t>JAPAN:  OSAKA</t>
  </si>
  <si>
    <t>INDONESIA: SUMATRA: SOLOK</t>
  </si>
  <si>
    <t>CHINA:   YUNNAN PROVINCE:  YUXI</t>
  </si>
  <si>
    <t>VENEZUELA:  SUCRE; TRINIDAD</t>
  </si>
  <si>
    <t>CHINA: YUNNAN PROVINCE:  MOJIANG HANI</t>
  </si>
  <si>
    <t>HAITI: PORT-DEX-PAIX</t>
  </si>
  <si>
    <t>GREECE:  IONIAN SEA:  ZAKYNTHOS, STROFADES</t>
  </si>
  <si>
    <t>INDONESIA:  SULAWESI:  MAMASA</t>
  </si>
  <si>
    <t>AFGHANISTAN:  HINDU KUSH:  BAGHLAN</t>
  </si>
  <si>
    <t>ALASKA:  ANCHORAGE</t>
  </si>
  <si>
    <t>VANUATU ISLANDS: AMBRYM ISLAND</t>
  </si>
  <si>
    <t>IRAN:  KERMANSHAH: SARPOL-E ZAHAB</t>
  </si>
  <si>
    <t>POLAND:  RYDULTOWY</t>
  </si>
  <si>
    <t>INDIA:  MAHARASHTRA:  PALGHAR</t>
  </si>
  <si>
    <t>MEXICO:  CHIAPAS; GUATEMALA:  SAN MARCOS</t>
  </si>
  <si>
    <t>ECUADOR: AZUAY, MANABI, MORONA SANT.; PERU</t>
  </si>
  <si>
    <t>CHINA:  SICHUAN PROVINCE: RONGXIAN</t>
  </si>
  <si>
    <t>TANZANIA:  SONGWE, MBEYA</t>
  </si>
  <si>
    <t>INDONESIA:  SULAWESI ISLAND: LUWUK</t>
  </si>
  <si>
    <t>PHILIPPINES:  PAMPANGA PROVINCE</t>
  </si>
  <si>
    <t>PAPUA NEW GUINEA:  MOROBE: WAMPAR</t>
  </si>
  <si>
    <t>PAPUA NEW GUINEA:  RABAUL, DUKE OF YORK IS</t>
  </si>
  <si>
    <t>PERU:  LA LIBERTAD, CAJAMARCA; ECUADOR</t>
  </si>
  <si>
    <t>POLAND:  KATOWICE</t>
  </si>
  <si>
    <t>CALIFORNIA:  RIDGECREST;  NEVADA</t>
  </si>
  <si>
    <t>CALIFORNIA:  RIDGECREST</t>
  </si>
  <si>
    <t>PHILIPPINES:  MINDANAO:  MAKILALA, TULUNAN</t>
  </si>
  <si>
    <t>PHILIPPINES: MINDANAO: SURIGAO DEL SUR PROVINCE</t>
  </si>
  <si>
    <t>PHILIPPINES:  BATANES:  ITBAYAT</t>
  </si>
  <si>
    <t>CHINA:  SICHUAN PROVINCE: NEIJIANG</t>
  </si>
  <si>
    <t>INDONESIA:  PASSO</t>
  </si>
  <si>
    <t>IRAN: MIYANEH</t>
  </si>
  <si>
    <t>ALBANIA:  DURRES, THUMANE, TIRANA</t>
  </si>
  <si>
    <t>PHILIPPINES:  MINDANAO:  DAVAO</t>
  </si>
  <si>
    <t>TURKEY:  ELAZIG AND MALATYA PROVINCES</t>
  </si>
  <si>
    <t>CUBA: GRANMA;  CAYMAN IS;  JAMAICA</t>
  </si>
  <si>
    <t>TURKEY: VAN;  IRAN</t>
  </si>
  <si>
    <t>INDONESIA:  JAVA:  SUKABUMI, BOGOR</t>
  </si>
  <si>
    <t>BALKANS NW:  CROATIA:  ZAGREB</t>
  </si>
  <si>
    <t>IRAN:  TEHRAN, DAMAVAND</t>
  </si>
  <si>
    <t>CHINA:   YUNNAN PROVINCE:  QIAOJIA</t>
  </si>
  <si>
    <t>INDONESIA:  JAVA:  IJEN</t>
  </si>
  <si>
    <t>Negara</t>
  </si>
  <si>
    <t>Tahun</t>
  </si>
  <si>
    <t>Kedalaman</t>
  </si>
  <si>
    <t>Kekuatan</t>
  </si>
  <si>
    <t>Flag Tsunami</t>
  </si>
  <si>
    <t>Potensi Tsunami</t>
  </si>
  <si>
    <t>Rendah</t>
  </si>
  <si>
    <t xml:space="preserve">Dalam </t>
  </si>
  <si>
    <t>Sangat Dalam</t>
  </si>
  <si>
    <t>Tidak Berpotesi Tsunami</t>
  </si>
  <si>
    <t>Kecil</t>
  </si>
  <si>
    <t>Sedang</t>
  </si>
  <si>
    <t>Besar</t>
  </si>
  <si>
    <t>Probabilitas</t>
  </si>
  <si>
    <t>Probabilitas Bersyarat</t>
  </si>
  <si>
    <t>Rendah Kecil</t>
  </si>
  <si>
    <t>Rendah Sedang</t>
  </si>
  <si>
    <t>Rendah Besar</t>
  </si>
  <si>
    <t>Dalam Kecil</t>
  </si>
  <si>
    <t>Dalam sedang</t>
  </si>
  <si>
    <t>Dalam Besar</t>
  </si>
  <si>
    <t>Sangat Dalam Kecil</t>
  </si>
  <si>
    <t>Sangat Dalam Sedang</t>
  </si>
  <si>
    <t>Sangat Dalam Besar</t>
  </si>
  <si>
    <t>PHILIPINES</t>
  </si>
  <si>
    <t>Bayes yes</t>
  </si>
  <si>
    <t>Bayes no</t>
  </si>
  <si>
    <t>&lt;15=Rendah</t>
  </si>
  <si>
    <t>15-40=dalam</t>
  </si>
  <si>
    <t>&gt;40=Sangat Dalam</t>
  </si>
  <si>
    <t>&lt;5=Kecil</t>
  </si>
  <si>
    <t>5-6.9=Sedang</t>
  </si>
  <si>
    <t>&gt;=7=Besar</t>
  </si>
  <si>
    <t>Output</t>
  </si>
  <si>
    <t>P(Iya|RendahBesar)=(P(Iya|RendahBesar)*P(Iya))/(P(Iya|RendahBesar)*P(Iya)+P(Tidak|RendahBesar)*P(Tidak)+P(Iya|RendahKecil)*P(Iya)+P(Tidak|RendahKecil)*P(Tidak)+P(Iya|Rendahsedang)*P(Iya)+P(Tidak|RendahSedang)*P(Tidak)+P(Iya|DalamKecil)*P(Iya)+P(Tidak|DalamKecil)*P(Tidak)+P(Iya|Dalamsedang)*P(Iya)+P(Tidak|Dalamsedang)*P(Tidak)+P(Iya|DalamBesar)*P(Iya)+P(Tidak|DalamBesar)*P(Tidak)+P(Iya|SangatdalamKecil)*P(Iya)+P(Tidak|SangatDalamKecil)*P(Tidak)+P(Iya|Sangatdalamsedang)*P(Iya)+P(Tidak|sangatdalamsedang)*P(Tidak)+P(Iya|SangatdalamBesar)*P(Iya)+P(Tidak|SangatdalamBesar)*P(Tidak))</t>
  </si>
  <si>
    <t>P(Tidak|RendahBesar)=(P(Tidak|RendahBesar)*P(Tidak))/(P(Tidak|RendahBesar)*P(Tidak)+P(Iya|RendahBesar)*P(Iya)+P(Iya|RendahKecil)*P(Iya)+P(Tidak|RendahKecil)*P(Tidak)+P(Iya|Rendahsedang)*P(Iya)+P(Tidak|RendahSedang)*P(Tidak)+P(Iya|DalamKecil)*P(Iya)+P(Tidak|DalamKecil)*P(Tidak)+P(Iya|Dalamsedang)*P(Iya)+P(Tidak|Dalamsedang)*P(Tidak)+P(Iya|DalamBesar)*P(Iya)+P(Tidak|DalamBesar)*P(Tidak)+P(Iya|SangatdalamKecil)*P(Iya)+P(Tidak|SangatDalamKecil)*P(Tidak)+P(Iya|Sangatdalamsedang)*P(Iya)+P(Tidak|sangatdalamsedang)*P(Tidak)+P(Iya|SangatdalamBesar)*P(Iya)+P(Tidak|SangatdalamBesar)*P(Tidak)))</t>
  </si>
  <si>
    <t>P(No|RendahKecil)=(P(No|RendahKecil)*P(No))/P(Semua kemungkinan</t>
  </si>
  <si>
    <t>P(Iya|DalamKecil)=(P(DalamKecil|Iya)*P(Iya))/P(Semua kemungkinan</t>
  </si>
  <si>
    <t>P(Tidak|DalamKecil)=(P(DalamKecil|Tidak)*P(Tidak))/P(Semua kemungkinan</t>
  </si>
  <si>
    <t>P(Iya|DalamBesar)=(P(Iya|DalamBesar)*P(Iya))/P(Semua kemungkinan</t>
  </si>
  <si>
    <t>P(No|DalamBesar)=(P(No|DalamBesar)*P(No))/P(Semua kemungkinan</t>
  </si>
  <si>
    <t>P(Iya|SangatDalamBesar)=(P(Iya|SangatDalamBesar)*P(Iya))/P(Semua kemungkinan</t>
  </si>
  <si>
    <t>P(No|SangatDalamBesar)=(P(No|SangatDalamBesar)*P(No))/P(Semua kemungkinan</t>
  </si>
  <si>
    <t>P(Iya|RendahSedang)=(P(Iya|RendahSedang)*P(Iya))/P(Semua kemungkinan</t>
  </si>
  <si>
    <t>P(No|RendahSedang)=(P(No|RendahSedang)*P(No))/P(Semua kemungkinan</t>
  </si>
  <si>
    <t>P(Iya|DalamSedang)=(P(Iya|DalamSedang)*P(Iya))/P(Semua kemungkinan</t>
  </si>
  <si>
    <t>P(No|DalamSedang)=(P(No|DalamSedang)*P(No))/P(Semua kemungkinan</t>
  </si>
  <si>
    <t>P(Iya|SangatDalamSedang)=(P(Iya|SangatDalamSedang)*P(Iya))/P(Semua kemungkinan</t>
  </si>
  <si>
    <t>P(No|SangatDalamSedang)=(P(No|SangatDalamSedang)*P(No))/P(Semua kemungkinan</t>
  </si>
  <si>
    <t>P(Iya|SangatDalamKecil)=(P(Iya|SangatDalamKecil)*P(Iya))/P(Semua kemungkinan</t>
  </si>
  <si>
    <t>P(Tidak|SangatDalamKecil)=(P(Tidak|SangatDalamKecil)*P(Tidak))/P(Semua kemungkinan</t>
  </si>
  <si>
    <t>P(Iya|RendahKecil)=(P(RendahKecil|Iya)*P(Iya))/P(Semua kemungkinan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</si>
</sst>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</xdr:colOff>
      <xdr:row>1</xdr:row>
      <xdr:rowOff>19050</xdr:rowOff>
    </xdr:from>
    <xdr:to>
      <xdr:col>15</xdr:col>
      <xdr:colOff>45089</xdr:colOff>
      <xdr:row>36</xdr:row>
      <xdr:rowOff>48748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20F088-FC79-1D23-16EC-2DBDEDE5A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700" y="203200"/>
          <a:ext cx="3080389" cy="64749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36</xdr:row>
      <xdr:rowOff>69850</xdr:rowOff>
    </xdr:from>
    <xdr:to>
      <xdr:col>15</xdr:col>
      <xdr:colOff>21313</xdr:colOff>
      <xdr:row>71</xdr:row>
      <xdr:rowOff>51925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253BA92-D0F5-C7F8-789F-47A3A87CB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6699250"/>
          <a:ext cx="3069313" cy="642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216"/>
  <sheetViews>
    <sheetView tabSelected="1" topLeftCell="A19" zoomScale="85" zoomScaleNormal="85" workbookViewId="0">
      <selection activeCell="F36" sqref="F36"/>
    </sheetView>
  </sheetViews>
  <sheetFormatPr defaultRowHeight="14.5" x14ac:dyDescent="0.35"/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5">
      <c r="A2">
        <v>1</v>
      </c>
      <c r="B2" t="s">
        <v>47</v>
      </c>
      <c r="C2">
        <v>-2150</v>
      </c>
      <c r="H2" t="s">
        <v>48</v>
      </c>
      <c r="J2">
        <v>7.3</v>
      </c>
      <c r="P2">
        <v>7.3</v>
      </c>
      <c r="R2" t="s">
        <v>49</v>
      </c>
      <c r="T2" t="s">
        <v>50</v>
      </c>
      <c r="U2">
        <v>31.1</v>
      </c>
      <c r="V2">
        <v>35.5</v>
      </c>
      <c r="W2">
        <v>140</v>
      </c>
      <c r="AE2">
        <v>3</v>
      </c>
    </row>
    <row r="3" spans="1:47" x14ac:dyDescent="0.35">
      <c r="A3">
        <v>2</v>
      </c>
      <c r="B3" t="s">
        <v>51</v>
      </c>
      <c r="C3">
        <v>-2000</v>
      </c>
      <c r="Q3">
        <v>10</v>
      </c>
      <c r="R3" t="s">
        <v>52</v>
      </c>
      <c r="T3" t="s">
        <v>53</v>
      </c>
      <c r="U3">
        <v>35.683</v>
      </c>
      <c r="V3">
        <v>35.799999999999997</v>
      </c>
      <c r="W3">
        <v>130</v>
      </c>
      <c r="Y3">
        <v>3</v>
      </c>
      <c r="AK3">
        <v>3</v>
      </c>
    </row>
    <row r="4" spans="1:47" x14ac:dyDescent="0.35">
      <c r="A4">
        <v>3</v>
      </c>
      <c r="B4" t="s">
        <v>47</v>
      </c>
      <c r="C4">
        <v>-2000</v>
      </c>
      <c r="I4">
        <v>18</v>
      </c>
      <c r="J4">
        <v>7.1</v>
      </c>
      <c r="L4">
        <v>7.1</v>
      </c>
      <c r="Q4">
        <v>10</v>
      </c>
      <c r="R4" t="s">
        <v>54</v>
      </c>
      <c r="T4" t="s">
        <v>55</v>
      </c>
      <c r="U4">
        <v>38</v>
      </c>
      <c r="V4">
        <v>58.2</v>
      </c>
      <c r="W4">
        <v>40</v>
      </c>
      <c r="X4">
        <v>1</v>
      </c>
      <c r="Y4">
        <v>1</v>
      </c>
      <c r="AE4">
        <v>1</v>
      </c>
      <c r="AG4">
        <v>1</v>
      </c>
      <c r="AJ4">
        <v>1</v>
      </c>
      <c r="AK4">
        <v>1</v>
      </c>
      <c r="AQ4">
        <v>1</v>
      </c>
      <c r="AS4">
        <v>1</v>
      </c>
    </row>
    <row r="5" spans="1:47" x14ac:dyDescent="0.35">
      <c r="A5">
        <v>5877</v>
      </c>
      <c r="B5" t="s">
        <v>51</v>
      </c>
      <c r="C5">
        <v>-1610</v>
      </c>
      <c r="R5" t="s">
        <v>56</v>
      </c>
      <c r="T5" t="s">
        <v>57</v>
      </c>
      <c r="U5">
        <v>36.4</v>
      </c>
      <c r="V5">
        <v>25.4</v>
      </c>
      <c r="W5">
        <v>130</v>
      </c>
      <c r="AK5">
        <v>3</v>
      </c>
      <c r="AQ5">
        <v>3</v>
      </c>
    </row>
    <row r="6" spans="1:47" x14ac:dyDescent="0.35">
      <c r="A6">
        <v>8</v>
      </c>
      <c r="B6" t="s">
        <v>47</v>
      </c>
      <c r="C6">
        <v>-1566</v>
      </c>
      <c r="H6" t="s">
        <v>48</v>
      </c>
      <c r="Q6">
        <v>10</v>
      </c>
      <c r="R6" t="s">
        <v>58</v>
      </c>
      <c r="T6" t="s">
        <v>59</v>
      </c>
      <c r="U6">
        <v>31.5</v>
      </c>
      <c r="V6">
        <v>35.299999999999997</v>
      </c>
      <c r="W6">
        <v>140</v>
      </c>
      <c r="AE6">
        <v>3</v>
      </c>
    </row>
    <row r="7" spans="1:47" x14ac:dyDescent="0.35">
      <c r="A7">
        <v>11</v>
      </c>
      <c r="B7" t="s">
        <v>47</v>
      </c>
      <c r="C7">
        <v>-1450</v>
      </c>
      <c r="Q7">
        <v>10</v>
      </c>
      <c r="R7" t="s">
        <v>60</v>
      </c>
      <c r="T7" t="s">
        <v>61</v>
      </c>
      <c r="U7">
        <v>35.5</v>
      </c>
      <c r="V7">
        <v>25.5</v>
      </c>
      <c r="W7">
        <v>130</v>
      </c>
    </row>
    <row r="8" spans="1:47" x14ac:dyDescent="0.35">
      <c r="A8">
        <v>9712</v>
      </c>
      <c r="B8" t="s">
        <v>51</v>
      </c>
      <c r="C8">
        <v>-1365</v>
      </c>
      <c r="R8" t="s">
        <v>52</v>
      </c>
      <c r="T8" t="s">
        <v>62</v>
      </c>
      <c r="U8">
        <v>35.683</v>
      </c>
      <c r="V8">
        <v>35.799999999999997</v>
      </c>
      <c r="W8">
        <v>140</v>
      </c>
      <c r="AE8">
        <v>3</v>
      </c>
      <c r="AQ8">
        <v>3</v>
      </c>
    </row>
    <row r="9" spans="1:47" x14ac:dyDescent="0.35">
      <c r="A9">
        <v>12</v>
      </c>
      <c r="B9" t="s">
        <v>47</v>
      </c>
      <c r="C9">
        <v>-1250</v>
      </c>
      <c r="H9" t="s">
        <v>48</v>
      </c>
      <c r="J9">
        <v>6.5</v>
      </c>
      <c r="P9">
        <v>6.5</v>
      </c>
      <c r="R9" t="s">
        <v>58</v>
      </c>
      <c r="T9" t="s">
        <v>59</v>
      </c>
      <c r="U9">
        <v>32</v>
      </c>
      <c r="V9">
        <v>35.5</v>
      </c>
      <c r="W9">
        <v>140</v>
      </c>
      <c r="AE9">
        <v>3</v>
      </c>
    </row>
    <row r="10" spans="1:47" x14ac:dyDescent="0.35">
      <c r="A10">
        <v>13</v>
      </c>
      <c r="B10" t="s">
        <v>47</v>
      </c>
      <c r="C10">
        <v>-1050</v>
      </c>
      <c r="H10" t="s">
        <v>48</v>
      </c>
      <c r="J10">
        <v>6.2</v>
      </c>
      <c r="P10">
        <v>6.2</v>
      </c>
      <c r="R10" t="s">
        <v>49</v>
      </c>
      <c r="T10" t="s">
        <v>63</v>
      </c>
      <c r="U10">
        <v>29.6</v>
      </c>
      <c r="V10">
        <v>35</v>
      </c>
      <c r="W10">
        <v>140</v>
      </c>
      <c r="AE10">
        <v>3</v>
      </c>
    </row>
    <row r="11" spans="1:47" x14ac:dyDescent="0.35">
      <c r="A11">
        <v>14</v>
      </c>
      <c r="B11" t="s">
        <v>47</v>
      </c>
      <c r="C11">
        <v>-759</v>
      </c>
      <c r="H11" t="s">
        <v>48</v>
      </c>
      <c r="Q11">
        <v>11</v>
      </c>
      <c r="R11" t="s">
        <v>58</v>
      </c>
      <c r="T11" t="s">
        <v>64</v>
      </c>
      <c r="U11">
        <v>33</v>
      </c>
      <c r="V11">
        <v>35.5</v>
      </c>
      <c r="W11">
        <v>140</v>
      </c>
      <c r="AE11">
        <v>3</v>
      </c>
    </row>
    <row r="12" spans="1:47" x14ac:dyDescent="0.35">
      <c r="A12">
        <v>7793</v>
      </c>
      <c r="B12" t="s">
        <v>51</v>
      </c>
      <c r="C12">
        <v>-590</v>
      </c>
      <c r="R12" t="s">
        <v>65</v>
      </c>
      <c r="T12" t="s">
        <v>66</v>
      </c>
      <c r="U12">
        <v>33.270000000000003</v>
      </c>
      <c r="V12">
        <v>35.22</v>
      </c>
      <c r="W12">
        <v>140</v>
      </c>
    </row>
    <row r="13" spans="1:47" x14ac:dyDescent="0.35">
      <c r="A13">
        <v>16</v>
      </c>
      <c r="B13" t="s">
        <v>47</v>
      </c>
      <c r="C13">
        <v>-550</v>
      </c>
      <c r="Q13">
        <v>10</v>
      </c>
      <c r="R13" t="s">
        <v>56</v>
      </c>
      <c r="T13" t="s">
        <v>67</v>
      </c>
      <c r="U13">
        <v>37</v>
      </c>
      <c r="V13">
        <v>22.5</v>
      </c>
      <c r="W13">
        <v>130</v>
      </c>
    </row>
    <row r="14" spans="1:47" x14ac:dyDescent="0.35">
      <c r="A14">
        <v>7794</v>
      </c>
      <c r="B14" t="s">
        <v>51</v>
      </c>
      <c r="C14">
        <v>-525</v>
      </c>
      <c r="R14" t="s">
        <v>65</v>
      </c>
      <c r="T14" t="s">
        <v>68</v>
      </c>
      <c r="U14">
        <v>33.56</v>
      </c>
      <c r="V14">
        <v>35.369999999999997</v>
      </c>
      <c r="W14">
        <v>140</v>
      </c>
    </row>
    <row r="15" spans="1:47" x14ac:dyDescent="0.35">
      <c r="A15">
        <v>9713</v>
      </c>
      <c r="B15" t="s">
        <v>51</v>
      </c>
      <c r="C15">
        <v>-480</v>
      </c>
      <c r="D15">
        <v>9</v>
      </c>
      <c r="E15">
        <v>29</v>
      </c>
      <c r="R15" t="s">
        <v>56</v>
      </c>
      <c r="T15" t="s">
        <v>69</v>
      </c>
      <c r="U15">
        <v>37.9</v>
      </c>
      <c r="V15">
        <v>23.5</v>
      </c>
      <c r="W15">
        <v>130</v>
      </c>
    </row>
    <row r="16" spans="1:47" x14ac:dyDescent="0.35">
      <c r="A16">
        <v>17</v>
      </c>
      <c r="B16" t="s">
        <v>51</v>
      </c>
      <c r="C16">
        <v>-479</v>
      </c>
      <c r="J16">
        <v>7</v>
      </c>
      <c r="L16">
        <v>7</v>
      </c>
      <c r="Q16">
        <v>9</v>
      </c>
      <c r="R16" t="s">
        <v>56</v>
      </c>
      <c r="T16" t="s">
        <v>70</v>
      </c>
      <c r="U16">
        <v>39.700000000000003</v>
      </c>
      <c r="V16">
        <v>23.3</v>
      </c>
      <c r="W16">
        <v>130</v>
      </c>
      <c r="AK16">
        <v>3</v>
      </c>
    </row>
    <row r="17" spans="1:45" x14ac:dyDescent="0.35">
      <c r="A17">
        <v>18</v>
      </c>
      <c r="B17" t="s">
        <v>47</v>
      </c>
      <c r="C17">
        <v>-432</v>
      </c>
      <c r="R17" t="s">
        <v>56</v>
      </c>
      <c r="T17" t="s">
        <v>71</v>
      </c>
      <c r="U17">
        <v>37</v>
      </c>
      <c r="V17">
        <v>22.5</v>
      </c>
      <c r="W17">
        <v>130</v>
      </c>
      <c r="AE17">
        <v>1</v>
      </c>
      <c r="AG17">
        <v>1</v>
      </c>
      <c r="AQ17">
        <v>1</v>
      </c>
      <c r="AS17">
        <v>1</v>
      </c>
    </row>
    <row r="18" spans="1:45" x14ac:dyDescent="0.35">
      <c r="A18">
        <v>5878</v>
      </c>
      <c r="B18" t="s">
        <v>51</v>
      </c>
      <c r="C18">
        <v>-426</v>
      </c>
      <c r="D18">
        <v>6</v>
      </c>
      <c r="J18">
        <v>7.1</v>
      </c>
      <c r="L18">
        <v>7.1</v>
      </c>
      <c r="Q18">
        <v>10</v>
      </c>
      <c r="R18" t="s">
        <v>56</v>
      </c>
      <c r="T18" t="s">
        <v>72</v>
      </c>
      <c r="U18">
        <v>38.9</v>
      </c>
      <c r="V18">
        <v>22.7</v>
      </c>
      <c r="W18">
        <v>130</v>
      </c>
      <c r="X18">
        <v>2500</v>
      </c>
      <c r="Y18">
        <v>4</v>
      </c>
      <c r="AE18">
        <v>3</v>
      </c>
      <c r="AG18">
        <v>3</v>
      </c>
      <c r="AJ18">
        <v>2500</v>
      </c>
      <c r="AK18">
        <v>4</v>
      </c>
      <c r="AQ18">
        <v>3</v>
      </c>
      <c r="AS18">
        <v>3</v>
      </c>
    </row>
    <row r="19" spans="1:45" x14ac:dyDescent="0.35">
      <c r="A19">
        <v>19</v>
      </c>
      <c r="B19" t="s">
        <v>47</v>
      </c>
      <c r="C19">
        <v>-400</v>
      </c>
      <c r="J19">
        <v>7.6</v>
      </c>
      <c r="L19">
        <v>7.6</v>
      </c>
      <c r="R19" t="s">
        <v>73</v>
      </c>
      <c r="T19" t="s">
        <v>74</v>
      </c>
      <c r="U19">
        <v>35.5</v>
      </c>
      <c r="V19">
        <v>51.8</v>
      </c>
      <c r="W19">
        <v>140</v>
      </c>
      <c r="AE19">
        <v>3</v>
      </c>
      <c r="AQ19">
        <v>3</v>
      </c>
    </row>
    <row r="20" spans="1:45" x14ac:dyDescent="0.35">
      <c r="A20">
        <v>20</v>
      </c>
      <c r="B20" t="s">
        <v>51</v>
      </c>
      <c r="C20">
        <v>-373</v>
      </c>
      <c r="J20">
        <v>7.3</v>
      </c>
      <c r="L20">
        <v>7.3</v>
      </c>
      <c r="Q20">
        <v>11</v>
      </c>
      <c r="R20" t="s">
        <v>56</v>
      </c>
      <c r="T20" t="s">
        <v>56</v>
      </c>
      <c r="U20">
        <v>38.25</v>
      </c>
      <c r="V20">
        <v>22.25</v>
      </c>
      <c r="W20">
        <v>130</v>
      </c>
      <c r="Y20">
        <v>3</v>
      </c>
      <c r="AE20">
        <v>3</v>
      </c>
      <c r="AG20">
        <v>3</v>
      </c>
      <c r="AK20">
        <v>3</v>
      </c>
      <c r="AQ20">
        <v>3</v>
      </c>
      <c r="AS20">
        <v>3</v>
      </c>
    </row>
    <row r="21" spans="1:45" x14ac:dyDescent="0.35">
      <c r="A21">
        <v>21</v>
      </c>
      <c r="B21" t="s">
        <v>47</v>
      </c>
      <c r="C21">
        <v>-364</v>
      </c>
      <c r="I21">
        <v>100</v>
      </c>
      <c r="R21" t="s">
        <v>60</v>
      </c>
      <c r="T21" t="s">
        <v>75</v>
      </c>
      <c r="U21">
        <v>35</v>
      </c>
      <c r="V21">
        <v>25</v>
      </c>
      <c r="W21">
        <v>130</v>
      </c>
      <c r="AE21">
        <v>1</v>
      </c>
      <c r="AQ21">
        <v>1</v>
      </c>
    </row>
    <row r="22" spans="1:45" x14ac:dyDescent="0.35">
      <c r="A22">
        <v>22</v>
      </c>
      <c r="B22" t="s">
        <v>51</v>
      </c>
      <c r="C22">
        <v>-330</v>
      </c>
      <c r="J22">
        <v>7</v>
      </c>
      <c r="L22">
        <v>7</v>
      </c>
      <c r="Q22">
        <v>11</v>
      </c>
      <c r="R22" t="s">
        <v>56</v>
      </c>
      <c r="T22" t="s">
        <v>76</v>
      </c>
      <c r="U22">
        <v>40</v>
      </c>
      <c r="V22">
        <v>25</v>
      </c>
      <c r="W22">
        <v>130</v>
      </c>
    </row>
    <row r="23" spans="1:45" x14ac:dyDescent="0.35">
      <c r="A23">
        <v>9652</v>
      </c>
      <c r="B23" t="s">
        <v>51</v>
      </c>
      <c r="C23">
        <v>-326</v>
      </c>
      <c r="D23">
        <v>11</v>
      </c>
      <c r="R23" t="s">
        <v>77</v>
      </c>
      <c r="T23" t="s">
        <v>78</v>
      </c>
      <c r="U23">
        <v>23</v>
      </c>
      <c r="V23">
        <v>71</v>
      </c>
      <c r="W23">
        <v>60</v>
      </c>
    </row>
    <row r="24" spans="1:45" x14ac:dyDescent="0.35">
      <c r="A24">
        <v>24</v>
      </c>
      <c r="B24" t="s">
        <v>47</v>
      </c>
      <c r="C24">
        <v>-282</v>
      </c>
      <c r="R24" t="s">
        <v>56</v>
      </c>
      <c r="T24" t="s">
        <v>79</v>
      </c>
      <c r="U24">
        <v>38.5</v>
      </c>
      <c r="V24">
        <v>22.5</v>
      </c>
      <c r="W24">
        <v>130</v>
      </c>
      <c r="AE24">
        <v>1</v>
      </c>
      <c r="AQ24">
        <v>1</v>
      </c>
    </row>
    <row r="25" spans="1:45" x14ac:dyDescent="0.35">
      <c r="A25">
        <v>23</v>
      </c>
      <c r="B25" t="s">
        <v>47</v>
      </c>
      <c r="C25">
        <v>-282</v>
      </c>
      <c r="Q25">
        <v>10</v>
      </c>
      <c r="R25" t="s">
        <v>80</v>
      </c>
      <c r="T25" t="s">
        <v>81</v>
      </c>
      <c r="U25">
        <v>41</v>
      </c>
      <c r="V25">
        <v>27</v>
      </c>
      <c r="W25">
        <v>140</v>
      </c>
    </row>
    <row r="26" spans="1:45" x14ac:dyDescent="0.35">
      <c r="A26">
        <v>25</v>
      </c>
      <c r="B26" t="s">
        <v>47</v>
      </c>
      <c r="C26">
        <v>-250</v>
      </c>
      <c r="I26">
        <v>20</v>
      </c>
      <c r="J26">
        <v>6.7</v>
      </c>
      <c r="L26">
        <v>6.7</v>
      </c>
      <c r="Q26">
        <v>9</v>
      </c>
      <c r="R26" t="s">
        <v>82</v>
      </c>
      <c r="T26" t="s">
        <v>83</v>
      </c>
      <c r="U26">
        <v>42.7</v>
      </c>
      <c r="V26">
        <v>77.5</v>
      </c>
      <c r="W26">
        <v>40</v>
      </c>
      <c r="AE26">
        <v>3</v>
      </c>
      <c r="AQ26">
        <v>3</v>
      </c>
    </row>
    <row r="27" spans="1:45" x14ac:dyDescent="0.35">
      <c r="A27">
        <v>28</v>
      </c>
      <c r="B27" t="s">
        <v>51</v>
      </c>
      <c r="C27">
        <v>-227</v>
      </c>
      <c r="I27">
        <v>100</v>
      </c>
      <c r="J27">
        <v>7.2</v>
      </c>
      <c r="L27">
        <v>7.2</v>
      </c>
      <c r="Q27">
        <v>10</v>
      </c>
      <c r="R27" t="s">
        <v>56</v>
      </c>
      <c r="T27" t="s">
        <v>84</v>
      </c>
      <c r="U27">
        <v>36.299999999999997</v>
      </c>
      <c r="V27">
        <v>28.3</v>
      </c>
      <c r="W27">
        <v>130</v>
      </c>
      <c r="AE27">
        <v>1</v>
      </c>
      <c r="AG27">
        <v>1</v>
      </c>
      <c r="AQ27">
        <v>1</v>
      </c>
      <c r="AS27">
        <v>1</v>
      </c>
    </row>
    <row r="28" spans="1:45" x14ac:dyDescent="0.35">
      <c r="A28">
        <v>9752</v>
      </c>
      <c r="B28" t="s">
        <v>51</v>
      </c>
      <c r="C28">
        <v>-223</v>
      </c>
      <c r="D28">
        <v>10</v>
      </c>
      <c r="R28" t="s">
        <v>56</v>
      </c>
      <c r="T28" t="s">
        <v>56</v>
      </c>
      <c r="W28">
        <v>130</v>
      </c>
    </row>
    <row r="29" spans="1:45" x14ac:dyDescent="0.35">
      <c r="A29">
        <v>8196</v>
      </c>
      <c r="B29" t="s">
        <v>47</v>
      </c>
      <c r="C29">
        <v>-221</v>
      </c>
      <c r="Q29">
        <v>7</v>
      </c>
      <c r="R29" t="s">
        <v>85</v>
      </c>
      <c r="T29" t="s">
        <v>86</v>
      </c>
      <c r="U29">
        <v>29.2</v>
      </c>
      <c r="V29">
        <v>25.5</v>
      </c>
      <c r="W29">
        <v>15</v>
      </c>
      <c r="AE29">
        <v>2</v>
      </c>
      <c r="AQ29">
        <v>2</v>
      </c>
    </row>
    <row r="30" spans="1:45" x14ac:dyDescent="0.35">
      <c r="A30">
        <v>9732</v>
      </c>
      <c r="B30" t="s">
        <v>51</v>
      </c>
      <c r="C30">
        <v>-218</v>
      </c>
      <c r="R30" t="s">
        <v>87</v>
      </c>
      <c r="T30" t="s">
        <v>88</v>
      </c>
      <c r="U30">
        <v>36.200000000000003</v>
      </c>
      <c r="V30">
        <v>-7.17</v>
      </c>
      <c r="W30">
        <v>130</v>
      </c>
    </row>
    <row r="31" spans="1:45" x14ac:dyDescent="0.35">
      <c r="A31">
        <v>29</v>
      </c>
      <c r="B31" t="s">
        <v>47</v>
      </c>
      <c r="C31">
        <v>-217</v>
      </c>
      <c r="R31" t="s">
        <v>60</v>
      </c>
      <c r="T31" t="s">
        <v>89</v>
      </c>
      <c r="U31">
        <v>44.3</v>
      </c>
      <c r="V31">
        <v>8.5</v>
      </c>
      <c r="W31">
        <v>130</v>
      </c>
      <c r="AE31">
        <v>3</v>
      </c>
    </row>
    <row r="32" spans="1:45" x14ac:dyDescent="0.35">
      <c r="A32">
        <v>9733</v>
      </c>
      <c r="B32" t="s">
        <v>51</v>
      </c>
      <c r="C32">
        <v>-210</v>
      </c>
      <c r="R32" t="s">
        <v>90</v>
      </c>
      <c r="T32" t="s">
        <v>91</v>
      </c>
      <c r="U32">
        <v>36</v>
      </c>
      <c r="V32">
        <v>-10.5</v>
      </c>
      <c r="W32">
        <v>130</v>
      </c>
    </row>
    <row r="33" spans="1:45" x14ac:dyDescent="0.35">
      <c r="A33">
        <v>7795</v>
      </c>
      <c r="B33" t="s">
        <v>51</v>
      </c>
      <c r="C33">
        <v>-198</v>
      </c>
      <c r="R33" t="s">
        <v>56</v>
      </c>
      <c r="T33" t="s">
        <v>92</v>
      </c>
      <c r="U33">
        <v>36.404000000000003</v>
      </c>
      <c r="V33">
        <v>25.396000000000001</v>
      </c>
      <c r="W33">
        <v>130</v>
      </c>
    </row>
    <row r="34" spans="1:45" x14ac:dyDescent="0.35">
      <c r="A34">
        <v>7895</v>
      </c>
      <c r="B34" t="s">
        <v>47</v>
      </c>
      <c r="C34">
        <v>-193</v>
      </c>
      <c r="D34">
        <v>2</v>
      </c>
      <c r="J34">
        <v>6.5</v>
      </c>
      <c r="L34">
        <v>6.5</v>
      </c>
      <c r="R34" t="s">
        <v>93</v>
      </c>
      <c r="T34" t="s">
        <v>94</v>
      </c>
      <c r="U34">
        <v>35.4</v>
      </c>
      <c r="V34">
        <v>103.9</v>
      </c>
      <c r="W34">
        <v>30</v>
      </c>
      <c r="AE34">
        <v>2</v>
      </c>
      <c r="AQ34">
        <v>2</v>
      </c>
    </row>
    <row r="35" spans="1:45" x14ac:dyDescent="0.35">
      <c r="A35">
        <v>30</v>
      </c>
      <c r="B35" t="s">
        <v>47</v>
      </c>
      <c r="C35">
        <v>-186</v>
      </c>
      <c r="D35">
        <v>2</v>
      </c>
      <c r="E35">
        <v>22</v>
      </c>
      <c r="J35">
        <v>7</v>
      </c>
      <c r="L35">
        <v>7</v>
      </c>
      <c r="R35" t="s">
        <v>93</v>
      </c>
      <c r="T35" t="s">
        <v>95</v>
      </c>
      <c r="U35">
        <v>33.799999999999997</v>
      </c>
      <c r="V35">
        <v>105.6</v>
      </c>
      <c r="W35">
        <v>30</v>
      </c>
      <c r="X35">
        <v>760</v>
      </c>
      <c r="Y35">
        <v>3</v>
      </c>
      <c r="AJ35">
        <v>760</v>
      </c>
      <c r="AK35">
        <v>3</v>
      </c>
    </row>
    <row r="36" spans="1:45" x14ac:dyDescent="0.35">
      <c r="A36">
        <v>31</v>
      </c>
      <c r="B36" t="s">
        <v>47</v>
      </c>
      <c r="C36">
        <v>-177</v>
      </c>
      <c r="I36">
        <v>100</v>
      </c>
      <c r="R36" t="s">
        <v>60</v>
      </c>
      <c r="T36" t="s">
        <v>96</v>
      </c>
      <c r="W36">
        <v>130</v>
      </c>
      <c r="AE36">
        <v>2</v>
      </c>
      <c r="AG36">
        <v>2</v>
      </c>
      <c r="AQ36">
        <v>2</v>
      </c>
      <c r="AS36">
        <v>2</v>
      </c>
    </row>
    <row r="37" spans="1:45" x14ac:dyDescent="0.35">
      <c r="A37">
        <v>32</v>
      </c>
      <c r="B37" t="s">
        <v>47</v>
      </c>
      <c r="C37">
        <v>-70</v>
      </c>
      <c r="D37">
        <v>6</v>
      </c>
      <c r="E37">
        <v>1</v>
      </c>
      <c r="J37">
        <v>7</v>
      </c>
      <c r="L37">
        <v>7</v>
      </c>
      <c r="Q37">
        <v>9</v>
      </c>
      <c r="R37" t="s">
        <v>93</v>
      </c>
      <c r="T37" t="s">
        <v>97</v>
      </c>
      <c r="U37">
        <v>36.299999999999997</v>
      </c>
      <c r="V37">
        <v>119</v>
      </c>
      <c r="W37">
        <v>30</v>
      </c>
      <c r="X37">
        <v>6000</v>
      </c>
      <c r="Y37">
        <v>4</v>
      </c>
      <c r="AJ37">
        <v>6000</v>
      </c>
      <c r="AK37">
        <v>4</v>
      </c>
    </row>
    <row r="38" spans="1:45" x14ac:dyDescent="0.35">
      <c r="A38">
        <v>55</v>
      </c>
      <c r="B38" t="s">
        <v>47</v>
      </c>
      <c r="C38">
        <v>-63</v>
      </c>
      <c r="D38">
        <v>10</v>
      </c>
      <c r="I38">
        <v>20</v>
      </c>
      <c r="J38">
        <v>6.4</v>
      </c>
      <c r="L38">
        <v>6.4</v>
      </c>
      <c r="Q38">
        <v>8</v>
      </c>
      <c r="R38" t="s">
        <v>98</v>
      </c>
      <c r="T38" t="s">
        <v>99</v>
      </c>
      <c r="U38">
        <v>45.2</v>
      </c>
      <c r="V38">
        <v>36.6</v>
      </c>
      <c r="W38">
        <v>40</v>
      </c>
      <c r="AE38">
        <v>3</v>
      </c>
      <c r="AQ38">
        <v>3</v>
      </c>
    </row>
    <row r="39" spans="1:45" x14ac:dyDescent="0.35">
      <c r="A39">
        <v>9734</v>
      </c>
      <c r="B39" t="s">
        <v>51</v>
      </c>
      <c r="C39">
        <v>-60</v>
      </c>
      <c r="J39">
        <v>6.7</v>
      </c>
      <c r="L39">
        <v>6.7</v>
      </c>
      <c r="Q39">
        <v>9</v>
      </c>
      <c r="R39" t="s">
        <v>90</v>
      </c>
      <c r="T39" t="s">
        <v>91</v>
      </c>
      <c r="U39">
        <v>36</v>
      </c>
      <c r="V39">
        <v>-10</v>
      </c>
      <c r="W39">
        <v>130</v>
      </c>
      <c r="AQ39">
        <v>3</v>
      </c>
    </row>
    <row r="40" spans="1:45" x14ac:dyDescent="0.35">
      <c r="A40">
        <v>9753</v>
      </c>
      <c r="B40" t="s">
        <v>51</v>
      </c>
      <c r="C40">
        <v>-58</v>
      </c>
      <c r="J40">
        <v>6.6</v>
      </c>
      <c r="L40">
        <v>6.6</v>
      </c>
      <c r="R40" t="s">
        <v>100</v>
      </c>
      <c r="T40" t="s">
        <v>101</v>
      </c>
      <c r="U40">
        <v>41.3</v>
      </c>
      <c r="V40">
        <v>19.5</v>
      </c>
      <c r="W40">
        <v>130</v>
      </c>
    </row>
    <row r="41" spans="1:45" x14ac:dyDescent="0.35">
      <c r="A41">
        <v>9754</v>
      </c>
      <c r="B41" t="s">
        <v>51</v>
      </c>
      <c r="C41">
        <v>-50</v>
      </c>
      <c r="J41">
        <v>5.5</v>
      </c>
      <c r="L41">
        <v>5.5</v>
      </c>
      <c r="Q41">
        <v>8</v>
      </c>
      <c r="R41" t="s">
        <v>102</v>
      </c>
      <c r="T41" t="s">
        <v>103</v>
      </c>
      <c r="U41">
        <v>43</v>
      </c>
      <c r="V41">
        <v>41</v>
      </c>
      <c r="W41">
        <v>40</v>
      </c>
      <c r="AE41">
        <v>2</v>
      </c>
      <c r="AQ41">
        <v>2</v>
      </c>
    </row>
    <row r="42" spans="1:45" x14ac:dyDescent="0.35">
      <c r="A42">
        <v>9786</v>
      </c>
      <c r="B42" t="s">
        <v>51</v>
      </c>
      <c r="C42">
        <v>-50</v>
      </c>
      <c r="R42" t="s">
        <v>104</v>
      </c>
      <c r="T42" t="s">
        <v>105</v>
      </c>
      <c r="U42">
        <v>43.5</v>
      </c>
      <c r="V42">
        <v>28.5</v>
      </c>
      <c r="W42">
        <v>110</v>
      </c>
      <c r="AE42">
        <v>2</v>
      </c>
      <c r="AQ42">
        <v>2</v>
      </c>
    </row>
    <row r="43" spans="1:45" x14ac:dyDescent="0.35">
      <c r="A43">
        <v>33</v>
      </c>
      <c r="B43" t="s">
        <v>47</v>
      </c>
      <c r="C43">
        <v>-47</v>
      </c>
      <c r="D43">
        <v>4</v>
      </c>
      <c r="E43">
        <v>17</v>
      </c>
      <c r="Q43">
        <v>9</v>
      </c>
      <c r="R43" t="s">
        <v>93</v>
      </c>
      <c r="T43" t="s">
        <v>106</v>
      </c>
      <c r="U43">
        <v>34.9</v>
      </c>
      <c r="V43">
        <v>104.7</v>
      </c>
      <c r="W43">
        <v>30</v>
      </c>
      <c r="Y43">
        <v>3</v>
      </c>
      <c r="AE43">
        <v>2</v>
      </c>
      <c r="AG43">
        <v>3</v>
      </c>
      <c r="AK43">
        <v>3</v>
      </c>
      <c r="AQ43">
        <v>2</v>
      </c>
      <c r="AS43">
        <v>3</v>
      </c>
    </row>
    <row r="44" spans="1:45" x14ac:dyDescent="0.35">
      <c r="A44">
        <v>34</v>
      </c>
      <c r="B44" t="s">
        <v>47</v>
      </c>
      <c r="C44">
        <v>-33</v>
      </c>
      <c r="Q44">
        <v>9</v>
      </c>
      <c r="R44" t="s">
        <v>58</v>
      </c>
      <c r="T44" t="s">
        <v>107</v>
      </c>
      <c r="U44">
        <v>31.2</v>
      </c>
      <c r="V44">
        <v>34.200000000000003</v>
      </c>
      <c r="W44">
        <v>140</v>
      </c>
      <c r="X44">
        <v>30000</v>
      </c>
      <c r="Y44">
        <v>4</v>
      </c>
      <c r="AJ44">
        <v>30000</v>
      </c>
      <c r="AK44">
        <v>4</v>
      </c>
    </row>
    <row r="45" spans="1:45" x14ac:dyDescent="0.35">
      <c r="A45">
        <v>35</v>
      </c>
      <c r="B45" t="s">
        <v>47</v>
      </c>
      <c r="C45">
        <v>-31</v>
      </c>
      <c r="D45">
        <v>9</v>
      </c>
      <c r="E45">
        <v>2</v>
      </c>
      <c r="H45" t="s">
        <v>48</v>
      </c>
      <c r="J45">
        <v>7</v>
      </c>
      <c r="P45">
        <v>7</v>
      </c>
      <c r="R45" t="s">
        <v>58</v>
      </c>
      <c r="T45" t="s">
        <v>108</v>
      </c>
      <c r="U45">
        <v>32</v>
      </c>
      <c r="V45">
        <v>35.5</v>
      </c>
      <c r="W45">
        <v>140</v>
      </c>
      <c r="AE45">
        <v>3</v>
      </c>
    </row>
    <row r="46" spans="1:45" x14ac:dyDescent="0.35">
      <c r="A46">
        <v>8197</v>
      </c>
      <c r="B46" t="s">
        <v>47</v>
      </c>
      <c r="C46">
        <v>-27</v>
      </c>
      <c r="R46" t="s">
        <v>85</v>
      </c>
      <c r="T46" t="s">
        <v>109</v>
      </c>
      <c r="U46">
        <v>25.7</v>
      </c>
      <c r="V46">
        <v>32.700000000000003</v>
      </c>
      <c r="W46">
        <v>15</v>
      </c>
      <c r="AE46">
        <v>3</v>
      </c>
      <c r="AQ46">
        <v>3</v>
      </c>
    </row>
    <row r="47" spans="1:45" x14ac:dyDescent="0.35">
      <c r="A47">
        <v>7796</v>
      </c>
      <c r="B47" t="s">
        <v>51</v>
      </c>
      <c r="C47">
        <v>-26</v>
      </c>
      <c r="Q47">
        <v>9</v>
      </c>
      <c r="R47" t="s">
        <v>110</v>
      </c>
      <c r="T47" t="s">
        <v>110</v>
      </c>
      <c r="U47">
        <v>35</v>
      </c>
      <c r="V47">
        <v>33</v>
      </c>
      <c r="W47">
        <v>130</v>
      </c>
    </row>
    <row r="48" spans="1:45" x14ac:dyDescent="0.35">
      <c r="A48">
        <v>36</v>
      </c>
      <c r="B48" t="s">
        <v>47</v>
      </c>
      <c r="C48">
        <v>-26</v>
      </c>
      <c r="J48">
        <v>5.5</v>
      </c>
      <c r="L48">
        <v>5.5</v>
      </c>
      <c r="Q48">
        <v>7</v>
      </c>
      <c r="R48" t="s">
        <v>93</v>
      </c>
      <c r="T48" t="s">
        <v>111</v>
      </c>
      <c r="U48">
        <v>28.8</v>
      </c>
      <c r="V48">
        <v>104.6</v>
      </c>
      <c r="W48">
        <v>30</v>
      </c>
      <c r="X48">
        <v>13</v>
      </c>
      <c r="Y48">
        <v>1</v>
      </c>
      <c r="AE48">
        <v>2</v>
      </c>
      <c r="AJ48">
        <v>13</v>
      </c>
      <c r="AK48">
        <v>1</v>
      </c>
      <c r="AQ48">
        <v>2</v>
      </c>
    </row>
    <row r="49" spans="1:45" x14ac:dyDescent="0.35">
      <c r="A49">
        <v>37</v>
      </c>
      <c r="B49" t="s">
        <v>47</v>
      </c>
      <c r="C49">
        <v>-15</v>
      </c>
      <c r="H49" t="s">
        <v>48</v>
      </c>
      <c r="R49" t="s">
        <v>110</v>
      </c>
      <c r="T49" t="s">
        <v>112</v>
      </c>
      <c r="U49">
        <v>35.200000000000003</v>
      </c>
      <c r="V49">
        <v>34</v>
      </c>
      <c r="W49">
        <v>130</v>
      </c>
      <c r="AE49">
        <v>4</v>
      </c>
    </row>
    <row r="50" spans="1:45" x14ac:dyDescent="0.35">
      <c r="A50">
        <v>38</v>
      </c>
      <c r="B50" t="s">
        <v>47</v>
      </c>
      <c r="C50">
        <v>10</v>
      </c>
      <c r="H50" t="s">
        <v>48</v>
      </c>
      <c r="I50">
        <v>18</v>
      </c>
      <c r="J50">
        <v>7.1</v>
      </c>
      <c r="P50">
        <v>7.1</v>
      </c>
      <c r="Q50">
        <v>10</v>
      </c>
      <c r="R50" t="s">
        <v>54</v>
      </c>
      <c r="T50" t="s">
        <v>113</v>
      </c>
      <c r="U50">
        <v>38</v>
      </c>
      <c r="V50">
        <v>58.3</v>
      </c>
      <c r="W50">
        <v>40</v>
      </c>
      <c r="AE50">
        <v>3</v>
      </c>
    </row>
    <row r="51" spans="1:45" x14ac:dyDescent="0.35">
      <c r="A51">
        <v>39</v>
      </c>
      <c r="B51" t="s">
        <v>47</v>
      </c>
      <c r="C51">
        <v>11</v>
      </c>
      <c r="H51" t="s">
        <v>48</v>
      </c>
      <c r="Q51">
        <v>10</v>
      </c>
      <c r="R51" t="s">
        <v>80</v>
      </c>
      <c r="T51" t="s">
        <v>80</v>
      </c>
      <c r="U51">
        <v>37.799999999999997</v>
      </c>
      <c r="V51">
        <v>27.4</v>
      </c>
      <c r="W51">
        <v>140</v>
      </c>
    </row>
    <row r="52" spans="1:45" x14ac:dyDescent="0.35">
      <c r="A52">
        <v>40</v>
      </c>
      <c r="B52" t="s">
        <v>47</v>
      </c>
      <c r="C52">
        <v>17</v>
      </c>
      <c r="Q52">
        <v>10</v>
      </c>
      <c r="R52" t="s">
        <v>80</v>
      </c>
      <c r="T52" t="s">
        <v>114</v>
      </c>
      <c r="U52">
        <v>37.85</v>
      </c>
      <c r="V52">
        <v>27.3</v>
      </c>
      <c r="W52">
        <v>140</v>
      </c>
      <c r="AE52">
        <v>3</v>
      </c>
      <c r="AQ52">
        <v>3</v>
      </c>
    </row>
    <row r="53" spans="1:45" x14ac:dyDescent="0.35">
      <c r="A53">
        <v>41</v>
      </c>
      <c r="B53" t="s">
        <v>47</v>
      </c>
      <c r="C53">
        <v>23</v>
      </c>
      <c r="H53" t="s">
        <v>48</v>
      </c>
      <c r="Q53">
        <v>10</v>
      </c>
      <c r="R53" t="s">
        <v>56</v>
      </c>
      <c r="T53" t="s">
        <v>56</v>
      </c>
      <c r="U53">
        <v>38.200000000000003</v>
      </c>
      <c r="V53">
        <v>22.2</v>
      </c>
      <c r="W53">
        <v>130</v>
      </c>
    </row>
    <row r="54" spans="1:45" x14ac:dyDescent="0.35">
      <c r="A54">
        <v>42</v>
      </c>
      <c r="B54" t="s">
        <v>47</v>
      </c>
      <c r="C54">
        <v>25</v>
      </c>
      <c r="H54" t="s">
        <v>48</v>
      </c>
      <c r="R54" t="s">
        <v>115</v>
      </c>
      <c r="T54" t="s">
        <v>115</v>
      </c>
      <c r="U54">
        <v>33</v>
      </c>
      <c r="V54">
        <v>72</v>
      </c>
      <c r="W54">
        <v>60</v>
      </c>
      <c r="AE54">
        <v>3</v>
      </c>
    </row>
    <row r="55" spans="1:45" x14ac:dyDescent="0.35">
      <c r="A55">
        <v>43</v>
      </c>
      <c r="B55" t="s">
        <v>47</v>
      </c>
      <c r="C55">
        <v>27</v>
      </c>
      <c r="H55" t="s">
        <v>48</v>
      </c>
      <c r="J55">
        <v>6.3</v>
      </c>
      <c r="P55">
        <v>6.3</v>
      </c>
      <c r="Q55">
        <v>8</v>
      </c>
      <c r="R55" t="s">
        <v>116</v>
      </c>
      <c r="T55" t="s">
        <v>117</v>
      </c>
      <c r="U55">
        <v>35.9</v>
      </c>
      <c r="V55">
        <v>126.5</v>
      </c>
      <c r="W55">
        <v>30</v>
      </c>
      <c r="AE55">
        <v>3</v>
      </c>
    </row>
    <row r="56" spans="1:45" x14ac:dyDescent="0.35">
      <c r="A56">
        <v>44</v>
      </c>
      <c r="B56" t="s">
        <v>47</v>
      </c>
      <c r="C56">
        <v>29</v>
      </c>
      <c r="H56" t="s">
        <v>48</v>
      </c>
      <c r="Q56">
        <v>10</v>
      </c>
      <c r="R56" t="s">
        <v>80</v>
      </c>
      <c r="T56" t="s">
        <v>118</v>
      </c>
      <c r="U56">
        <v>40.5</v>
      </c>
      <c r="V56">
        <v>28.9</v>
      </c>
      <c r="W56">
        <v>140</v>
      </c>
      <c r="AE56">
        <v>3</v>
      </c>
    </row>
    <row r="57" spans="1:45" x14ac:dyDescent="0.35">
      <c r="A57">
        <v>8178</v>
      </c>
      <c r="B57" t="s">
        <v>47</v>
      </c>
      <c r="C57">
        <v>33</v>
      </c>
      <c r="R57" t="s">
        <v>58</v>
      </c>
      <c r="T57" t="s">
        <v>107</v>
      </c>
      <c r="U57">
        <v>31.8</v>
      </c>
      <c r="V57">
        <v>35.200000000000003</v>
      </c>
      <c r="W57">
        <v>140</v>
      </c>
      <c r="AE57">
        <v>2</v>
      </c>
      <c r="AQ57">
        <v>2</v>
      </c>
    </row>
    <row r="58" spans="1:45" x14ac:dyDescent="0.35">
      <c r="A58">
        <v>10265</v>
      </c>
      <c r="B58" t="s">
        <v>47</v>
      </c>
      <c r="C58">
        <v>37</v>
      </c>
      <c r="D58">
        <v>4</v>
      </c>
      <c r="E58">
        <v>9</v>
      </c>
      <c r="R58" t="s">
        <v>80</v>
      </c>
      <c r="T58" t="s">
        <v>119</v>
      </c>
      <c r="U58">
        <v>36.1</v>
      </c>
      <c r="V58">
        <v>36.1</v>
      </c>
      <c r="W58">
        <v>140</v>
      </c>
      <c r="Y58">
        <v>3</v>
      </c>
      <c r="AE58">
        <v>4</v>
      </c>
      <c r="AK58">
        <v>3</v>
      </c>
      <c r="AQ58">
        <v>4</v>
      </c>
    </row>
    <row r="59" spans="1:45" x14ac:dyDescent="0.35">
      <c r="A59">
        <v>7896</v>
      </c>
      <c r="B59" t="s">
        <v>47</v>
      </c>
      <c r="C59">
        <v>46</v>
      </c>
      <c r="D59">
        <v>10</v>
      </c>
      <c r="E59">
        <v>23</v>
      </c>
      <c r="J59">
        <v>6.5</v>
      </c>
      <c r="L59">
        <v>6.5</v>
      </c>
      <c r="Q59">
        <v>8</v>
      </c>
      <c r="R59" t="s">
        <v>93</v>
      </c>
      <c r="T59" t="s">
        <v>120</v>
      </c>
      <c r="U59">
        <v>33</v>
      </c>
      <c r="V59">
        <v>112.5</v>
      </c>
      <c r="W59">
        <v>30</v>
      </c>
      <c r="Y59">
        <v>2</v>
      </c>
      <c r="AE59">
        <v>2</v>
      </c>
      <c r="AG59">
        <v>2</v>
      </c>
      <c r="AK59">
        <v>2</v>
      </c>
      <c r="AQ59">
        <v>2</v>
      </c>
      <c r="AS59">
        <v>2</v>
      </c>
    </row>
    <row r="60" spans="1:45" x14ac:dyDescent="0.35">
      <c r="A60">
        <v>46</v>
      </c>
      <c r="B60" t="s">
        <v>47</v>
      </c>
      <c r="C60">
        <v>50</v>
      </c>
      <c r="R60" t="s">
        <v>121</v>
      </c>
      <c r="T60" t="s">
        <v>122</v>
      </c>
      <c r="U60">
        <v>37</v>
      </c>
      <c r="V60">
        <v>68.5</v>
      </c>
      <c r="W60">
        <v>40</v>
      </c>
      <c r="AE60">
        <v>2</v>
      </c>
      <c r="AQ60">
        <v>2</v>
      </c>
    </row>
    <row r="61" spans="1:45" x14ac:dyDescent="0.35">
      <c r="A61">
        <v>48</v>
      </c>
      <c r="B61" t="s">
        <v>47</v>
      </c>
      <c r="C61">
        <v>52</v>
      </c>
      <c r="H61" t="s">
        <v>48</v>
      </c>
      <c r="Q61">
        <v>9</v>
      </c>
      <c r="R61" t="s">
        <v>80</v>
      </c>
      <c r="T61" t="s">
        <v>119</v>
      </c>
      <c r="U61">
        <v>36.1</v>
      </c>
      <c r="V61">
        <v>36.1</v>
      </c>
      <c r="W61">
        <v>140</v>
      </c>
      <c r="AE61">
        <v>3</v>
      </c>
    </row>
    <row r="62" spans="1:45" x14ac:dyDescent="0.35">
      <c r="A62">
        <v>49</v>
      </c>
      <c r="B62" t="s">
        <v>47</v>
      </c>
      <c r="C62">
        <v>52</v>
      </c>
      <c r="H62" t="s">
        <v>48</v>
      </c>
      <c r="R62" t="s">
        <v>56</v>
      </c>
      <c r="T62" t="s">
        <v>123</v>
      </c>
      <c r="U62">
        <v>41</v>
      </c>
      <c r="V62">
        <v>24.3</v>
      </c>
      <c r="W62">
        <v>130</v>
      </c>
      <c r="AE62">
        <v>3</v>
      </c>
    </row>
    <row r="63" spans="1:45" x14ac:dyDescent="0.35">
      <c r="A63">
        <v>50</v>
      </c>
      <c r="B63" t="s">
        <v>47</v>
      </c>
      <c r="C63">
        <v>55</v>
      </c>
      <c r="H63" t="s">
        <v>48</v>
      </c>
      <c r="Q63">
        <v>10</v>
      </c>
      <c r="R63" t="s">
        <v>56</v>
      </c>
      <c r="T63" t="s">
        <v>124</v>
      </c>
      <c r="U63">
        <v>35</v>
      </c>
      <c r="V63">
        <v>25</v>
      </c>
      <c r="W63">
        <v>130</v>
      </c>
    </row>
    <row r="64" spans="1:45" x14ac:dyDescent="0.35">
      <c r="A64">
        <v>51</v>
      </c>
      <c r="B64" t="s">
        <v>47</v>
      </c>
      <c r="C64">
        <v>57</v>
      </c>
      <c r="H64" t="s">
        <v>48</v>
      </c>
      <c r="Q64">
        <v>10</v>
      </c>
      <c r="R64" t="s">
        <v>100</v>
      </c>
      <c r="T64" t="s">
        <v>125</v>
      </c>
      <c r="U64">
        <v>41.2</v>
      </c>
      <c r="V64">
        <v>19.3</v>
      </c>
      <c r="W64">
        <v>130</v>
      </c>
    </row>
    <row r="65" spans="1:45" x14ac:dyDescent="0.35">
      <c r="A65">
        <v>52</v>
      </c>
      <c r="B65" t="s">
        <v>47</v>
      </c>
      <c r="C65">
        <v>60</v>
      </c>
      <c r="Q65">
        <v>9</v>
      </c>
      <c r="R65" t="s">
        <v>80</v>
      </c>
      <c r="T65" t="s">
        <v>126</v>
      </c>
      <c r="U65">
        <v>37.9</v>
      </c>
      <c r="V65">
        <v>29.2</v>
      </c>
      <c r="W65">
        <v>140</v>
      </c>
      <c r="AE65">
        <v>3</v>
      </c>
      <c r="AQ65">
        <v>3</v>
      </c>
    </row>
    <row r="66" spans="1:45" x14ac:dyDescent="0.35">
      <c r="A66">
        <v>5880</v>
      </c>
      <c r="B66" t="s">
        <v>51</v>
      </c>
      <c r="C66">
        <v>62</v>
      </c>
      <c r="J66">
        <v>6.9</v>
      </c>
      <c r="L66">
        <v>6.9</v>
      </c>
      <c r="Q66">
        <v>9</v>
      </c>
      <c r="R66" t="s">
        <v>56</v>
      </c>
      <c r="T66" t="s">
        <v>124</v>
      </c>
      <c r="U66">
        <v>35.200000000000003</v>
      </c>
      <c r="V66">
        <v>25.1</v>
      </c>
      <c r="W66">
        <v>130</v>
      </c>
    </row>
    <row r="67" spans="1:45" x14ac:dyDescent="0.35">
      <c r="A67">
        <v>53</v>
      </c>
      <c r="B67" t="s">
        <v>47</v>
      </c>
      <c r="C67">
        <v>63</v>
      </c>
      <c r="Q67">
        <v>10</v>
      </c>
      <c r="R67" t="s">
        <v>60</v>
      </c>
      <c r="T67" t="s">
        <v>127</v>
      </c>
      <c r="U67">
        <v>40.700000000000003</v>
      </c>
      <c r="V67">
        <v>14.5</v>
      </c>
      <c r="W67">
        <v>130</v>
      </c>
    </row>
    <row r="68" spans="1:45" x14ac:dyDescent="0.35">
      <c r="A68">
        <v>57</v>
      </c>
      <c r="B68" t="s">
        <v>51</v>
      </c>
      <c r="C68">
        <v>76</v>
      </c>
      <c r="Q68">
        <v>10</v>
      </c>
      <c r="R68" t="s">
        <v>110</v>
      </c>
      <c r="T68" t="s">
        <v>128</v>
      </c>
      <c r="U68">
        <v>34.799999999999997</v>
      </c>
      <c r="V68">
        <v>32</v>
      </c>
      <c r="W68">
        <v>130</v>
      </c>
      <c r="AE68">
        <v>3</v>
      </c>
      <c r="AG68">
        <v>3</v>
      </c>
      <c r="AQ68">
        <v>3</v>
      </c>
      <c r="AS68">
        <v>3</v>
      </c>
    </row>
    <row r="69" spans="1:45" x14ac:dyDescent="0.35">
      <c r="A69">
        <v>58</v>
      </c>
      <c r="B69" t="s">
        <v>47</v>
      </c>
      <c r="C69">
        <v>79</v>
      </c>
      <c r="D69">
        <v>8</v>
      </c>
      <c r="E69">
        <v>24</v>
      </c>
      <c r="Q69">
        <v>10</v>
      </c>
      <c r="R69" t="s">
        <v>60</v>
      </c>
      <c r="T69" t="s">
        <v>129</v>
      </c>
      <c r="U69">
        <v>40.820999999999998</v>
      </c>
      <c r="V69">
        <v>14.426</v>
      </c>
      <c r="W69">
        <v>130</v>
      </c>
      <c r="AJ69">
        <v>2100</v>
      </c>
      <c r="AK69">
        <v>4</v>
      </c>
    </row>
    <row r="70" spans="1:45" x14ac:dyDescent="0.35">
      <c r="A70">
        <v>60</v>
      </c>
      <c r="B70" t="s">
        <v>47</v>
      </c>
      <c r="C70">
        <v>89</v>
      </c>
      <c r="H70" t="s">
        <v>48</v>
      </c>
      <c r="J70">
        <v>6.3</v>
      </c>
      <c r="P70">
        <v>6.3</v>
      </c>
      <c r="Q70">
        <v>8</v>
      </c>
      <c r="R70" t="s">
        <v>116</v>
      </c>
      <c r="T70" t="s">
        <v>117</v>
      </c>
      <c r="U70">
        <v>35.9</v>
      </c>
      <c r="V70">
        <v>126.5</v>
      </c>
      <c r="W70">
        <v>30</v>
      </c>
      <c r="Y70">
        <v>3</v>
      </c>
      <c r="AE70">
        <v>2</v>
      </c>
    </row>
    <row r="71" spans="1:45" x14ac:dyDescent="0.35">
      <c r="A71">
        <v>61</v>
      </c>
      <c r="B71" t="s">
        <v>47</v>
      </c>
      <c r="C71">
        <v>93</v>
      </c>
      <c r="H71" t="s">
        <v>48</v>
      </c>
      <c r="R71" t="s">
        <v>80</v>
      </c>
      <c r="T71" t="s">
        <v>130</v>
      </c>
      <c r="U71">
        <v>40.6</v>
      </c>
      <c r="V71">
        <v>26.7</v>
      </c>
      <c r="W71">
        <v>140</v>
      </c>
      <c r="Y71">
        <v>3</v>
      </c>
      <c r="AE71">
        <v>3</v>
      </c>
    </row>
    <row r="72" spans="1:45" x14ac:dyDescent="0.35">
      <c r="A72">
        <v>62</v>
      </c>
      <c r="B72" t="s">
        <v>47</v>
      </c>
      <c r="C72">
        <v>100</v>
      </c>
      <c r="J72">
        <v>6.3</v>
      </c>
      <c r="L72">
        <v>6.3</v>
      </c>
      <c r="Q72">
        <v>8</v>
      </c>
      <c r="R72" t="s">
        <v>116</v>
      </c>
      <c r="T72" t="s">
        <v>131</v>
      </c>
      <c r="U72">
        <v>35.799999999999997</v>
      </c>
      <c r="V72">
        <v>129.19999999999999</v>
      </c>
      <c r="W72">
        <v>30</v>
      </c>
      <c r="Y72">
        <v>3</v>
      </c>
      <c r="AE72">
        <v>2</v>
      </c>
      <c r="AG72">
        <v>3</v>
      </c>
      <c r="AK72">
        <v>3</v>
      </c>
      <c r="AQ72">
        <v>2</v>
      </c>
      <c r="AS72">
        <v>3</v>
      </c>
    </row>
    <row r="73" spans="1:45" x14ac:dyDescent="0.35">
      <c r="A73">
        <v>63</v>
      </c>
      <c r="B73" t="s">
        <v>47</v>
      </c>
      <c r="C73">
        <v>105</v>
      </c>
      <c r="Q73">
        <v>10</v>
      </c>
      <c r="R73" t="s">
        <v>80</v>
      </c>
      <c r="T73" t="s">
        <v>80</v>
      </c>
      <c r="U73">
        <v>39.5</v>
      </c>
      <c r="V73">
        <v>27</v>
      </c>
      <c r="W73">
        <v>140</v>
      </c>
    </row>
    <row r="74" spans="1:45" x14ac:dyDescent="0.35">
      <c r="A74">
        <v>9970</v>
      </c>
      <c r="B74" t="s">
        <v>47</v>
      </c>
      <c r="C74">
        <v>109</v>
      </c>
      <c r="R74" t="s">
        <v>80</v>
      </c>
      <c r="T74" t="s">
        <v>132</v>
      </c>
      <c r="U74">
        <v>40</v>
      </c>
      <c r="V74">
        <v>34</v>
      </c>
      <c r="W74">
        <v>140</v>
      </c>
      <c r="AE74">
        <v>3</v>
      </c>
      <c r="AG74">
        <v>3</v>
      </c>
      <c r="AQ74">
        <v>3</v>
      </c>
      <c r="AS74">
        <v>3</v>
      </c>
    </row>
    <row r="75" spans="1:45" x14ac:dyDescent="0.35">
      <c r="A75">
        <v>64</v>
      </c>
      <c r="B75" t="s">
        <v>51</v>
      </c>
      <c r="C75">
        <v>115</v>
      </c>
      <c r="D75">
        <v>12</v>
      </c>
      <c r="E75">
        <v>13</v>
      </c>
      <c r="J75">
        <v>7.5</v>
      </c>
      <c r="L75">
        <v>7.5</v>
      </c>
      <c r="Q75">
        <v>11</v>
      </c>
      <c r="R75" t="s">
        <v>80</v>
      </c>
      <c r="T75" t="s">
        <v>119</v>
      </c>
      <c r="U75">
        <v>36.1</v>
      </c>
      <c r="V75">
        <v>36.1</v>
      </c>
      <c r="W75">
        <v>140</v>
      </c>
      <c r="X75">
        <v>260000</v>
      </c>
      <c r="Y75">
        <v>4</v>
      </c>
      <c r="AE75">
        <v>4</v>
      </c>
      <c r="AJ75">
        <v>260000</v>
      </c>
      <c r="AK75">
        <v>4</v>
      </c>
      <c r="AQ75">
        <v>4</v>
      </c>
    </row>
    <row r="76" spans="1:45" x14ac:dyDescent="0.35">
      <c r="A76">
        <v>9969</v>
      </c>
      <c r="B76" t="s">
        <v>51</v>
      </c>
      <c r="C76">
        <v>120</v>
      </c>
      <c r="J76">
        <v>7.2</v>
      </c>
      <c r="L76">
        <v>7.2</v>
      </c>
      <c r="Q76">
        <v>9</v>
      </c>
      <c r="R76" t="s">
        <v>80</v>
      </c>
      <c r="T76" t="s">
        <v>133</v>
      </c>
      <c r="U76">
        <v>40.770000000000003</v>
      </c>
      <c r="V76">
        <v>29.92</v>
      </c>
      <c r="W76">
        <v>140</v>
      </c>
      <c r="Y76">
        <v>3</v>
      </c>
      <c r="AE76">
        <v>2</v>
      </c>
      <c r="AG76">
        <v>3</v>
      </c>
      <c r="AK76">
        <v>3</v>
      </c>
      <c r="AQ76">
        <v>2</v>
      </c>
      <c r="AS76">
        <v>3</v>
      </c>
    </row>
    <row r="77" spans="1:45" x14ac:dyDescent="0.35">
      <c r="A77">
        <v>65</v>
      </c>
      <c r="B77" t="s">
        <v>51</v>
      </c>
      <c r="C77">
        <v>123</v>
      </c>
      <c r="J77">
        <v>6.3</v>
      </c>
      <c r="L77">
        <v>6.3</v>
      </c>
      <c r="Q77">
        <v>8</v>
      </c>
      <c r="R77" t="s">
        <v>116</v>
      </c>
      <c r="T77" t="s">
        <v>131</v>
      </c>
      <c r="U77">
        <v>35.799999999999997</v>
      </c>
      <c r="V77">
        <v>129.19999999999999</v>
      </c>
      <c r="W77">
        <v>30</v>
      </c>
      <c r="AE77">
        <v>1</v>
      </c>
      <c r="AG77">
        <v>2</v>
      </c>
      <c r="AQ77">
        <v>1</v>
      </c>
      <c r="AS77">
        <v>2</v>
      </c>
    </row>
    <row r="78" spans="1:45" x14ac:dyDescent="0.35">
      <c r="A78">
        <v>7897</v>
      </c>
      <c r="B78" t="s">
        <v>47</v>
      </c>
      <c r="C78">
        <v>128</v>
      </c>
      <c r="D78">
        <v>2</v>
      </c>
      <c r="E78">
        <v>23</v>
      </c>
      <c r="J78">
        <v>6.5</v>
      </c>
      <c r="L78">
        <v>6.5</v>
      </c>
      <c r="Q78">
        <v>8</v>
      </c>
      <c r="R78" t="s">
        <v>93</v>
      </c>
      <c r="T78" t="s">
        <v>134</v>
      </c>
      <c r="U78">
        <v>34.700000000000003</v>
      </c>
      <c r="V78">
        <v>105.4</v>
      </c>
      <c r="W78">
        <v>30</v>
      </c>
      <c r="Y78">
        <v>2</v>
      </c>
      <c r="AE78">
        <v>2</v>
      </c>
      <c r="AG78">
        <v>2</v>
      </c>
      <c r="AK78">
        <v>2</v>
      </c>
      <c r="AQ78">
        <v>2</v>
      </c>
      <c r="AS78">
        <v>2</v>
      </c>
    </row>
    <row r="79" spans="1:45" x14ac:dyDescent="0.35">
      <c r="A79">
        <v>66</v>
      </c>
      <c r="B79" t="s">
        <v>47</v>
      </c>
      <c r="C79">
        <v>138</v>
      </c>
      <c r="D79">
        <v>3</v>
      </c>
      <c r="E79">
        <v>1</v>
      </c>
      <c r="J79">
        <v>6.8</v>
      </c>
      <c r="L79">
        <v>6.8</v>
      </c>
      <c r="Q79">
        <v>9</v>
      </c>
      <c r="R79" t="s">
        <v>93</v>
      </c>
      <c r="T79" t="s">
        <v>95</v>
      </c>
      <c r="U79">
        <v>35.799999999999997</v>
      </c>
      <c r="V79">
        <v>103.5</v>
      </c>
      <c r="W79">
        <v>30</v>
      </c>
      <c r="Y79">
        <v>3</v>
      </c>
      <c r="AE79">
        <v>3</v>
      </c>
      <c r="AG79">
        <v>3</v>
      </c>
      <c r="AK79">
        <v>3</v>
      </c>
      <c r="AQ79">
        <v>3</v>
      </c>
      <c r="AS79">
        <v>3</v>
      </c>
    </row>
    <row r="80" spans="1:45" x14ac:dyDescent="0.35">
      <c r="A80">
        <v>5883</v>
      </c>
      <c r="B80" t="s">
        <v>51</v>
      </c>
      <c r="C80">
        <v>142</v>
      </c>
      <c r="J80">
        <v>7</v>
      </c>
      <c r="K80">
        <v>7</v>
      </c>
      <c r="Q80">
        <v>8</v>
      </c>
      <c r="R80" t="s">
        <v>56</v>
      </c>
      <c r="T80" t="s">
        <v>135</v>
      </c>
      <c r="U80">
        <v>36.700000000000003</v>
      </c>
      <c r="V80">
        <v>28</v>
      </c>
      <c r="W80">
        <v>130</v>
      </c>
      <c r="AE80">
        <v>2</v>
      </c>
      <c r="AG80">
        <v>2</v>
      </c>
      <c r="AQ80">
        <v>3</v>
      </c>
      <c r="AS80">
        <v>3</v>
      </c>
    </row>
    <row r="81" spans="1:45" x14ac:dyDescent="0.35">
      <c r="A81">
        <v>7898</v>
      </c>
      <c r="B81" t="s">
        <v>47</v>
      </c>
      <c r="C81">
        <v>143</v>
      </c>
      <c r="D81">
        <v>10</v>
      </c>
      <c r="J81">
        <v>7</v>
      </c>
      <c r="L81">
        <v>7</v>
      </c>
      <c r="Q81">
        <v>9</v>
      </c>
      <c r="R81" t="s">
        <v>93</v>
      </c>
      <c r="T81" t="s">
        <v>95</v>
      </c>
      <c r="U81">
        <v>34.700000000000003</v>
      </c>
      <c r="V81">
        <v>105.3</v>
      </c>
      <c r="W81">
        <v>30</v>
      </c>
      <c r="Y81">
        <v>1</v>
      </c>
      <c r="AE81">
        <v>1</v>
      </c>
      <c r="AK81">
        <v>1</v>
      </c>
      <c r="AQ81">
        <v>1</v>
      </c>
    </row>
    <row r="82" spans="1:45" x14ac:dyDescent="0.35">
      <c r="A82">
        <v>67</v>
      </c>
      <c r="B82" t="s">
        <v>47</v>
      </c>
      <c r="C82">
        <v>155</v>
      </c>
      <c r="H82" t="s">
        <v>48</v>
      </c>
      <c r="I82">
        <v>100</v>
      </c>
      <c r="Q82">
        <v>10</v>
      </c>
      <c r="R82" t="s">
        <v>56</v>
      </c>
      <c r="T82" t="s">
        <v>84</v>
      </c>
      <c r="U82">
        <v>36.5</v>
      </c>
      <c r="V82">
        <v>28.5</v>
      </c>
      <c r="W82">
        <v>130</v>
      </c>
    </row>
    <row r="83" spans="1:45" x14ac:dyDescent="0.35">
      <c r="A83">
        <v>68</v>
      </c>
      <c r="B83" t="s">
        <v>47</v>
      </c>
      <c r="C83">
        <v>170</v>
      </c>
      <c r="H83" t="s">
        <v>48</v>
      </c>
      <c r="R83" t="s">
        <v>56</v>
      </c>
      <c r="T83" t="s">
        <v>136</v>
      </c>
      <c r="U83">
        <v>39</v>
      </c>
      <c r="V83">
        <v>24.5</v>
      </c>
      <c r="W83">
        <v>130</v>
      </c>
      <c r="AE83">
        <v>3</v>
      </c>
    </row>
    <row r="84" spans="1:45" x14ac:dyDescent="0.35">
      <c r="A84">
        <v>5884</v>
      </c>
      <c r="B84" t="s">
        <v>51</v>
      </c>
      <c r="C84">
        <v>173</v>
      </c>
      <c r="D84">
        <v>6</v>
      </c>
      <c r="E84">
        <v>28</v>
      </c>
      <c r="R84" t="s">
        <v>93</v>
      </c>
      <c r="T84" t="s">
        <v>137</v>
      </c>
      <c r="U84">
        <v>37.5</v>
      </c>
      <c r="V84">
        <v>120</v>
      </c>
      <c r="W84">
        <v>30</v>
      </c>
    </row>
    <row r="85" spans="1:45" x14ac:dyDescent="0.35">
      <c r="A85">
        <v>69</v>
      </c>
      <c r="B85" t="s">
        <v>47</v>
      </c>
      <c r="C85">
        <v>177</v>
      </c>
      <c r="Q85">
        <v>7</v>
      </c>
      <c r="R85" t="s">
        <v>80</v>
      </c>
      <c r="T85" t="s">
        <v>138</v>
      </c>
      <c r="U85">
        <v>38.6</v>
      </c>
      <c r="V85">
        <v>26.65</v>
      </c>
      <c r="W85">
        <v>140</v>
      </c>
      <c r="Y85">
        <v>3</v>
      </c>
      <c r="AE85">
        <v>2</v>
      </c>
      <c r="AK85">
        <v>3</v>
      </c>
      <c r="AQ85">
        <v>2</v>
      </c>
    </row>
    <row r="86" spans="1:45" x14ac:dyDescent="0.35">
      <c r="A86">
        <v>9757</v>
      </c>
      <c r="B86" t="s">
        <v>51</v>
      </c>
      <c r="C86">
        <v>177</v>
      </c>
      <c r="Q86">
        <v>9</v>
      </c>
      <c r="R86" t="s">
        <v>60</v>
      </c>
      <c r="T86" t="s">
        <v>139</v>
      </c>
      <c r="U86">
        <v>38</v>
      </c>
      <c r="V86">
        <v>15</v>
      </c>
      <c r="W86">
        <v>130</v>
      </c>
      <c r="AE86">
        <v>3</v>
      </c>
      <c r="AQ86">
        <v>3</v>
      </c>
    </row>
    <row r="87" spans="1:45" x14ac:dyDescent="0.35">
      <c r="A87">
        <v>70</v>
      </c>
      <c r="B87" t="s">
        <v>47</v>
      </c>
      <c r="C87">
        <v>180</v>
      </c>
      <c r="D87">
        <v>9</v>
      </c>
      <c r="J87">
        <v>7.5</v>
      </c>
      <c r="L87">
        <v>7.5</v>
      </c>
      <c r="Q87">
        <v>10</v>
      </c>
      <c r="R87" t="s">
        <v>93</v>
      </c>
      <c r="T87" t="s">
        <v>95</v>
      </c>
      <c r="U87">
        <v>39.4</v>
      </c>
      <c r="V87">
        <v>99.5</v>
      </c>
      <c r="W87">
        <v>30</v>
      </c>
    </row>
    <row r="88" spans="1:45" x14ac:dyDescent="0.35">
      <c r="A88">
        <v>71</v>
      </c>
      <c r="B88" t="s">
        <v>47</v>
      </c>
      <c r="C88">
        <v>243</v>
      </c>
      <c r="H88" t="s">
        <v>48</v>
      </c>
      <c r="J88">
        <v>5.3</v>
      </c>
      <c r="P88">
        <v>5.3</v>
      </c>
      <c r="R88" t="s">
        <v>60</v>
      </c>
      <c r="T88" t="s">
        <v>140</v>
      </c>
      <c r="U88">
        <v>45.3</v>
      </c>
      <c r="V88">
        <v>11</v>
      </c>
      <c r="W88">
        <v>130</v>
      </c>
      <c r="AE88">
        <v>4</v>
      </c>
    </row>
    <row r="89" spans="1:45" x14ac:dyDescent="0.35">
      <c r="A89">
        <v>72</v>
      </c>
      <c r="B89" t="s">
        <v>47</v>
      </c>
      <c r="C89">
        <v>251</v>
      </c>
      <c r="D89">
        <v>7</v>
      </c>
      <c r="E89">
        <v>9</v>
      </c>
      <c r="H89" t="s">
        <v>48</v>
      </c>
      <c r="Q89">
        <v>10</v>
      </c>
      <c r="R89" t="s">
        <v>56</v>
      </c>
      <c r="T89" t="s">
        <v>124</v>
      </c>
      <c r="U89">
        <v>35.5</v>
      </c>
      <c r="V89">
        <v>25.5</v>
      </c>
      <c r="W89">
        <v>130</v>
      </c>
    </row>
    <row r="90" spans="1:45" x14ac:dyDescent="0.35">
      <c r="A90">
        <v>73</v>
      </c>
      <c r="B90" t="s">
        <v>47</v>
      </c>
      <c r="C90">
        <v>253</v>
      </c>
      <c r="D90">
        <v>7</v>
      </c>
      <c r="E90">
        <v>9</v>
      </c>
      <c r="H90" t="s">
        <v>48</v>
      </c>
      <c r="Q90">
        <v>10</v>
      </c>
      <c r="R90" t="s">
        <v>80</v>
      </c>
      <c r="T90" t="s">
        <v>80</v>
      </c>
      <c r="U90">
        <v>39.1</v>
      </c>
      <c r="V90">
        <v>27.2</v>
      </c>
      <c r="W90">
        <v>140</v>
      </c>
    </row>
    <row r="91" spans="1:45" x14ac:dyDescent="0.35">
      <c r="A91">
        <v>9984</v>
      </c>
      <c r="B91" t="s">
        <v>51</v>
      </c>
      <c r="C91">
        <v>258</v>
      </c>
      <c r="Q91">
        <v>8</v>
      </c>
      <c r="R91" t="s">
        <v>60</v>
      </c>
      <c r="T91" t="s">
        <v>75</v>
      </c>
      <c r="U91">
        <v>41.9</v>
      </c>
      <c r="V91">
        <v>12.45</v>
      </c>
      <c r="W91">
        <v>130</v>
      </c>
      <c r="AE91">
        <v>3</v>
      </c>
      <c r="AF91">
        <v>1001</v>
      </c>
      <c r="AG91">
        <v>4</v>
      </c>
      <c r="AQ91">
        <v>3</v>
      </c>
      <c r="AR91">
        <v>1001</v>
      </c>
      <c r="AS91">
        <v>4</v>
      </c>
    </row>
    <row r="92" spans="1:45" x14ac:dyDescent="0.35">
      <c r="A92">
        <v>8199</v>
      </c>
      <c r="B92" t="s">
        <v>51</v>
      </c>
      <c r="C92">
        <v>262</v>
      </c>
      <c r="R92" t="s">
        <v>80</v>
      </c>
      <c r="T92" t="s">
        <v>141</v>
      </c>
      <c r="U92">
        <v>36.6</v>
      </c>
      <c r="V92">
        <v>30</v>
      </c>
      <c r="W92">
        <v>140</v>
      </c>
      <c r="Y92">
        <v>3</v>
      </c>
      <c r="AE92">
        <v>2</v>
      </c>
      <c r="AG92">
        <v>3</v>
      </c>
      <c r="AK92">
        <v>3</v>
      </c>
      <c r="AQ92">
        <v>2</v>
      </c>
      <c r="AS92">
        <v>3</v>
      </c>
    </row>
    <row r="93" spans="1:45" x14ac:dyDescent="0.35">
      <c r="A93">
        <v>7899</v>
      </c>
      <c r="B93" t="s">
        <v>47</v>
      </c>
      <c r="C93">
        <v>294</v>
      </c>
      <c r="D93">
        <v>7</v>
      </c>
      <c r="J93">
        <v>5.5</v>
      </c>
      <c r="L93">
        <v>5.5</v>
      </c>
      <c r="Q93">
        <v>7</v>
      </c>
      <c r="R93" t="s">
        <v>93</v>
      </c>
      <c r="T93" t="s">
        <v>142</v>
      </c>
      <c r="U93">
        <v>32.6</v>
      </c>
      <c r="V93">
        <v>116.8</v>
      </c>
      <c r="W93">
        <v>30</v>
      </c>
      <c r="Y93">
        <v>1</v>
      </c>
      <c r="AK93">
        <v>1</v>
      </c>
    </row>
    <row r="94" spans="1:45" x14ac:dyDescent="0.35">
      <c r="A94">
        <v>74</v>
      </c>
      <c r="B94" t="s">
        <v>47</v>
      </c>
      <c r="C94">
        <v>294</v>
      </c>
      <c r="D94">
        <v>9</v>
      </c>
      <c r="J94">
        <v>5.5</v>
      </c>
      <c r="L94">
        <v>5.5</v>
      </c>
      <c r="Q94">
        <v>7</v>
      </c>
      <c r="R94" t="s">
        <v>93</v>
      </c>
      <c r="T94" t="s">
        <v>143</v>
      </c>
      <c r="U94">
        <v>40.299999999999997</v>
      </c>
      <c r="V94">
        <v>116</v>
      </c>
      <c r="W94">
        <v>30</v>
      </c>
      <c r="X94">
        <v>101</v>
      </c>
      <c r="Y94">
        <v>3</v>
      </c>
      <c r="AJ94">
        <v>101</v>
      </c>
      <c r="AK94">
        <v>3</v>
      </c>
    </row>
    <row r="95" spans="1:45" x14ac:dyDescent="0.35">
      <c r="A95">
        <v>75</v>
      </c>
      <c r="B95" t="s">
        <v>47</v>
      </c>
      <c r="C95">
        <v>304</v>
      </c>
      <c r="H95" t="s">
        <v>48</v>
      </c>
      <c r="J95">
        <v>6.3</v>
      </c>
      <c r="P95">
        <v>6.3</v>
      </c>
      <c r="Q95">
        <v>8</v>
      </c>
      <c r="R95" t="s">
        <v>116</v>
      </c>
      <c r="T95" t="s">
        <v>131</v>
      </c>
      <c r="U95">
        <v>35.5</v>
      </c>
      <c r="V95">
        <v>129.1</v>
      </c>
      <c r="W95">
        <v>30</v>
      </c>
      <c r="Y95">
        <v>3</v>
      </c>
      <c r="AE95">
        <v>2</v>
      </c>
    </row>
    <row r="96" spans="1:45" x14ac:dyDescent="0.35">
      <c r="A96">
        <v>76</v>
      </c>
      <c r="B96" t="s">
        <v>47</v>
      </c>
      <c r="C96">
        <v>306</v>
      </c>
      <c r="H96" t="s">
        <v>48</v>
      </c>
      <c r="Q96">
        <v>9</v>
      </c>
      <c r="R96" t="s">
        <v>65</v>
      </c>
      <c r="T96" t="s">
        <v>68</v>
      </c>
      <c r="U96">
        <v>33.200000000000003</v>
      </c>
      <c r="V96">
        <v>35.1</v>
      </c>
      <c r="W96">
        <v>140</v>
      </c>
      <c r="AE96">
        <v>3</v>
      </c>
    </row>
    <row r="97" spans="1:45" x14ac:dyDescent="0.35">
      <c r="A97">
        <v>9988</v>
      </c>
      <c r="B97" t="s">
        <v>51</v>
      </c>
      <c r="C97">
        <v>315</v>
      </c>
      <c r="R97" t="s">
        <v>58</v>
      </c>
      <c r="T97" t="s">
        <v>144</v>
      </c>
      <c r="U97">
        <v>31.7</v>
      </c>
      <c r="V97">
        <v>35.5</v>
      </c>
      <c r="W97">
        <v>140</v>
      </c>
      <c r="AE97">
        <v>1</v>
      </c>
      <c r="AQ97">
        <v>1</v>
      </c>
    </row>
    <row r="98" spans="1:45" x14ac:dyDescent="0.35">
      <c r="A98">
        <v>7900</v>
      </c>
      <c r="B98" t="s">
        <v>47</v>
      </c>
      <c r="C98">
        <v>319</v>
      </c>
      <c r="D98">
        <v>6</v>
      </c>
      <c r="E98">
        <v>17</v>
      </c>
      <c r="J98">
        <v>4.5</v>
      </c>
      <c r="L98">
        <v>4.5</v>
      </c>
      <c r="R98" t="s">
        <v>93</v>
      </c>
      <c r="T98" t="s">
        <v>145</v>
      </c>
      <c r="U98">
        <v>34.1</v>
      </c>
      <c r="V98">
        <v>105.3</v>
      </c>
      <c r="W98">
        <v>30</v>
      </c>
      <c r="Y98">
        <v>2</v>
      </c>
      <c r="AK98">
        <v>2</v>
      </c>
    </row>
    <row r="99" spans="1:45" x14ac:dyDescent="0.35">
      <c r="A99">
        <v>77</v>
      </c>
      <c r="B99" t="s">
        <v>47</v>
      </c>
      <c r="C99">
        <v>324</v>
      </c>
      <c r="D99">
        <v>8</v>
      </c>
      <c r="E99">
        <v>6</v>
      </c>
      <c r="H99" t="s">
        <v>48</v>
      </c>
      <c r="Q99">
        <v>10</v>
      </c>
      <c r="R99" t="s">
        <v>60</v>
      </c>
      <c r="T99" t="s">
        <v>146</v>
      </c>
      <c r="U99">
        <v>40.5</v>
      </c>
      <c r="V99">
        <v>14.5</v>
      </c>
      <c r="W99">
        <v>130</v>
      </c>
    </row>
    <row r="100" spans="1:45" x14ac:dyDescent="0.35">
      <c r="A100">
        <v>78</v>
      </c>
      <c r="B100" t="s">
        <v>47</v>
      </c>
      <c r="C100">
        <v>334</v>
      </c>
      <c r="H100" t="s">
        <v>48</v>
      </c>
      <c r="Q100">
        <v>10</v>
      </c>
      <c r="R100" t="s">
        <v>100</v>
      </c>
      <c r="T100" t="s">
        <v>125</v>
      </c>
      <c r="U100">
        <v>41.2</v>
      </c>
      <c r="V100">
        <v>19.3</v>
      </c>
      <c r="W100">
        <v>130</v>
      </c>
    </row>
    <row r="101" spans="1:45" x14ac:dyDescent="0.35">
      <c r="A101">
        <v>79</v>
      </c>
      <c r="B101" t="s">
        <v>47</v>
      </c>
      <c r="C101">
        <v>340</v>
      </c>
      <c r="H101" t="s">
        <v>48</v>
      </c>
      <c r="Q101">
        <v>9</v>
      </c>
      <c r="R101" t="s">
        <v>80</v>
      </c>
      <c r="T101" t="s">
        <v>119</v>
      </c>
      <c r="U101">
        <v>36.1</v>
      </c>
      <c r="V101">
        <v>36.1</v>
      </c>
      <c r="W101">
        <v>140</v>
      </c>
      <c r="AE101">
        <v>3</v>
      </c>
    </row>
    <row r="102" spans="1:45" x14ac:dyDescent="0.35">
      <c r="A102">
        <v>80</v>
      </c>
      <c r="B102" t="s">
        <v>47</v>
      </c>
      <c r="C102">
        <v>341</v>
      </c>
      <c r="H102" t="s">
        <v>48</v>
      </c>
      <c r="Q102">
        <v>7</v>
      </c>
      <c r="R102" t="s">
        <v>80</v>
      </c>
      <c r="T102" t="s">
        <v>119</v>
      </c>
      <c r="U102">
        <v>36.200000000000003</v>
      </c>
      <c r="V102">
        <v>36.1</v>
      </c>
      <c r="W102">
        <v>140</v>
      </c>
    </row>
    <row r="103" spans="1:45" x14ac:dyDescent="0.35">
      <c r="A103">
        <v>82</v>
      </c>
      <c r="B103" t="s">
        <v>47</v>
      </c>
      <c r="C103">
        <v>342</v>
      </c>
      <c r="Q103">
        <v>10</v>
      </c>
      <c r="R103" t="s">
        <v>100</v>
      </c>
      <c r="T103" t="s">
        <v>125</v>
      </c>
      <c r="U103">
        <v>41.3</v>
      </c>
      <c r="V103">
        <v>19.5</v>
      </c>
      <c r="W103">
        <v>130</v>
      </c>
      <c r="AE103">
        <v>2</v>
      </c>
      <c r="AQ103">
        <v>2</v>
      </c>
    </row>
    <row r="104" spans="1:45" x14ac:dyDescent="0.35">
      <c r="A104">
        <v>81</v>
      </c>
      <c r="B104" t="s">
        <v>47</v>
      </c>
      <c r="C104">
        <v>342</v>
      </c>
      <c r="R104" t="s">
        <v>80</v>
      </c>
      <c r="T104" t="s">
        <v>119</v>
      </c>
      <c r="U104">
        <v>36.200000000000003</v>
      </c>
      <c r="V104">
        <v>36.1</v>
      </c>
      <c r="W104">
        <v>140</v>
      </c>
      <c r="X104">
        <v>40000</v>
      </c>
      <c r="Y104">
        <v>4</v>
      </c>
      <c r="AE104">
        <v>4</v>
      </c>
      <c r="AJ104">
        <v>40000</v>
      </c>
      <c r="AK104">
        <v>4</v>
      </c>
      <c r="AQ104">
        <v>4</v>
      </c>
    </row>
    <row r="105" spans="1:45" x14ac:dyDescent="0.35">
      <c r="A105">
        <v>85</v>
      </c>
      <c r="B105" t="s">
        <v>47</v>
      </c>
      <c r="C105">
        <v>344</v>
      </c>
      <c r="D105">
        <v>4</v>
      </c>
      <c r="E105">
        <v>11</v>
      </c>
      <c r="Q105">
        <v>10</v>
      </c>
      <c r="R105" t="s">
        <v>60</v>
      </c>
      <c r="T105" t="s">
        <v>146</v>
      </c>
      <c r="U105">
        <v>40.5</v>
      </c>
      <c r="V105">
        <v>14.5</v>
      </c>
      <c r="W105">
        <v>130</v>
      </c>
    </row>
    <row r="106" spans="1:45" x14ac:dyDescent="0.35">
      <c r="A106">
        <v>84</v>
      </c>
      <c r="B106" t="s">
        <v>51</v>
      </c>
      <c r="C106">
        <v>344</v>
      </c>
      <c r="Q106">
        <v>9</v>
      </c>
      <c r="R106" t="s">
        <v>80</v>
      </c>
      <c r="T106" t="s">
        <v>147</v>
      </c>
      <c r="U106">
        <v>40.299999999999997</v>
      </c>
      <c r="V106">
        <v>26.5</v>
      </c>
      <c r="W106">
        <v>140</v>
      </c>
      <c r="AE106">
        <v>3</v>
      </c>
      <c r="AQ106">
        <v>3</v>
      </c>
    </row>
    <row r="107" spans="1:45" x14ac:dyDescent="0.35">
      <c r="A107">
        <v>83</v>
      </c>
      <c r="B107" t="s">
        <v>47</v>
      </c>
      <c r="C107">
        <v>344</v>
      </c>
      <c r="R107" t="s">
        <v>93</v>
      </c>
      <c r="T107" t="s">
        <v>148</v>
      </c>
      <c r="U107">
        <v>35.4</v>
      </c>
      <c r="V107">
        <v>114.3</v>
      </c>
      <c r="W107">
        <v>30</v>
      </c>
      <c r="X107">
        <v>101</v>
      </c>
      <c r="Y107">
        <v>3</v>
      </c>
      <c r="AJ107">
        <v>101</v>
      </c>
      <c r="AK107">
        <v>3</v>
      </c>
    </row>
    <row r="108" spans="1:45" x14ac:dyDescent="0.35">
      <c r="A108">
        <v>9989</v>
      </c>
      <c r="B108" t="s">
        <v>51</v>
      </c>
      <c r="C108">
        <v>346</v>
      </c>
      <c r="J108">
        <v>6.8</v>
      </c>
      <c r="L108">
        <v>6.8</v>
      </c>
      <c r="Q108">
        <v>9</v>
      </c>
      <c r="R108" t="s">
        <v>100</v>
      </c>
      <c r="T108" t="s">
        <v>149</v>
      </c>
      <c r="U108">
        <v>41.4</v>
      </c>
      <c r="V108">
        <v>19.399999999999999</v>
      </c>
      <c r="W108">
        <v>130</v>
      </c>
      <c r="AE108">
        <v>2</v>
      </c>
      <c r="AG108">
        <v>3</v>
      </c>
      <c r="AQ108">
        <v>2</v>
      </c>
      <c r="AS108">
        <v>3</v>
      </c>
    </row>
    <row r="109" spans="1:45" x14ac:dyDescent="0.35">
      <c r="A109">
        <v>86</v>
      </c>
      <c r="B109" t="s">
        <v>51</v>
      </c>
      <c r="C109">
        <v>348</v>
      </c>
      <c r="Q109">
        <v>9</v>
      </c>
      <c r="R109" t="s">
        <v>65</v>
      </c>
      <c r="T109" t="s">
        <v>150</v>
      </c>
      <c r="U109">
        <v>33.9</v>
      </c>
      <c r="V109">
        <v>35.5</v>
      </c>
      <c r="W109">
        <v>140</v>
      </c>
      <c r="AE109">
        <v>3</v>
      </c>
    </row>
    <row r="110" spans="1:45" x14ac:dyDescent="0.35">
      <c r="A110">
        <v>87</v>
      </c>
      <c r="B110" t="s">
        <v>47</v>
      </c>
      <c r="C110">
        <v>350</v>
      </c>
      <c r="D110">
        <v>10</v>
      </c>
      <c r="H110" t="s">
        <v>48</v>
      </c>
      <c r="Q110">
        <v>10</v>
      </c>
      <c r="R110" t="s">
        <v>80</v>
      </c>
      <c r="T110" t="s">
        <v>80</v>
      </c>
      <c r="U110">
        <v>41</v>
      </c>
      <c r="V110">
        <v>30</v>
      </c>
      <c r="W110">
        <v>140</v>
      </c>
    </row>
    <row r="111" spans="1:45" x14ac:dyDescent="0.35">
      <c r="A111">
        <v>88</v>
      </c>
      <c r="B111" t="s">
        <v>47</v>
      </c>
      <c r="C111">
        <v>355</v>
      </c>
      <c r="H111" t="s">
        <v>48</v>
      </c>
      <c r="Q111">
        <v>9</v>
      </c>
      <c r="R111" t="s">
        <v>80</v>
      </c>
      <c r="T111" t="s">
        <v>151</v>
      </c>
      <c r="U111">
        <v>40.700000000000003</v>
      </c>
      <c r="V111">
        <v>29.7</v>
      </c>
      <c r="W111">
        <v>140</v>
      </c>
      <c r="AE111">
        <v>3</v>
      </c>
    </row>
    <row r="112" spans="1:45" x14ac:dyDescent="0.35">
      <c r="A112">
        <v>89</v>
      </c>
      <c r="B112" t="s">
        <v>51</v>
      </c>
      <c r="C112">
        <v>358</v>
      </c>
      <c r="D112">
        <v>8</v>
      </c>
      <c r="E112">
        <v>24</v>
      </c>
      <c r="Q112">
        <v>7</v>
      </c>
      <c r="R112" t="s">
        <v>80</v>
      </c>
      <c r="T112" t="s">
        <v>152</v>
      </c>
      <c r="U112">
        <v>40.770000000000003</v>
      </c>
      <c r="V112">
        <v>29.9</v>
      </c>
      <c r="W112">
        <v>140</v>
      </c>
      <c r="Y112">
        <v>3</v>
      </c>
      <c r="AE112">
        <v>3</v>
      </c>
      <c r="AK112">
        <v>3</v>
      </c>
      <c r="AQ112">
        <v>3</v>
      </c>
      <c r="AS112">
        <v>3</v>
      </c>
    </row>
    <row r="113" spans="1:45" x14ac:dyDescent="0.35">
      <c r="A113">
        <v>91</v>
      </c>
      <c r="B113" t="s">
        <v>47</v>
      </c>
      <c r="C113">
        <v>361</v>
      </c>
      <c r="Q113">
        <v>12</v>
      </c>
      <c r="R113" t="s">
        <v>153</v>
      </c>
      <c r="T113" t="s">
        <v>154</v>
      </c>
      <c r="U113">
        <v>41.6</v>
      </c>
      <c r="V113">
        <v>21.5</v>
      </c>
      <c r="W113">
        <v>130</v>
      </c>
      <c r="AE113">
        <v>4</v>
      </c>
    </row>
    <row r="114" spans="1:45" x14ac:dyDescent="0.35">
      <c r="A114">
        <v>92</v>
      </c>
      <c r="B114" t="s">
        <v>51</v>
      </c>
      <c r="C114">
        <v>362</v>
      </c>
      <c r="D114">
        <v>5</v>
      </c>
      <c r="E114">
        <v>24</v>
      </c>
      <c r="J114">
        <v>6.4</v>
      </c>
      <c r="L114">
        <v>6.4</v>
      </c>
      <c r="R114" t="s">
        <v>49</v>
      </c>
      <c r="T114" t="s">
        <v>155</v>
      </c>
      <c r="U114">
        <v>31.3</v>
      </c>
      <c r="V114">
        <v>35.6</v>
      </c>
      <c r="W114">
        <v>140</v>
      </c>
      <c r="AE114">
        <v>3</v>
      </c>
      <c r="AQ114">
        <v>3</v>
      </c>
    </row>
    <row r="115" spans="1:45" x14ac:dyDescent="0.35">
      <c r="A115">
        <v>93</v>
      </c>
      <c r="B115" t="s">
        <v>47</v>
      </c>
      <c r="C115">
        <v>362</v>
      </c>
      <c r="D115">
        <v>12</v>
      </c>
      <c r="E115">
        <v>2</v>
      </c>
      <c r="Q115">
        <v>10</v>
      </c>
      <c r="R115" t="s">
        <v>80</v>
      </c>
      <c r="T115" t="s">
        <v>80</v>
      </c>
      <c r="U115">
        <v>41</v>
      </c>
      <c r="V115">
        <v>29.5</v>
      </c>
      <c r="W115">
        <v>140</v>
      </c>
    </row>
    <row r="116" spans="1:45" x14ac:dyDescent="0.35">
      <c r="A116">
        <v>95</v>
      </c>
      <c r="B116" t="s">
        <v>51</v>
      </c>
      <c r="C116">
        <v>365</v>
      </c>
      <c r="D116">
        <v>7</v>
      </c>
      <c r="E116">
        <v>21</v>
      </c>
      <c r="J116">
        <v>8</v>
      </c>
      <c r="L116">
        <v>8</v>
      </c>
      <c r="Q116">
        <v>11</v>
      </c>
      <c r="R116" t="s">
        <v>56</v>
      </c>
      <c r="T116" t="s">
        <v>156</v>
      </c>
      <c r="U116">
        <v>35</v>
      </c>
      <c r="V116">
        <v>23</v>
      </c>
      <c r="W116">
        <v>130</v>
      </c>
      <c r="Y116">
        <v>3</v>
      </c>
      <c r="AE116">
        <v>4</v>
      </c>
      <c r="AG116">
        <v>3</v>
      </c>
      <c r="AI116">
        <v>3</v>
      </c>
      <c r="AJ116">
        <v>5000</v>
      </c>
      <c r="AK116">
        <v>4</v>
      </c>
      <c r="AQ116">
        <v>4</v>
      </c>
      <c r="AS116">
        <v>3</v>
      </c>
    </row>
    <row r="117" spans="1:45" x14ac:dyDescent="0.35">
      <c r="A117">
        <v>98</v>
      </c>
      <c r="B117" t="s">
        <v>47</v>
      </c>
      <c r="C117">
        <v>367</v>
      </c>
      <c r="D117">
        <v>10</v>
      </c>
      <c r="E117">
        <v>11</v>
      </c>
      <c r="H117" t="s">
        <v>48</v>
      </c>
      <c r="R117" t="s">
        <v>80</v>
      </c>
      <c r="T117" t="s">
        <v>157</v>
      </c>
      <c r="U117">
        <v>40.700000000000003</v>
      </c>
      <c r="V117">
        <v>29.7</v>
      </c>
      <c r="W117">
        <v>140</v>
      </c>
      <c r="X117">
        <v>1000</v>
      </c>
      <c r="Y117">
        <v>3</v>
      </c>
      <c r="AE117">
        <v>3</v>
      </c>
    </row>
    <row r="118" spans="1:45" x14ac:dyDescent="0.35">
      <c r="A118">
        <v>99</v>
      </c>
      <c r="B118" t="s">
        <v>47</v>
      </c>
      <c r="C118">
        <v>368</v>
      </c>
      <c r="D118">
        <v>10</v>
      </c>
      <c r="E118">
        <v>11</v>
      </c>
      <c r="R118" t="s">
        <v>80</v>
      </c>
      <c r="T118" t="s">
        <v>158</v>
      </c>
      <c r="U118">
        <v>40</v>
      </c>
      <c r="V118">
        <v>29</v>
      </c>
      <c r="W118">
        <v>140</v>
      </c>
      <c r="AE118">
        <v>3</v>
      </c>
      <c r="AQ118">
        <v>3</v>
      </c>
    </row>
    <row r="119" spans="1:45" x14ac:dyDescent="0.35">
      <c r="A119">
        <v>8239</v>
      </c>
      <c r="B119" t="s">
        <v>47</v>
      </c>
      <c r="C119">
        <v>368</v>
      </c>
      <c r="J119">
        <v>6.4</v>
      </c>
      <c r="L119">
        <v>6.4</v>
      </c>
      <c r="Q119">
        <v>8</v>
      </c>
      <c r="R119" t="s">
        <v>80</v>
      </c>
      <c r="T119" t="s">
        <v>159</v>
      </c>
      <c r="U119">
        <v>40.5</v>
      </c>
      <c r="V119">
        <v>29.6</v>
      </c>
      <c r="W119">
        <v>140</v>
      </c>
      <c r="AE119">
        <v>2</v>
      </c>
      <c r="AQ119">
        <v>2</v>
      </c>
    </row>
    <row r="120" spans="1:45" x14ac:dyDescent="0.35">
      <c r="A120">
        <v>100</v>
      </c>
      <c r="B120" t="s">
        <v>47</v>
      </c>
      <c r="C120">
        <v>369</v>
      </c>
      <c r="Q120">
        <v>10</v>
      </c>
      <c r="R120" t="s">
        <v>60</v>
      </c>
      <c r="T120" t="s">
        <v>160</v>
      </c>
      <c r="U120">
        <v>41.1</v>
      </c>
      <c r="V120">
        <v>14.8</v>
      </c>
      <c r="W120">
        <v>130</v>
      </c>
    </row>
    <row r="121" spans="1:45" x14ac:dyDescent="0.35">
      <c r="A121">
        <v>9758</v>
      </c>
      <c r="B121" t="s">
        <v>51</v>
      </c>
      <c r="C121">
        <v>382</v>
      </c>
      <c r="R121" t="s">
        <v>90</v>
      </c>
      <c r="T121" t="s">
        <v>161</v>
      </c>
      <c r="U121">
        <v>36</v>
      </c>
      <c r="V121">
        <v>-10.83</v>
      </c>
      <c r="W121">
        <v>130</v>
      </c>
    </row>
    <row r="122" spans="1:45" x14ac:dyDescent="0.35">
      <c r="A122">
        <v>101</v>
      </c>
      <c r="B122" t="s">
        <v>47</v>
      </c>
      <c r="C122">
        <v>394</v>
      </c>
      <c r="H122" t="s">
        <v>48</v>
      </c>
      <c r="Q122">
        <v>9</v>
      </c>
      <c r="R122" t="s">
        <v>80</v>
      </c>
      <c r="T122" t="s">
        <v>119</v>
      </c>
      <c r="U122">
        <v>36.1</v>
      </c>
      <c r="V122">
        <v>36.1</v>
      </c>
      <c r="W122">
        <v>140</v>
      </c>
      <c r="AE122">
        <v>3</v>
      </c>
    </row>
    <row r="123" spans="1:45" x14ac:dyDescent="0.35">
      <c r="A123">
        <v>102</v>
      </c>
      <c r="B123" t="s">
        <v>47</v>
      </c>
      <c r="C123">
        <v>396</v>
      </c>
      <c r="H123" t="s">
        <v>48</v>
      </c>
      <c r="Q123">
        <v>9</v>
      </c>
      <c r="R123" t="s">
        <v>80</v>
      </c>
      <c r="T123" t="s">
        <v>119</v>
      </c>
      <c r="U123">
        <v>36.1</v>
      </c>
      <c r="V123">
        <v>36.1</v>
      </c>
      <c r="W123">
        <v>140</v>
      </c>
      <c r="AE123">
        <v>3</v>
      </c>
    </row>
    <row r="124" spans="1:45" x14ac:dyDescent="0.35">
      <c r="A124">
        <v>5885</v>
      </c>
      <c r="B124" t="s">
        <v>51</v>
      </c>
      <c r="C124">
        <v>407</v>
      </c>
      <c r="D124">
        <v>4</v>
      </c>
      <c r="E124">
        <v>1</v>
      </c>
      <c r="J124">
        <v>6.6</v>
      </c>
      <c r="L124">
        <v>6.6</v>
      </c>
      <c r="Q124">
        <v>8</v>
      </c>
      <c r="R124" t="s">
        <v>80</v>
      </c>
      <c r="T124" t="s">
        <v>159</v>
      </c>
      <c r="U124">
        <v>41</v>
      </c>
      <c r="V124">
        <v>29</v>
      </c>
      <c r="W124">
        <v>140</v>
      </c>
      <c r="AE124">
        <v>1</v>
      </c>
      <c r="AQ124">
        <v>1</v>
      </c>
    </row>
    <row r="125" spans="1:45" x14ac:dyDescent="0.35">
      <c r="A125">
        <v>103</v>
      </c>
      <c r="B125" t="s">
        <v>47</v>
      </c>
      <c r="C125">
        <v>412</v>
      </c>
      <c r="Q125">
        <v>10</v>
      </c>
      <c r="R125" t="s">
        <v>162</v>
      </c>
      <c r="T125" t="s">
        <v>163</v>
      </c>
      <c r="U125">
        <v>37.067</v>
      </c>
      <c r="V125">
        <v>10.067</v>
      </c>
      <c r="W125">
        <v>15</v>
      </c>
    </row>
    <row r="126" spans="1:45" x14ac:dyDescent="0.35">
      <c r="A126">
        <v>104</v>
      </c>
      <c r="B126" t="s">
        <v>47</v>
      </c>
      <c r="C126">
        <v>419</v>
      </c>
      <c r="R126" t="s">
        <v>58</v>
      </c>
      <c r="T126" t="s">
        <v>107</v>
      </c>
      <c r="U126">
        <v>31.2</v>
      </c>
      <c r="V126">
        <v>34.200000000000003</v>
      </c>
      <c r="W126">
        <v>140</v>
      </c>
      <c r="AE126">
        <v>3</v>
      </c>
    </row>
    <row r="127" spans="1:45" x14ac:dyDescent="0.35">
      <c r="A127">
        <v>106</v>
      </c>
      <c r="B127" t="s">
        <v>47</v>
      </c>
      <c r="C127">
        <v>425</v>
      </c>
      <c r="Q127">
        <v>10</v>
      </c>
      <c r="R127" t="s">
        <v>58</v>
      </c>
      <c r="T127" t="s">
        <v>164</v>
      </c>
      <c r="U127">
        <v>31.9</v>
      </c>
      <c r="V127">
        <v>34.9</v>
      </c>
      <c r="W127">
        <v>140</v>
      </c>
      <c r="AE127">
        <v>3</v>
      </c>
      <c r="AQ127">
        <v>3</v>
      </c>
    </row>
    <row r="128" spans="1:45" x14ac:dyDescent="0.35">
      <c r="A128">
        <v>109</v>
      </c>
      <c r="B128" t="s">
        <v>47</v>
      </c>
      <c r="C128">
        <v>427</v>
      </c>
      <c r="H128" t="s">
        <v>48</v>
      </c>
      <c r="I128">
        <v>12</v>
      </c>
      <c r="J128">
        <v>6.7</v>
      </c>
      <c r="P128">
        <v>6.7</v>
      </c>
      <c r="Q128">
        <v>10</v>
      </c>
      <c r="R128" t="s">
        <v>165</v>
      </c>
      <c r="T128" t="s">
        <v>165</v>
      </c>
      <c r="U128">
        <v>40.5</v>
      </c>
      <c r="V128">
        <v>46.5</v>
      </c>
      <c r="W128">
        <v>40</v>
      </c>
      <c r="AE128">
        <v>3</v>
      </c>
    </row>
    <row r="129" spans="1:45" x14ac:dyDescent="0.35">
      <c r="A129">
        <v>110</v>
      </c>
      <c r="B129" t="s">
        <v>47</v>
      </c>
      <c r="C129">
        <v>438</v>
      </c>
      <c r="H129" t="s">
        <v>48</v>
      </c>
      <c r="Q129">
        <v>10</v>
      </c>
      <c r="R129" t="s">
        <v>56</v>
      </c>
      <c r="T129" t="s">
        <v>124</v>
      </c>
      <c r="U129">
        <v>35.5</v>
      </c>
      <c r="V129">
        <v>25.5</v>
      </c>
      <c r="W129">
        <v>130</v>
      </c>
    </row>
    <row r="130" spans="1:45" x14ac:dyDescent="0.35">
      <c r="A130">
        <v>112</v>
      </c>
      <c r="B130" t="s">
        <v>47</v>
      </c>
      <c r="C130">
        <v>440</v>
      </c>
      <c r="D130">
        <v>10</v>
      </c>
      <c r="E130">
        <v>26</v>
      </c>
      <c r="H130" t="s">
        <v>48</v>
      </c>
      <c r="Q130">
        <v>7</v>
      </c>
      <c r="R130" t="s">
        <v>80</v>
      </c>
      <c r="T130" t="s">
        <v>166</v>
      </c>
      <c r="U130">
        <v>41</v>
      </c>
      <c r="V130">
        <v>29</v>
      </c>
      <c r="W130">
        <v>140</v>
      </c>
      <c r="AE130">
        <v>3</v>
      </c>
    </row>
    <row r="131" spans="1:45" x14ac:dyDescent="0.35">
      <c r="A131">
        <v>5887</v>
      </c>
      <c r="B131" t="s">
        <v>51</v>
      </c>
      <c r="C131">
        <v>447</v>
      </c>
      <c r="D131">
        <v>1</v>
      </c>
      <c r="E131">
        <v>26</v>
      </c>
      <c r="J131">
        <v>7.3</v>
      </c>
      <c r="L131">
        <v>7.3</v>
      </c>
      <c r="Q131">
        <v>9</v>
      </c>
      <c r="R131" t="s">
        <v>80</v>
      </c>
      <c r="T131" t="s">
        <v>166</v>
      </c>
      <c r="U131">
        <v>40.9</v>
      </c>
      <c r="V131">
        <v>28.5</v>
      </c>
      <c r="W131">
        <v>140</v>
      </c>
      <c r="Y131">
        <v>3</v>
      </c>
      <c r="AE131">
        <v>3</v>
      </c>
      <c r="AG131">
        <v>3</v>
      </c>
      <c r="AK131">
        <v>3</v>
      </c>
      <c r="AQ131">
        <v>3</v>
      </c>
      <c r="AS131">
        <v>3</v>
      </c>
    </row>
    <row r="132" spans="1:45" x14ac:dyDescent="0.35">
      <c r="A132">
        <v>114</v>
      </c>
      <c r="B132" t="s">
        <v>47</v>
      </c>
      <c r="C132">
        <v>448</v>
      </c>
      <c r="D132">
        <v>9</v>
      </c>
      <c r="E132">
        <v>6</v>
      </c>
      <c r="H132" t="s">
        <v>48</v>
      </c>
      <c r="Q132">
        <v>10</v>
      </c>
      <c r="R132" t="s">
        <v>56</v>
      </c>
      <c r="T132" t="s">
        <v>124</v>
      </c>
      <c r="U132">
        <v>35</v>
      </c>
      <c r="V132">
        <v>25</v>
      </c>
      <c r="W132">
        <v>130</v>
      </c>
    </row>
    <row r="133" spans="1:45" x14ac:dyDescent="0.35">
      <c r="A133">
        <v>9972</v>
      </c>
      <c r="B133" t="s">
        <v>51</v>
      </c>
      <c r="C133">
        <v>450</v>
      </c>
      <c r="Q133">
        <v>5</v>
      </c>
      <c r="R133" t="s">
        <v>80</v>
      </c>
      <c r="T133" t="s">
        <v>167</v>
      </c>
      <c r="U133">
        <v>40.4</v>
      </c>
      <c r="V133">
        <v>28.4</v>
      </c>
      <c r="W133">
        <v>140</v>
      </c>
    </row>
    <row r="134" spans="1:45" x14ac:dyDescent="0.35">
      <c r="A134">
        <v>115</v>
      </c>
      <c r="B134" t="s">
        <v>47</v>
      </c>
      <c r="C134">
        <v>457</v>
      </c>
      <c r="Q134">
        <v>10</v>
      </c>
      <c r="R134" t="s">
        <v>80</v>
      </c>
      <c r="T134" t="s">
        <v>119</v>
      </c>
      <c r="U134">
        <v>36.200000000000003</v>
      </c>
      <c r="V134">
        <v>36.1</v>
      </c>
      <c r="W134">
        <v>140</v>
      </c>
      <c r="AE134">
        <v>4</v>
      </c>
      <c r="AQ134">
        <v>4</v>
      </c>
    </row>
    <row r="135" spans="1:45" x14ac:dyDescent="0.35">
      <c r="A135">
        <v>116</v>
      </c>
      <c r="B135" t="s">
        <v>47</v>
      </c>
      <c r="C135">
        <v>458</v>
      </c>
      <c r="D135">
        <v>9</v>
      </c>
      <c r="Q135">
        <v>9</v>
      </c>
      <c r="R135" t="s">
        <v>80</v>
      </c>
      <c r="T135" t="s">
        <v>119</v>
      </c>
      <c r="U135">
        <v>36.200000000000003</v>
      </c>
      <c r="V135">
        <v>36.1</v>
      </c>
      <c r="W135">
        <v>140</v>
      </c>
      <c r="X135">
        <v>80000</v>
      </c>
      <c r="Y135">
        <v>4</v>
      </c>
      <c r="AE135">
        <v>3</v>
      </c>
      <c r="AJ135">
        <v>80000</v>
      </c>
      <c r="AK135">
        <v>4</v>
      </c>
      <c r="AQ135">
        <v>3</v>
      </c>
    </row>
    <row r="136" spans="1:45" x14ac:dyDescent="0.35">
      <c r="A136">
        <v>117</v>
      </c>
      <c r="B136" t="s">
        <v>47</v>
      </c>
      <c r="C136">
        <v>460</v>
      </c>
      <c r="D136">
        <v>7</v>
      </c>
      <c r="E136">
        <v>22</v>
      </c>
      <c r="Q136">
        <v>12</v>
      </c>
      <c r="R136" t="s">
        <v>168</v>
      </c>
      <c r="T136" t="s">
        <v>169</v>
      </c>
      <c r="U136">
        <v>20.3</v>
      </c>
      <c r="V136">
        <v>100</v>
      </c>
      <c r="W136">
        <v>60</v>
      </c>
      <c r="Y136">
        <v>3</v>
      </c>
      <c r="AE136">
        <v>3</v>
      </c>
      <c r="AK136">
        <v>3</v>
      </c>
      <c r="AQ136">
        <v>3</v>
      </c>
    </row>
    <row r="137" spans="1:45" x14ac:dyDescent="0.35">
      <c r="A137">
        <v>118</v>
      </c>
      <c r="B137" t="s">
        <v>47</v>
      </c>
      <c r="C137">
        <v>470</v>
      </c>
      <c r="H137" t="s">
        <v>48</v>
      </c>
      <c r="R137" t="s">
        <v>170</v>
      </c>
      <c r="T137" t="s">
        <v>171</v>
      </c>
      <c r="U137">
        <v>44.4</v>
      </c>
      <c r="V137">
        <v>4.3</v>
      </c>
      <c r="W137">
        <v>120</v>
      </c>
      <c r="AE137">
        <v>3</v>
      </c>
    </row>
    <row r="138" spans="1:45" x14ac:dyDescent="0.35">
      <c r="A138">
        <v>119</v>
      </c>
      <c r="B138" t="s">
        <v>47</v>
      </c>
      <c r="C138">
        <v>477</v>
      </c>
      <c r="D138">
        <v>9</v>
      </c>
      <c r="E138">
        <v>25</v>
      </c>
      <c r="H138" t="s">
        <v>48</v>
      </c>
      <c r="Q138">
        <v>10</v>
      </c>
      <c r="R138" t="s">
        <v>80</v>
      </c>
      <c r="T138" t="s">
        <v>166</v>
      </c>
      <c r="U138">
        <v>41</v>
      </c>
      <c r="V138">
        <v>29</v>
      </c>
      <c r="W138">
        <v>140</v>
      </c>
      <c r="Y138">
        <v>3</v>
      </c>
      <c r="AE138">
        <v>3</v>
      </c>
    </row>
    <row r="139" spans="1:45" x14ac:dyDescent="0.35">
      <c r="A139">
        <v>5888</v>
      </c>
      <c r="B139" t="s">
        <v>51</v>
      </c>
      <c r="C139">
        <v>478</v>
      </c>
      <c r="D139">
        <v>9</v>
      </c>
      <c r="E139">
        <v>25</v>
      </c>
      <c r="J139">
        <v>7.2</v>
      </c>
      <c r="L139">
        <v>7.2</v>
      </c>
      <c r="Q139">
        <v>9</v>
      </c>
      <c r="R139" t="s">
        <v>80</v>
      </c>
      <c r="T139" t="s">
        <v>159</v>
      </c>
      <c r="U139">
        <v>40.799999999999997</v>
      </c>
      <c r="V139">
        <v>29.2</v>
      </c>
      <c r="W139">
        <v>140</v>
      </c>
    </row>
    <row r="140" spans="1:45" x14ac:dyDescent="0.35">
      <c r="A140">
        <v>121</v>
      </c>
      <c r="B140" t="s">
        <v>47</v>
      </c>
      <c r="C140">
        <v>494</v>
      </c>
      <c r="H140" t="s">
        <v>48</v>
      </c>
      <c r="Q140">
        <v>10</v>
      </c>
      <c r="R140" t="s">
        <v>65</v>
      </c>
      <c r="T140" t="s">
        <v>172</v>
      </c>
      <c r="U140">
        <v>34.299999999999997</v>
      </c>
      <c r="V140">
        <v>35.5</v>
      </c>
      <c r="W140">
        <v>140</v>
      </c>
      <c r="AE140">
        <v>3</v>
      </c>
    </row>
    <row r="141" spans="1:45" x14ac:dyDescent="0.35">
      <c r="A141">
        <v>8090</v>
      </c>
      <c r="B141" t="s">
        <v>47</v>
      </c>
      <c r="C141">
        <v>499</v>
      </c>
      <c r="D141">
        <v>8</v>
      </c>
      <c r="E141">
        <v>4</v>
      </c>
      <c r="Q141">
        <v>6</v>
      </c>
      <c r="R141" t="s">
        <v>93</v>
      </c>
      <c r="T141" t="s">
        <v>173</v>
      </c>
      <c r="U141">
        <v>32.1</v>
      </c>
      <c r="V141">
        <v>118.8</v>
      </c>
      <c r="W141">
        <v>30</v>
      </c>
      <c r="AE141">
        <v>2</v>
      </c>
      <c r="AG141">
        <v>3</v>
      </c>
      <c r="AQ141">
        <v>2</v>
      </c>
      <c r="AS141">
        <v>3</v>
      </c>
    </row>
    <row r="142" spans="1:45" x14ac:dyDescent="0.35">
      <c r="A142">
        <v>122</v>
      </c>
      <c r="B142" t="s">
        <v>47</v>
      </c>
      <c r="C142">
        <v>500</v>
      </c>
      <c r="H142" t="s">
        <v>48</v>
      </c>
      <c r="I142">
        <v>20</v>
      </c>
      <c r="J142">
        <v>6.7</v>
      </c>
      <c r="P142">
        <v>6.7</v>
      </c>
      <c r="Q142">
        <v>8</v>
      </c>
      <c r="R142" t="s">
        <v>174</v>
      </c>
      <c r="T142" t="s">
        <v>174</v>
      </c>
      <c r="U142">
        <v>42.7</v>
      </c>
      <c r="V142">
        <v>76.5</v>
      </c>
      <c r="W142">
        <v>40</v>
      </c>
      <c r="AE142">
        <v>3</v>
      </c>
    </row>
    <row r="143" spans="1:45" x14ac:dyDescent="0.35">
      <c r="A143">
        <v>123</v>
      </c>
      <c r="B143" t="s">
        <v>47</v>
      </c>
      <c r="C143">
        <v>501</v>
      </c>
      <c r="J143">
        <v>6.3</v>
      </c>
      <c r="P143">
        <v>6.3</v>
      </c>
      <c r="Q143">
        <v>8</v>
      </c>
      <c r="R143" t="s">
        <v>175</v>
      </c>
      <c r="T143" t="s">
        <v>176</v>
      </c>
      <c r="U143">
        <v>39</v>
      </c>
      <c r="V143">
        <v>125.3</v>
      </c>
      <c r="W143">
        <v>30</v>
      </c>
      <c r="Y143">
        <v>3</v>
      </c>
      <c r="AE143">
        <v>2</v>
      </c>
    </row>
    <row r="144" spans="1:45" x14ac:dyDescent="0.35">
      <c r="A144">
        <v>124</v>
      </c>
      <c r="B144" t="s">
        <v>47</v>
      </c>
      <c r="C144">
        <v>510</v>
      </c>
      <c r="H144" t="s">
        <v>48</v>
      </c>
      <c r="J144">
        <v>6.3</v>
      </c>
      <c r="P144">
        <v>6.3</v>
      </c>
      <c r="Q144">
        <v>8</v>
      </c>
      <c r="R144" t="s">
        <v>116</v>
      </c>
      <c r="T144" t="s">
        <v>131</v>
      </c>
      <c r="U144">
        <v>35.5</v>
      </c>
      <c r="V144">
        <v>129.1</v>
      </c>
      <c r="W144">
        <v>30</v>
      </c>
      <c r="Y144">
        <v>3</v>
      </c>
      <c r="AE144">
        <v>2</v>
      </c>
    </row>
    <row r="145" spans="1:47" x14ac:dyDescent="0.35">
      <c r="A145">
        <v>125</v>
      </c>
      <c r="B145" t="s">
        <v>47</v>
      </c>
      <c r="C145">
        <v>512</v>
      </c>
      <c r="D145">
        <v>5</v>
      </c>
      <c r="E145">
        <v>21</v>
      </c>
      <c r="J145">
        <v>7.5</v>
      </c>
      <c r="L145">
        <v>7.5</v>
      </c>
      <c r="Q145">
        <v>10</v>
      </c>
      <c r="R145" t="s">
        <v>93</v>
      </c>
      <c r="T145" t="s">
        <v>177</v>
      </c>
      <c r="U145">
        <v>39.4</v>
      </c>
      <c r="V145">
        <v>113.3</v>
      </c>
      <c r="W145">
        <v>30</v>
      </c>
      <c r="X145">
        <v>5130</v>
      </c>
      <c r="Y145">
        <v>4</v>
      </c>
      <c r="AB145">
        <v>2720</v>
      </c>
      <c r="AC145">
        <v>4</v>
      </c>
      <c r="AE145">
        <v>4</v>
      </c>
      <c r="AJ145">
        <v>5130</v>
      </c>
      <c r="AK145">
        <v>4</v>
      </c>
      <c r="AN145">
        <v>2720</v>
      </c>
      <c r="AO145">
        <v>4</v>
      </c>
      <c r="AQ145">
        <v>4</v>
      </c>
    </row>
    <row r="146" spans="1:47" x14ac:dyDescent="0.35">
      <c r="A146">
        <v>126</v>
      </c>
      <c r="B146" t="s">
        <v>47</v>
      </c>
      <c r="C146">
        <v>518</v>
      </c>
      <c r="Q146">
        <v>12</v>
      </c>
      <c r="R146" t="s">
        <v>153</v>
      </c>
      <c r="T146" t="s">
        <v>178</v>
      </c>
      <c r="U146">
        <v>42</v>
      </c>
      <c r="V146">
        <v>21.4</v>
      </c>
      <c r="W146">
        <v>130</v>
      </c>
      <c r="AE146">
        <v>4</v>
      </c>
    </row>
    <row r="147" spans="1:47" x14ac:dyDescent="0.35">
      <c r="A147">
        <v>128</v>
      </c>
      <c r="B147" t="s">
        <v>47</v>
      </c>
      <c r="C147">
        <v>521</v>
      </c>
      <c r="H147" t="s">
        <v>48</v>
      </c>
      <c r="R147" t="s">
        <v>56</v>
      </c>
      <c r="T147" t="s">
        <v>179</v>
      </c>
      <c r="U147">
        <v>39.6</v>
      </c>
      <c r="V147">
        <v>21.2</v>
      </c>
      <c r="W147">
        <v>130</v>
      </c>
      <c r="AE147">
        <v>3</v>
      </c>
    </row>
    <row r="148" spans="1:47" x14ac:dyDescent="0.35">
      <c r="A148">
        <v>130</v>
      </c>
      <c r="B148" t="s">
        <v>47</v>
      </c>
      <c r="C148">
        <v>522</v>
      </c>
      <c r="H148" t="s">
        <v>48</v>
      </c>
      <c r="Q148">
        <v>10</v>
      </c>
      <c r="R148" t="s">
        <v>100</v>
      </c>
      <c r="T148" t="s">
        <v>125</v>
      </c>
      <c r="U148">
        <v>41.2</v>
      </c>
      <c r="V148">
        <v>19.3</v>
      </c>
      <c r="W148">
        <v>130</v>
      </c>
    </row>
    <row r="149" spans="1:47" x14ac:dyDescent="0.35">
      <c r="A149">
        <v>129</v>
      </c>
      <c r="B149" t="s">
        <v>47</v>
      </c>
      <c r="C149">
        <v>522</v>
      </c>
      <c r="H149" t="s">
        <v>48</v>
      </c>
      <c r="Q149">
        <v>10</v>
      </c>
      <c r="R149" t="s">
        <v>52</v>
      </c>
      <c r="T149" t="s">
        <v>52</v>
      </c>
      <c r="U149">
        <v>36.200000000000003</v>
      </c>
      <c r="V149">
        <v>36.1</v>
      </c>
      <c r="W149">
        <v>140</v>
      </c>
      <c r="AE149">
        <v>3</v>
      </c>
    </row>
    <row r="150" spans="1:47" x14ac:dyDescent="0.35">
      <c r="A150">
        <v>131</v>
      </c>
      <c r="B150" t="s">
        <v>47</v>
      </c>
      <c r="C150">
        <v>525</v>
      </c>
      <c r="D150">
        <v>5</v>
      </c>
      <c r="E150">
        <v>29</v>
      </c>
      <c r="J150">
        <v>7</v>
      </c>
      <c r="L150">
        <v>7</v>
      </c>
      <c r="Q150">
        <v>9</v>
      </c>
      <c r="R150" t="s">
        <v>80</v>
      </c>
      <c r="T150" t="s">
        <v>180</v>
      </c>
      <c r="U150">
        <v>36.25</v>
      </c>
      <c r="V150">
        <v>36.1</v>
      </c>
      <c r="W150">
        <v>140</v>
      </c>
      <c r="X150">
        <v>250000</v>
      </c>
      <c r="Y150">
        <v>4</v>
      </c>
      <c r="AE150">
        <v>4</v>
      </c>
      <c r="AJ150">
        <v>250000</v>
      </c>
      <c r="AK150">
        <v>4</v>
      </c>
      <c r="AQ150">
        <v>4</v>
      </c>
    </row>
    <row r="151" spans="1:47" x14ac:dyDescent="0.35">
      <c r="A151">
        <v>132</v>
      </c>
      <c r="B151" t="s">
        <v>47</v>
      </c>
      <c r="C151">
        <v>527</v>
      </c>
      <c r="H151" t="s">
        <v>48</v>
      </c>
      <c r="Q151">
        <v>10</v>
      </c>
      <c r="R151" t="s">
        <v>56</v>
      </c>
      <c r="T151" t="s">
        <v>181</v>
      </c>
      <c r="U151">
        <v>40.1</v>
      </c>
      <c r="V151">
        <v>20.8</v>
      </c>
      <c r="W151">
        <v>130</v>
      </c>
    </row>
    <row r="152" spans="1:47" x14ac:dyDescent="0.35">
      <c r="A152">
        <v>134</v>
      </c>
      <c r="B152" t="s">
        <v>47</v>
      </c>
      <c r="C152">
        <v>528</v>
      </c>
      <c r="D152">
        <v>11</v>
      </c>
      <c r="E152">
        <v>29</v>
      </c>
      <c r="J152">
        <v>7.1</v>
      </c>
      <c r="L152">
        <v>7.1</v>
      </c>
      <c r="Q152">
        <v>10</v>
      </c>
      <c r="R152" t="s">
        <v>80</v>
      </c>
      <c r="T152" t="s">
        <v>119</v>
      </c>
      <c r="U152">
        <v>36.25</v>
      </c>
      <c r="V152">
        <v>36.1</v>
      </c>
      <c r="W152">
        <v>140</v>
      </c>
      <c r="X152">
        <v>4870</v>
      </c>
      <c r="Y152">
        <v>4</v>
      </c>
      <c r="AE152">
        <v>4</v>
      </c>
      <c r="AJ152">
        <v>4870</v>
      </c>
      <c r="AK152">
        <v>4</v>
      </c>
      <c r="AQ152">
        <v>4</v>
      </c>
    </row>
    <row r="153" spans="1:47" x14ac:dyDescent="0.35">
      <c r="A153">
        <v>136</v>
      </c>
      <c r="B153" t="s">
        <v>47</v>
      </c>
      <c r="C153">
        <v>533</v>
      </c>
      <c r="D153">
        <v>11</v>
      </c>
      <c r="E153">
        <v>29</v>
      </c>
      <c r="R153" t="s">
        <v>52</v>
      </c>
      <c r="T153" t="s">
        <v>182</v>
      </c>
      <c r="U153">
        <v>36.200000000000003</v>
      </c>
      <c r="V153">
        <v>37.200000000000003</v>
      </c>
      <c r="W153">
        <v>140</v>
      </c>
      <c r="X153">
        <v>130000</v>
      </c>
      <c r="Y153">
        <v>4</v>
      </c>
      <c r="AJ153">
        <v>130000</v>
      </c>
      <c r="AK153">
        <v>4</v>
      </c>
    </row>
    <row r="154" spans="1:47" x14ac:dyDescent="0.35">
      <c r="A154">
        <v>5889</v>
      </c>
      <c r="B154" t="s">
        <v>51</v>
      </c>
      <c r="C154">
        <v>543</v>
      </c>
      <c r="J154">
        <v>6.8</v>
      </c>
      <c r="L154">
        <v>6.8</v>
      </c>
      <c r="Q154">
        <v>10</v>
      </c>
      <c r="R154" t="s">
        <v>80</v>
      </c>
      <c r="T154" t="s">
        <v>183</v>
      </c>
      <c r="U154">
        <v>40.299999999999997</v>
      </c>
      <c r="V154">
        <v>27.8</v>
      </c>
      <c r="W154">
        <v>140</v>
      </c>
      <c r="AE154">
        <v>3</v>
      </c>
      <c r="AK154">
        <v>3</v>
      </c>
      <c r="AQ154">
        <v>3</v>
      </c>
    </row>
    <row r="155" spans="1:47" x14ac:dyDescent="0.35">
      <c r="A155">
        <v>10058</v>
      </c>
      <c r="B155" t="s">
        <v>51</v>
      </c>
      <c r="C155">
        <v>551</v>
      </c>
      <c r="D155">
        <v>4</v>
      </c>
      <c r="R155" t="s">
        <v>56</v>
      </c>
      <c r="T155" t="s">
        <v>184</v>
      </c>
      <c r="W155">
        <v>130</v>
      </c>
    </row>
    <row r="156" spans="1:47" x14ac:dyDescent="0.35">
      <c r="A156">
        <v>138</v>
      </c>
      <c r="B156" t="s">
        <v>51</v>
      </c>
      <c r="C156">
        <v>551</v>
      </c>
      <c r="D156">
        <v>7</v>
      </c>
      <c r="E156">
        <v>7</v>
      </c>
      <c r="J156">
        <v>7.1</v>
      </c>
      <c r="L156">
        <v>7.1</v>
      </c>
      <c r="Q156">
        <v>9</v>
      </c>
      <c r="R156" t="s">
        <v>56</v>
      </c>
      <c r="T156" t="s">
        <v>185</v>
      </c>
      <c r="U156">
        <v>38.4</v>
      </c>
      <c r="V156">
        <v>22.3</v>
      </c>
      <c r="W156">
        <v>130</v>
      </c>
      <c r="X156">
        <v>5000</v>
      </c>
      <c r="Y156">
        <v>4</v>
      </c>
      <c r="AE156">
        <v>4</v>
      </c>
      <c r="AG156">
        <v>4</v>
      </c>
      <c r="AJ156">
        <v>5000</v>
      </c>
      <c r="AK156">
        <v>4</v>
      </c>
      <c r="AQ156">
        <v>4</v>
      </c>
      <c r="AS156">
        <v>4</v>
      </c>
    </row>
    <row r="157" spans="1:47" x14ac:dyDescent="0.35">
      <c r="A157">
        <v>139</v>
      </c>
      <c r="B157" t="s">
        <v>51</v>
      </c>
      <c r="C157">
        <v>551</v>
      </c>
      <c r="D157">
        <v>7</v>
      </c>
      <c r="E157">
        <v>9</v>
      </c>
      <c r="J157">
        <v>7.3</v>
      </c>
      <c r="P157">
        <v>7.3</v>
      </c>
      <c r="Q157">
        <v>10</v>
      </c>
      <c r="R157" t="s">
        <v>65</v>
      </c>
      <c r="T157" t="s">
        <v>186</v>
      </c>
      <c r="U157">
        <v>33.9</v>
      </c>
      <c r="V157">
        <v>35.5</v>
      </c>
      <c r="W157">
        <v>140</v>
      </c>
      <c r="Y157">
        <v>4</v>
      </c>
      <c r="AE157">
        <v>4</v>
      </c>
      <c r="AK157">
        <v>4</v>
      </c>
      <c r="AQ157">
        <v>4</v>
      </c>
    </row>
    <row r="158" spans="1:47" x14ac:dyDescent="0.35">
      <c r="A158">
        <v>140</v>
      </c>
      <c r="B158" t="s">
        <v>47</v>
      </c>
      <c r="C158">
        <v>552</v>
      </c>
      <c r="D158">
        <v>7</v>
      </c>
      <c r="E158">
        <v>9</v>
      </c>
      <c r="H158" t="s">
        <v>48</v>
      </c>
      <c r="Q158">
        <v>10</v>
      </c>
      <c r="R158" t="s">
        <v>52</v>
      </c>
      <c r="T158" t="s">
        <v>187</v>
      </c>
      <c r="U158">
        <v>36.1</v>
      </c>
      <c r="V158">
        <v>37.1</v>
      </c>
      <c r="W158">
        <v>140</v>
      </c>
      <c r="AE158">
        <v>3</v>
      </c>
    </row>
    <row r="159" spans="1:47" x14ac:dyDescent="0.35">
      <c r="A159">
        <v>141</v>
      </c>
      <c r="B159" t="s">
        <v>47</v>
      </c>
      <c r="C159">
        <v>553</v>
      </c>
      <c r="D159">
        <v>7</v>
      </c>
      <c r="E159">
        <v>9</v>
      </c>
      <c r="H159" t="s">
        <v>48</v>
      </c>
      <c r="Q159">
        <v>10</v>
      </c>
      <c r="R159" t="s">
        <v>65</v>
      </c>
      <c r="T159" t="s">
        <v>188</v>
      </c>
      <c r="U159">
        <v>33.9</v>
      </c>
      <c r="V159">
        <v>35.5</v>
      </c>
      <c r="W159">
        <v>140</v>
      </c>
      <c r="AE159">
        <v>3</v>
      </c>
    </row>
    <row r="160" spans="1:47" x14ac:dyDescent="0.35">
      <c r="A160">
        <v>5892</v>
      </c>
      <c r="B160" t="s">
        <v>51</v>
      </c>
      <c r="C160">
        <v>554</v>
      </c>
      <c r="D160">
        <v>8</v>
      </c>
      <c r="E160">
        <v>15</v>
      </c>
      <c r="J160">
        <v>7</v>
      </c>
      <c r="L160">
        <v>7</v>
      </c>
      <c r="R160" t="s">
        <v>56</v>
      </c>
      <c r="T160" t="s">
        <v>189</v>
      </c>
      <c r="U160">
        <v>36.799999999999997</v>
      </c>
      <c r="V160">
        <v>27.3</v>
      </c>
      <c r="W160">
        <v>130</v>
      </c>
      <c r="Y160">
        <v>3</v>
      </c>
      <c r="AE160">
        <v>2</v>
      </c>
      <c r="AG160">
        <v>2</v>
      </c>
      <c r="AI160">
        <v>2</v>
      </c>
      <c r="AK160">
        <v>3</v>
      </c>
      <c r="AQ160">
        <v>2</v>
      </c>
      <c r="AS160">
        <v>2</v>
      </c>
      <c r="AU160">
        <v>2</v>
      </c>
    </row>
    <row r="161" spans="1:45" x14ac:dyDescent="0.35">
      <c r="A161">
        <v>143</v>
      </c>
      <c r="B161" t="s">
        <v>47</v>
      </c>
      <c r="C161">
        <v>555</v>
      </c>
      <c r="D161">
        <v>8</v>
      </c>
      <c r="E161">
        <v>15</v>
      </c>
      <c r="Q161">
        <v>10</v>
      </c>
      <c r="R161" t="s">
        <v>80</v>
      </c>
      <c r="T161" t="s">
        <v>166</v>
      </c>
      <c r="U161">
        <v>41.04</v>
      </c>
      <c r="V161">
        <v>28.98</v>
      </c>
      <c r="W161">
        <v>140</v>
      </c>
    </row>
    <row r="162" spans="1:45" x14ac:dyDescent="0.35">
      <c r="A162">
        <v>145</v>
      </c>
      <c r="B162" t="s">
        <v>47</v>
      </c>
      <c r="C162">
        <v>557</v>
      </c>
      <c r="D162">
        <v>7</v>
      </c>
      <c r="E162">
        <v>9</v>
      </c>
      <c r="Q162">
        <v>10</v>
      </c>
      <c r="R162" t="s">
        <v>80</v>
      </c>
      <c r="T162" t="s">
        <v>119</v>
      </c>
      <c r="U162">
        <v>36.1</v>
      </c>
      <c r="V162">
        <v>36.1</v>
      </c>
      <c r="W162">
        <v>140</v>
      </c>
      <c r="AE162">
        <v>3</v>
      </c>
      <c r="AG162">
        <v>3</v>
      </c>
      <c r="AQ162">
        <v>3</v>
      </c>
      <c r="AS162">
        <v>3</v>
      </c>
    </row>
    <row r="163" spans="1:45" x14ac:dyDescent="0.35">
      <c r="A163">
        <v>5893</v>
      </c>
      <c r="B163" t="s">
        <v>47</v>
      </c>
      <c r="C163">
        <v>557</v>
      </c>
      <c r="D163">
        <v>10</v>
      </c>
      <c r="E163">
        <v>14</v>
      </c>
      <c r="R163" t="s">
        <v>80</v>
      </c>
      <c r="T163" t="s">
        <v>159</v>
      </c>
      <c r="U163">
        <v>40.9</v>
      </c>
      <c r="V163">
        <v>27.6</v>
      </c>
      <c r="W163">
        <v>140</v>
      </c>
    </row>
    <row r="164" spans="1:45" x14ac:dyDescent="0.35">
      <c r="A164">
        <v>9971</v>
      </c>
      <c r="B164" t="s">
        <v>51</v>
      </c>
      <c r="C164">
        <v>557</v>
      </c>
      <c r="J164">
        <v>7</v>
      </c>
      <c r="L164">
        <v>7</v>
      </c>
      <c r="Q164">
        <v>9</v>
      </c>
      <c r="R164" t="s">
        <v>80</v>
      </c>
      <c r="T164" t="s">
        <v>166</v>
      </c>
      <c r="U164">
        <v>40.9</v>
      </c>
      <c r="V164">
        <v>27.6</v>
      </c>
      <c r="W164">
        <v>140</v>
      </c>
    </row>
    <row r="165" spans="1:45" x14ac:dyDescent="0.35">
      <c r="A165">
        <v>146</v>
      </c>
      <c r="B165" t="s">
        <v>51</v>
      </c>
      <c r="C165">
        <v>558</v>
      </c>
      <c r="D165">
        <v>12</v>
      </c>
      <c r="E165">
        <v>14</v>
      </c>
      <c r="J165">
        <v>7</v>
      </c>
      <c r="L165">
        <v>7</v>
      </c>
      <c r="Q165">
        <v>9</v>
      </c>
      <c r="R165" t="s">
        <v>80</v>
      </c>
      <c r="T165" t="s">
        <v>80</v>
      </c>
      <c r="U165">
        <v>40.9</v>
      </c>
      <c r="V165">
        <v>28.8</v>
      </c>
      <c r="W165">
        <v>140</v>
      </c>
    </row>
    <row r="166" spans="1:45" x14ac:dyDescent="0.35">
      <c r="A166">
        <v>147</v>
      </c>
      <c r="B166" t="s">
        <v>47</v>
      </c>
      <c r="C166">
        <v>558</v>
      </c>
      <c r="D166">
        <v>12</v>
      </c>
      <c r="E166">
        <v>25</v>
      </c>
      <c r="Q166">
        <v>10</v>
      </c>
      <c r="R166" t="s">
        <v>60</v>
      </c>
      <c r="T166" t="s">
        <v>190</v>
      </c>
      <c r="U166">
        <v>43.6</v>
      </c>
      <c r="V166">
        <v>13.5</v>
      </c>
      <c r="W166">
        <v>130</v>
      </c>
      <c r="AE166">
        <v>3</v>
      </c>
      <c r="AQ166">
        <v>3</v>
      </c>
    </row>
    <row r="167" spans="1:45" x14ac:dyDescent="0.35">
      <c r="A167">
        <v>148</v>
      </c>
      <c r="B167" t="s">
        <v>47</v>
      </c>
      <c r="C167">
        <v>565</v>
      </c>
      <c r="H167" t="s">
        <v>48</v>
      </c>
      <c r="R167" t="s">
        <v>80</v>
      </c>
      <c r="T167" t="s">
        <v>119</v>
      </c>
      <c r="U167">
        <v>36.200000000000003</v>
      </c>
      <c r="V167">
        <v>36.1</v>
      </c>
      <c r="W167">
        <v>140</v>
      </c>
      <c r="X167">
        <v>30000</v>
      </c>
      <c r="Y167">
        <v>4</v>
      </c>
    </row>
    <row r="168" spans="1:45" x14ac:dyDescent="0.35">
      <c r="A168">
        <v>149</v>
      </c>
      <c r="B168" t="s">
        <v>47</v>
      </c>
      <c r="C168">
        <v>567</v>
      </c>
      <c r="H168" t="s">
        <v>48</v>
      </c>
      <c r="Q168">
        <v>10</v>
      </c>
      <c r="R168" t="s">
        <v>191</v>
      </c>
      <c r="T168" t="s">
        <v>192</v>
      </c>
      <c r="U168">
        <v>45.6</v>
      </c>
      <c r="V168">
        <v>15.3</v>
      </c>
      <c r="W168">
        <v>130</v>
      </c>
    </row>
    <row r="169" spans="1:45" x14ac:dyDescent="0.35">
      <c r="A169">
        <v>150</v>
      </c>
      <c r="B169" t="s">
        <v>47</v>
      </c>
      <c r="C169">
        <v>579</v>
      </c>
      <c r="H169" t="s">
        <v>48</v>
      </c>
      <c r="R169" t="s">
        <v>80</v>
      </c>
      <c r="T169" t="s">
        <v>119</v>
      </c>
      <c r="U169">
        <v>36</v>
      </c>
      <c r="V169">
        <v>36</v>
      </c>
      <c r="W169">
        <v>140</v>
      </c>
      <c r="AE169">
        <v>3</v>
      </c>
    </row>
    <row r="170" spans="1:45" x14ac:dyDescent="0.35">
      <c r="A170">
        <v>151</v>
      </c>
      <c r="B170" t="s">
        <v>47</v>
      </c>
      <c r="C170">
        <v>581</v>
      </c>
      <c r="D170">
        <v>7</v>
      </c>
      <c r="E170">
        <v>9</v>
      </c>
      <c r="H170" t="s">
        <v>48</v>
      </c>
      <c r="Q170">
        <v>9</v>
      </c>
      <c r="R170" t="s">
        <v>80</v>
      </c>
      <c r="T170" t="s">
        <v>119</v>
      </c>
      <c r="U170">
        <v>36.1</v>
      </c>
      <c r="V170">
        <v>36.1</v>
      </c>
      <c r="W170">
        <v>140</v>
      </c>
      <c r="AE170">
        <v>3</v>
      </c>
    </row>
    <row r="171" spans="1:45" x14ac:dyDescent="0.35">
      <c r="A171">
        <v>152</v>
      </c>
      <c r="B171" t="s">
        <v>47</v>
      </c>
      <c r="C171">
        <v>587</v>
      </c>
      <c r="D171">
        <v>9</v>
      </c>
      <c r="E171">
        <v>30</v>
      </c>
      <c r="Q171">
        <v>9</v>
      </c>
      <c r="R171" t="s">
        <v>80</v>
      </c>
      <c r="T171" t="s">
        <v>119</v>
      </c>
      <c r="U171">
        <v>36.25</v>
      </c>
      <c r="V171">
        <v>36.1</v>
      </c>
      <c r="W171">
        <v>140</v>
      </c>
      <c r="X171">
        <v>60000</v>
      </c>
      <c r="Y171">
        <v>4</v>
      </c>
      <c r="AE171">
        <v>4</v>
      </c>
      <c r="AJ171">
        <v>60000</v>
      </c>
      <c r="AK171">
        <v>4</v>
      </c>
      <c r="AQ171">
        <v>4</v>
      </c>
    </row>
    <row r="172" spans="1:45" x14ac:dyDescent="0.35">
      <c r="A172">
        <v>154</v>
      </c>
      <c r="B172" t="s">
        <v>47</v>
      </c>
      <c r="C172">
        <v>600</v>
      </c>
      <c r="D172">
        <v>12</v>
      </c>
      <c r="E172">
        <v>13</v>
      </c>
      <c r="Q172">
        <v>7</v>
      </c>
      <c r="R172" t="s">
        <v>93</v>
      </c>
      <c r="T172" t="s">
        <v>193</v>
      </c>
      <c r="U172">
        <v>34.299999999999997</v>
      </c>
      <c r="V172">
        <v>108.9</v>
      </c>
      <c r="W172">
        <v>30</v>
      </c>
      <c r="X172">
        <v>101</v>
      </c>
      <c r="Y172">
        <v>3</v>
      </c>
      <c r="AE172">
        <v>2</v>
      </c>
      <c r="AG172">
        <v>3</v>
      </c>
      <c r="AJ172">
        <v>101</v>
      </c>
      <c r="AK172">
        <v>3</v>
      </c>
      <c r="AQ172">
        <v>2</v>
      </c>
      <c r="AS172">
        <v>3</v>
      </c>
    </row>
    <row r="173" spans="1:45" x14ac:dyDescent="0.35">
      <c r="A173">
        <v>155</v>
      </c>
      <c r="B173" t="s">
        <v>47</v>
      </c>
      <c r="C173">
        <v>614</v>
      </c>
      <c r="H173" t="s">
        <v>48</v>
      </c>
      <c r="R173" t="s">
        <v>60</v>
      </c>
      <c r="T173" t="s">
        <v>60</v>
      </c>
      <c r="U173">
        <v>41</v>
      </c>
      <c r="V173">
        <v>15</v>
      </c>
      <c r="W173">
        <v>130</v>
      </c>
      <c r="X173">
        <v>1000</v>
      </c>
      <c r="Y173">
        <v>3</v>
      </c>
      <c r="AE173">
        <v>3</v>
      </c>
    </row>
    <row r="174" spans="1:45" x14ac:dyDescent="0.35">
      <c r="A174">
        <v>156</v>
      </c>
      <c r="B174" t="s">
        <v>47</v>
      </c>
      <c r="C174">
        <v>634</v>
      </c>
      <c r="H174" t="s">
        <v>48</v>
      </c>
      <c r="R174" t="s">
        <v>73</v>
      </c>
      <c r="T174" t="s">
        <v>194</v>
      </c>
      <c r="U174">
        <v>38</v>
      </c>
      <c r="V174">
        <v>46.2</v>
      </c>
      <c r="W174">
        <v>140</v>
      </c>
      <c r="AE174">
        <v>3</v>
      </c>
    </row>
    <row r="175" spans="1:45" x14ac:dyDescent="0.35">
      <c r="A175">
        <v>158</v>
      </c>
      <c r="B175" t="s">
        <v>47</v>
      </c>
      <c r="C175">
        <v>649</v>
      </c>
      <c r="D175">
        <v>9</v>
      </c>
      <c r="E175">
        <v>12</v>
      </c>
      <c r="J175">
        <v>5.5</v>
      </c>
      <c r="L175">
        <v>5.5</v>
      </c>
      <c r="Q175">
        <v>7</v>
      </c>
      <c r="R175" t="s">
        <v>93</v>
      </c>
      <c r="T175" t="s">
        <v>195</v>
      </c>
      <c r="U175">
        <v>36.1</v>
      </c>
      <c r="V175">
        <v>111.5</v>
      </c>
      <c r="W175">
        <v>30</v>
      </c>
      <c r="X175">
        <v>50</v>
      </c>
      <c r="Y175">
        <v>1</v>
      </c>
      <c r="AE175">
        <v>2</v>
      </c>
      <c r="AG175">
        <v>2</v>
      </c>
      <c r="AJ175">
        <v>50</v>
      </c>
      <c r="AK175">
        <v>1</v>
      </c>
      <c r="AQ175">
        <v>2</v>
      </c>
      <c r="AS175">
        <v>2</v>
      </c>
    </row>
    <row r="176" spans="1:45" x14ac:dyDescent="0.35">
      <c r="A176">
        <v>159</v>
      </c>
      <c r="B176" t="s">
        <v>47</v>
      </c>
      <c r="C176">
        <v>662</v>
      </c>
      <c r="D176">
        <v>4</v>
      </c>
      <c r="E176">
        <v>26</v>
      </c>
      <c r="H176" t="s">
        <v>48</v>
      </c>
      <c r="R176" t="s">
        <v>73</v>
      </c>
      <c r="T176" t="s">
        <v>196</v>
      </c>
      <c r="U176">
        <v>35.299999999999997</v>
      </c>
      <c r="V176">
        <v>54</v>
      </c>
      <c r="W176">
        <v>140</v>
      </c>
      <c r="X176">
        <v>40000</v>
      </c>
      <c r="Y176">
        <v>4</v>
      </c>
      <c r="AE176">
        <v>3</v>
      </c>
    </row>
    <row r="177" spans="1:45" x14ac:dyDescent="0.35">
      <c r="A177">
        <v>160</v>
      </c>
      <c r="B177" t="s">
        <v>47</v>
      </c>
      <c r="C177">
        <v>664</v>
      </c>
      <c r="D177">
        <v>9</v>
      </c>
      <c r="E177">
        <v>12</v>
      </c>
      <c r="H177" t="s">
        <v>48</v>
      </c>
      <c r="J177">
        <v>6.3</v>
      </c>
      <c r="P177">
        <v>6.3</v>
      </c>
      <c r="Q177">
        <v>8</v>
      </c>
      <c r="R177" t="s">
        <v>116</v>
      </c>
      <c r="T177" t="s">
        <v>131</v>
      </c>
      <c r="U177">
        <v>35.5</v>
      </c>
      <c r="V177">
        <v>129.1</v>
      </c>
      <c r="W177">
        <v>30</v>
      </c>
      <c r="AE177">
        <v>3</v>
      </c>
    </row>
    <row r="178" spans="1:45" x14ac:dyDescent="0.35">
      <c r="A178">
        <v>161</v>
      </c>
      <c r="B178" t="s">
        <v>47</v>
      </c>
      <c r="C178">
        <v>678</v>
      </c>
      <c r="H178" t="s">
        <v>48</v>
      </c>
      <c r="Q178">
        <v>7</v>
      </c>
      <c r="R178" t="s">
        <v>197</v>
      </c>
      <c r="T178" t="s">
        <v>198</v>
      </c>
      <c r="U178">
        <v>35</v>
      </c>
      <c r="V178">
        <v>43.5</v>
      </c>
      <c r="W178">
        <v>140</v>
      </c>
      <c r="AE178">
        <v>3</v>
      </c>
    </row>
    <row r="179" spans="1:45" x14ac:dyDescent="0.35">
      <c r="A179">
        <v>162</v>
      </c>
      <c r="B179" t="s">
        <v>51</v>
      </c>
      <c r="C179">
        <v>684</v>
      </c>
      <c r="D179">
        <v>11</v>
      </c>
      <c r="E179">
        <v>29</v>
      </c>
      <c r="J179">
        <v>8.4</v>
      </c>
      <c r="L179">
        <v>8.4</v>
      </c>
      <c r="R179" t="s">
        <v>199</v>
      </c>
      <c r="T179" t="s">
        <v>199</v>
      </c>
      <c r="U179">
        <v>32.5</v>
      </c>
      <c r="V179">
        <v>134</v>
      </c>
      <c r="W179">
        <v>30</v>
      </c>
      <c r="Y179">
        <v>3</v>
      </c>
      <c r="AE179">
        <v>3</v>
      </c>
      <c r="AK179">
        <v>3</v>
      </c>
      <c r="AQ179">
        <v>3</v>
      </c>
    </row>
    <row r="180" spans="1:45" x14ac:dyDescent="0.35">
      <c r="A180">
        <v>163</v>
      </c>
      <c r="B180" t="s">
        <v>47</v>
      </c>
      <c r="C180">
        <v>688</v>
      </c>
      <c r="Q180">
        <v>9</v>
      </c>
      <c r="R180" t="s">
        <v>80</v>
      </c>
      <c r="T180" t="s">
        <v>200</v>
      </c>
      <c r="U180">
        <v>38.4</v>
      </c>
      <c r="V180">
        <v>27.2</v>
      </c>
      <c r="W180">
        <v>140</v>
      </c>
      <c r="X180">
        <v>2000</v>
      </c>
      <c r="Y180">
        <v>4</v>
      </c>
      <c r="AE180">
        <v>3</v>
      </c>
    </row>
    <row r="181" spans="1:45" x14ac:dyDescent="0.35">
      <c r="A181">
        <v>5894</v>
      </c>
      <c r="B181" t="s">
        <v>51</v>
      </c>
      <c r="C181">
        <v>701</v>
      </c>
      <c r="D181">
        <v>5</v>
      </c>
      <c r="E181">
        <v>12</v>
      </c>
      <c r="J181">
        <v>7</v>
      </c>
      <c r="L181">
        <v>7</v>
      </c>
      <c r="R181" t="s">
        <v>199</v>
      </c>
      <c r="T181" t="s">
        <v>201</v>
      </c>
      <c r="U181">
        <v>35.700000000000003</v>
      </c>
      <c r="V181">
        <v>135.4</v>
      </c>
      <c r="W181">
        <v>30</v>
      </c>
    </row>
    <row r="182" spans="1:45" x14ac:dyDescent="0.35">
      <c r="A182">
        <v>5895</v>
      </c>
      <c r="B182" t="s">
        <v>51</v>
      </c>
      <c r="C182">
        <v>704</v>
      </c>
      <c r="D182">
        <v>8</v>
      </c>
      <c r="E182">
        <v>2</v>
      </c>
      <c r="J182">
        <v>7</v>
      </c>
      <c r="L182">
        <v>7</v>
      </c>
      <c r="R182" t="s">
        <v>199</v>
      </c>
      <c r="T182" t="s">
        <v>202</v>
      </c>
      <c r="U182">
        <v>33.799999999999997</v>
      </c>
      <c r="V182">
        <v>136.69999999999999</v>
      </c>
      <c r="W182">
        <v>30</v>
      </c>
    </row>
    <row r="183" spans="1:45" x14ac:dyDescent="0.35">
      <c r="A183">
        <v>166</v>
      </c>
      <c r="B183" t="s">
        <v>47</v>
      </c>
      <c r="C183">
        <v>713</v>
      </c>
      <c r="D183">
        <v>3</v>
      </c>
      <c r="E183">
        <v>20</v>
      </c>
      <c r="Q183">
        <v>7</v>
      </c>
      <c r="R183" t="s">
        <v>80</v>
      </c>
      <c r="T183" t="s">
        <v>119</v>
      </c>
      <c r="U183">
        <v>36</v>
      </c>
      <c r="V183">
        <v>36</v>
      </c>
      <c r="W183">
        <v>140</v>
      </c>
      <c r="AE183">
        <v>3</v>
      </c>
    </row>
    <row r="184" spans="1:45" x14ac:dyDescent="0.35">
      <c r="A184">
        <v>167</v>
      </c>
      <c r="B184" t="s">
        <v>47</v>
      </c>
      <c r="C184">
        <v>715</v>
      </c>
      <c r="H184" t="s">
        <v>48</v>
      </c>
      <c r="Q184">
        <v>9</v>
      </c>
      <c r="R184" t="s">
        <v>80</v>
      </c>
      <c r="T184" t="s">
        <v>203</v>
      </c>
      <c r="U184">
        <v>40.4</v>
      </c>
      <c r="V184">
        <v>28.9</v>
      </c>
      <c r="W184">
        <v>140</v>
      </c>
      <c r="AE184">
        <v>2</v>
      </c>
    </row>
    <row r="185" spans="1:45" x14ac:dyDescent="0.35">
      <c r="A185">
        <v>168</v>
      </c>
      <c r="B185" t="s">
        <v>47</v>
      </c>
      <c r="C185">
        <v>716</v>
      </c>
      <c r="D185">
        <v>8</v>
      </c>
      <c r="E185">
        <v>25</v>
      </c>
      <c r="H185" t="s">
        <v>48</v>
      </c>
      <c r="R185" t="s">
        <v>80</v>
      </c>
      <c r="T185" t="s">
        <v>119</v>
      </c>
      <c r="U185">
        <v>36</v>
      </c>
      <c r="V185">
        <v>36</v>
      </c>
      <c r="W185">
        <v>140</v>
      </c>
      <c r="AE185">
        <v>2</v>
      </c>
    </row>
    <row r="186" spans="1:45" x14ac:dyDescent="0.35">
      <c r="A186">
        <v>169</v>
      </c>
      <c r="B186" t="s">
        <v>47</v>
      </c>
      <c r="C186">
        <v>734</v>
      </c>
      <c r="D186">
        <v>3</v>
      </c>
      <c r="E186">
        <v>19</v>
      </c>
      <c r="J186">
        <v>7</v>
      </c>
      <c r="L186">
        <v>7</v>
      </c>
      <c r="Q186">
        <v>9</v>
      </c>
      <c r="R186" t="s">
        <v>93</v>
      </c>
      <c r="T186" t="s">
        <v>204</v>
      </c>
      <c r="U186">
        <v>34.6</v>
      </c>
      <c r="V186">
        <v>105.6</v>
      </c>
      <c r="W186">
        <v>30</v>
      </c>
      <c r="X186">
        <v>101</v>
      </c>
      <c r="Y186">
        <v>3</v>
      </c>
      <c r="AE186">
        <v>2</v>
      </c>
      <c r="AG186">
        <v>3</v>
      </c>
      <c r="AJ186">
        <v>101</v>
      </c>
      <c r="AK186">
        <v>3</v>
      </c>
      <c r="AQ186">
        <v>2</v>
      </c>
      <c r="AS186">
        <v>3</v>
      </c>
    </row>
    <row r="187" spans="1:45" x14ac:dyDescent="0.35">
      <c r="A187">
        <v>170</v>
      </c>
      <c r="B187" t="s">
        <v>47</v>
      </c>
      <c r="C187">
        <v>735</v>
      </c>
      <c r="D187">
        <v>6</v>
      </c>
      <c r="E187">
        <v>21</v>
      </c>
      <c r="H187" t="s">
        <v>48</v>
      </c>
      <c r="I187">
        <v>16</v>
      </c>
      <c r="J187">
        <v>5.8</v>
      </c>
      <c r="P187">
        <v>5.8</v>
      </c>
      <c r="Q187">
        <v>8</v>
      </c>
      <c r="R187" t="s">
        <v>205</v>
      </c>
      <c r="T187" t="s">
        <v>206</v>
      </c>
      <c r="U187">
        <v>39.700000000000003</v>
      </c>
      <c r="V187">
        <v>45.5</v>
      </c>
      <c r="W187">
        <v>40</v>
      </c>
      <c r="AE187">
        <v>2</v>
      </c>
    </row>
    <row r="188" spans="1:45" x14ac:dyDescent="0.35">
      <c r="A188">
        <v>171</v>
      </c>
      <c r="B188" t="s">
        <v>51</v>
      </c>
      <c r="C188">
        <v>740</v>
      </c>
      <c r="D188">
        <v>10</v>
      </c>
      <c r="E188">
        <v>26</v>
      </c>
      <c r="J188">
        <v>7.3</v>
      </c>
      <c r="L188">
        <v>7.3</v>
      </c>
      <c r="Q188">
        <v>9</v>
      </c>
      <c r="R188" t="s">
        <v>80</v>
      </c>
      <c r="T188" t="s">
        <v>166</v>
      </c>
      <c r="U188">
        <v>40.700000000000003</v>
      </c>
      <c r="V188">
        <v>29.3</v>
      </c>
      <c r="W188">
        <v>140</v>
      </c>
      <c r="Y188">
        <v>3</v>
      </c>
      <c r="AE188">
        <v>3</v>
      </c>
      <c r="AG188">
        <v>3</v>
      </c>
      <c r="AK188">
        <v>3</v>
      </c>
      <c r="AQ188">
        <v>3</v>
      </c>
      <c r="AS188">
        <v>3</v>
      </c>
    </row>
    <row r="189" spans="1:45" x14ac:dyDescent="0.35">
      <c r="A189">
        <v>172</v>
      </c>
      <c r="B189" t="s">
        <v>47</v>
      </c>
      <c r="C189">
        <v>742</v>
      </c>
      <c r="H189" t="s">
        <v>48</v>
      </c>
      <c r="R189" t="s">
        <v>52</v>
      </c>
      <c r="T189" t="s">
        <v>207</v>
      </c>
      <c r="U189">
        <v>35</v>
      </c>
      <c r="V189">
        <v>38</v>
      </c>
      <c r="W189">
        <v>140</v>
      </c>
      <c r="Y189">
        <v>3</v>
      </c>
      <c r="AE189">
        <v>3</v>
      </c>
    </row>
    <row r="190" spans="1:45" x14ac:dyDescent="0.35">
      <c r="A190">
        <v>173</v>
      </c>
      <c r="B190" t="s">
        <v>47</v>
      </c>
      <c r="C190">
        <v>743</v>
      </c>
      <c r="J190">
        <v>7.2</v>
      </c>
      <c r="L190">
        <v>7.2</v>
      </c>
      <c r="Q190">
        <v>9</v>
      </c>
      <c r="R190" t="s">
        <v>73</v>
      </c>
      <c r="T190" t="s">
        <v>208</v>
      </c>
      <c r="U190">
        <v>35.299999999999997</v>
      </c>
      <c r="V190">
        <v>52.2</v>
      </c>
      <c r="W190">
        <v>140</v>
      </c>
      <c r="AE190">
        <v>3</v>
      </c>
      <c r="AQ190">
        <v>3</v>
      </c>
    </row>
    <row r="191" spans="1:45" x14ac:dyDescent="0.35">
      <c r="A191">
        <v>174</v>
      </c>
      <c r="B191" t="s">
        <v>47</v>
      </c>
      <c r="C191">
        <v>743</v>
      </c>
      <c r="I191">
        <v>20</v>
      </c>
      <c r="J191">
        <v>5.5</v>
      </c>
      <c r="L191">
        <v>5.5</v>
      </c>
      <c r="Q191">
        <v>7</v>
      </c>
      <c r="R191" t="s">
        <v>98</v>
      </c>
      <c r="T191" t="s">
        <v>209</v>
      </c>
      <c r="U191">
        <v>42.1</v>
      </c>
      <c r="V191">
        <v>48.2</v>
      </c>
      <c r="W191">
        <v>40</v>
      </c>
      <c r="AE191">
        <v>1</v>
      </c>
      <c r="AQ191">
        <v>1</v>
      </c>
    </row>
    <row r="192" spans="1:45" x14ac:dyDescent="0.35">
      <c r="A192">
        <v>9810</v>
      </c>
      <c r="B192" t="s">
        <v>51</v>
      </c>
      <c r="C192">
        <v>744</v>
      </c>
      <c r="D192">
        <v>6</v>
      </c>
      <c r="E192">
        <v>30</v>
      </c>
      <c r="J192">
        <v>6.4</v>
      </c>
      <c r="L192">
        <v>6.4</v>
      </c>
      <c r="R192" t="s">
        <v>199</v>
      </c>
      <c r="T192" t="s">
        <v>210</v>
      </c>
      <c r="U192">
        <v>32.4</v>
      </c>
      <c r="V192">
        <v>130.5</v>
      </c>
      <c r="W192">
        <v>30</v>
      </c>
      <c r="AJ192">
        <v>1520</v>
      </c>
      <c r="AK192">
        <v>4</v>
      </c>
      <c r="AQ192">
        <v>2</v>
      </c>
      <c r="AR192">
        <v>470</v>
      </c>
      <c r="AS192">
        <v>3</v>
      </c>
    </row>
    <row r="193" spans="1:45" x14ac:dyDescent="0.35">
      <c r="A193">
        <v>175</v>
      </c>
      <c r="B193" t="s">
        <v>47</v>
      </c>
      <c r="C193">
        <v>745</v>
      </c>
      <c r="D193">
        <v>6</v>
      </c>
      <c r="E193">
        <v>5</v>
      </c>
      <c r="J193">
        <v>7.9</v>
      </c>
      <c r="L193">
        <v>7.9</v>
      </c>
      <c r="R193" t="s">
        <v>199</v>
      </c>
      <c r="T193" t="s">
        <v>211</v>
      </c>
      <c r="U193">
        <v>35.5</v>
      </c>
      <c r="V193">
        <v>136.9</v>
      </c>
      <c r="W193">
        <v>30</v>
      </c>
      <c r="AE193">
        <v>3</v>
      </c>
      <c r="AQ193">
        <v>3</v>
      </c>
    </row>
    <row r="194" spans="1:45" x14ac:dyDescent="0.35">
      <c r="A194">
        <v>5896</v>
      </c>
      <c r="B194" t="s">
        <v>51</v>
      </c>
      <c r="C194">
        <v>745</v>
      </c>
      <c r="D194">
        <v>6</v>
      </c>
      <c r="E194">
        <v>9</v>
      </c>
      <c r="J194">
        <v>6.5</v>
      </c>
      <c r="L194">
        <v>6.5</v>
      </c>
      <c r="R194" t="s">
        <v>199</v>
      </c>
      <c r="T194" t="s">
        <v>212</v>
      </c>
      <c r="U194">
        <v>34.6</v>
      </c>
      <c r="V194">
        <v>135.30000000000001</v>
      </c>
      <c r="W194">
        <v>30</v>
      </c>
      <c r="AK194">
        <v>3</v>
      </c>
    </row>
    <row r="195" spans="1:45" x14ac:dyDescent="0.35">
      <c r="A195">
        <v>177</v>
      </c>
      <c r="B195" t="s">
        <v>51</v>
      </c>
      <c r="C195">
        <v>746</v>
      </c>
      <c r="D195">
        <v>1</v>
      </c>
      <c r="E195">
        <v>18</v>
      </c>
      <c r="H195" t="s">
        <v>48</v>
      </c>
      <c r="J195">
        <v>7</v>
      </c>
      <c r="P195">
        <v>7</v>
      </c>
      <c r="Q195">
        <v>11</v>
      </c>
      <c r="R195" t="s">
        <v>58</v>
      </c>
      <c r="T195" t="s">
        <v>213</v>
      </c>
      <c r="U195">
        <v>32</v>
      </c>
      <c r="V195">
        <v>35.5</v>
      </c>
      <c r="W195">
        <v>140</v>
      </c>
      <c r="AE195">
        <v>3</v>
      </c>
      <c r="AQ195">
        <v>3</v>
      </c>
    </row>
    <row r="196" spans="1:45" x14ac:dyDescent="0.35">
      <c r="A196">
        <v>178</v>
      </c>
      <c r="B196" t="s">
        <v>47</v>
      </c>
      <c r="C196">
        <v>748</v>
      </c>
      <c r="D196">
        <v>8</v>
      </c>
      <c r="E196">
        <v>31</v>
      </c>
      <c r="R196" t="s">
        <v>52</v>
      </c>
      <c r="T196" t="s">
        <v>214</v>
      </c>
      <c r="U196">
        <v>33.5</v>
      </c>
      <c r="V196">
        <v>36.299999999999997</v>
      </c>
      <c r="W196">
        <v>140</v>
      </c>
      <c r="AE196">
        <v>2</v>
      </c>
    </row>
    <row r="197" spans="1:45" x14ac:dyDescent="0.35">
      <c r="A197">
        <v>180</v>
      </c>
      <c r="B197" t="s">
        <v>47</v>
      </c>
      <c r="C197">
        <v>749</v>
      </c>
      <c r="D197">
        <v>1</v>
      </c>
      <c r="E197">
        <v>25</v>
      </c>
      <c r="Q197">
        <v>10</v>
      </c>
      <c r="R197" t="s">
        <v>197</v>
      </c>
      <c r="T197" t="s">
        <v>215</v>
      </c>
      <c r="U197">
        <v>35</v>
      </c>
      <c r="V197">
        <v>43.5</v>
      </c>
      <c r="W197">
        <v>140</v>
      </c>
      <c r="AE197">
        <v>3</v>
      </c>
    </row>
    <row r="198" spans="1:45" x14ac:dyDescent="0.35">
      <c r="A198">
        <v>181</v>
      </c>
      <c r="B198" t="s">
        <v>47</v>
      </c>
      <c r="C198">
        <v>758</v>
      </c>
      <c r="H198" t="s">
        <v>48</v>
      </c>
      <c r="Q198">
        <v>7</v>
      </c>
      <c r="R198" t="s">
        <v>58</v>
      </c>
      <c r="T198" t="s">
        <v>216</v>
      </c>
      <c r="U198">
        <v>31.2</v>
      </c>
      <c r="V198">
        <v>34.200000000000003</v>
      </c>
      <c r="W198">
        <v>140</v>
      </c>
      <c r="AE198">
        <v>2</v>
      </c>
    </row>
    <row r="199" spans="1:45" x14ac:dyDescent="0.35">
      <c r="A199">
        <v>183</v>
      </c>
      <c r="B199" t="s">
        <v>47</v>
      </c>
      <c r="C199">
        <v>763</v>
      </c>
      <c r="J199">
        <v>7.6</v>
      </c>
      <c r="L199">
        <v>7.6</v>
      </c>
      <c r="R199" t="s">
        <v>73</v>
      </c>
      <c r="T199" t="s">
        <v>217</v>
      </c>
      <c r="U199">
        <v>33.299999999999997</v>
      </c>
      <c r="V199">
        <v>59.3</v>
      </c>
      <c r="W199">
        <v>140</v>
      </c>
    </row>
    <row r="200" spans="1:45" x14ac:dyDescent="0.35">
      <c r="A200">
        <v>7341</v>
      </c>
      <c r="B200" t="s">
        <v>51</v>
      </c>
      <c r="C200">
        <v>766</v>
      </c>
      <c r="D200">
        <v>7</v>
      </c>
      <c r="E200">
        <v>20</v>
      </c>
      <c r="J200">
        <v>6.5</v>
      </c>
      <c r="P200">
        <v>6.5</v>
      </c>
      <c r="R200" t="s">
        <v>199</v>
      </c>
      <c r="T200" t="s">
        <v>218</v>
      </c>
      <c r="U200">
        <v>31.6</v>
      </c>
      <c r="V200">
        <v>130.69999999999999</v>
      </c>
      <c r="W200">
        <v>30</v>
      </c>
      <c r="AK200">
        <v>3</v>
      </c>
    </row>
    <row r="201" spans="1:45" x14ac:dyDescent="0.35">
      <c r="A201">
        <v>185</v>
      </c>
      <c r="B201" t="s">
        <v>47</v>
      </c>
      <c r="C201">
        <v>777</v>
      </c>
      <c r="Q201">
        <v>8</v>
      </c>
      <c r="R201" t="s">
        <v>93</v>
      </c>
      <c r="T201" t="s">
        <v>219</v>
      </c>
      <c r="U201">
        <v>37.799999999999997</v>
      </c>
      <c r="V201">
        <v>115.2</v>
      </c>
      <c r="W201">
        <v>30</v>
      </c>
      <c r="X201">
        <v>200</v>
      </c>
      <c r="Y201">
        <v>3</v>
      </c>
      <c r="AE201">
        <v>2</v>
      </c>
      <c r="AG201">
        <v>3</v>
      </c>
      <c r="AJ201">
        <v>200</v>
      </c>
      <c r="AK201">
        <v>3</v>
      </c>
      <c r="AQ201">
        <v>2</v>
      </c>
      <c r="AS201">
        <v>3</v>
      </c>
    </row>
    <row r="202" spans="1:45" x14ac:dyDescent="0.35">
      <c r="A202">
        <v>7901</v>
      </c>
      <c r="B202" t="s">
        <v>47</v>
      </c>
      <c r="C202">
        <v>778</v>
      </c>
      <c r="R202" t="s">
        <v>93</v>
      </c>
      <c r="T202" t="s">
        <v>220</v>
      </c>
      <c r="U202">
        <v>28.1</v>
      </c>
      <c r="V202">
        <v>111.4</v>
      </c>
      <c r="W202">
        <v>30</v>
      </c>
      <c r="Y202">
        <v>3</v>
      </c>
      <c r="AK202">
        <v>3</v>
      </c>
    </row>
    <row r="203" spans="1:45" x14ac:dyDescent="0.35">
      <c r="A203">
        <v>187</v>
      </c>
      <c r="B203" t="s">
        <v>47</v>
      </c>
      <c r="C203">
        <v>778</v>
      </c>
      <c r="J203">
        <v>5.6</v>
      </c>
      <c r="P203">
        <v>5.6</v>
      </c>
      <c r="R203" t="s">
        <v>60</v>
      </c>
      <c r="T203" t="s">
        <v>221</v>
      </c>
      <c r="U203">
        <v>45.4</v>
      </c>
      <c r="V203">
        <v>12.2</v>
      </c>
      <c r="W203">
        <v>130</v>
      </c>
      <c r="X203">
        <v>48</v>
      </c>
      <c r="Y203">
        <v>1</v>
      </c>
      <c r="AE203">
        <v>2</v>
      </c>
    </row>
    <row r="204" spans="1:45" x14ac:dyDescent="0.35">
      <c r="A204">
        <v>188</v>
      </c>
      <c r="B204" t="s">
        <v>47</v>
      </c>
      <c r="C204">
        <v>780</v>
      </c>
      <c r="H204" t="s">
        <v>48</v>
      </c>
      <c r="J204">
        <v>6.3</v>
      </c>
      <c r="P204">
        <v>6.3</v>
      </c>
      <c r="Q204">
        <v>8</v>
      </c>
      <c r="R204" t="s">
        <v>116</v>
      </c>
      <c r="T204" t="s">
        <v>131</v>
      </c>
      <c r="U204">
        <v>35.5</v>
      </c>
      <c r="V204">
        <v>129.1</v>
      </c>
      <c r="W204">
        <v>30</v>
      </c>
      <c r="X204">
        <v>100</v>
      </c>
      <c r="Y204">
        <v>2</v>
      </c>
      <c r="AE204">
        <v>2</v>
      </c>
    </row>
    <row r="205" spans="1:45" x14ac:dyDescent="0.35">
      <c r="A205">
        <v>190</v>
      </c>
      <c r="B205" t="s">
        <v>47</v>
      </c>
      <c r="C205">
        <v>788</v>
      </c>
      <c r="D205">
        <v>3</v>
      </c>
      <c r="E205">
        <v>8</v>
      </c>
      <c r="J205">
        <v>6.5</v>
      </c>
      <c r="L205">
        <v>6.5</v>
      </c>
      <c r="Q205">
        <v>8</v>
      </c>
      <c r="R205" t="s">
        <v>93</v>
      </c>
      <c r="T205" t="s">
        <v>222</v>
      </c>
      <c r="U205">
        <v>32.5</v>
      </c>
      <c r="V205">
        <v>109.4</v>
      </c>
      <c r="W205">
        <v>30</v>
      </c>
      <c r="AE205">
        <v>2</v>
      </c>
      <c r="AG205">
        <v>3</v>
      </c>
      <c r="AQ205">
        <v>2</v>
      </c>
      <c r="AS205">
        <v>3</v>
      </c>
    </row>
    <row r="206" spans="1:45" x14ac:dyDescent="0.35">
      <c r="A206">
        <v>192</v>
      </c>
      <c r="B206" t="s">
        <v>47</v>
      </c>
      <c r="C206">
        <v>793</v>
      </c>
      <c r="D206">
        <v>4</v>
      </c>
      <c r="E206">
        <v>30</v>
      </c>
      <c r="H206" t="s">
        <v>48</v>
      </c>
      <c r="R206" t="s">
        <v>60</v>
      </c>
      <c r="T206" t="s">
        <v>223</v>
      </c>
      <c r="U206">
        <v>45.5</v>
      </c>
      <c r="V206">
        <v>11</v>
      </c>
      <c r="W206">
        <v>130</v>
      </c>
      <c r="Y206">
        <v>3</v>
      </c>
      <c r="AE206">
        <v>3</v>
      </c>
    </row>
    <row r="207" spans="1:45" x14ac:dyDescent="0.35">
      <c r="A207">
        <v>193</v>
      </c>
      <c r="B207" t="s">
        <v>47</v>
      </c>
      <c r="C207">
        <v>796</v>
      </c>
      <c r="D207">
        <v>4</v>
      </c>
      <c r="E207">
        <v>7</v>
      </c>
      <c r="H207" t="s">
        <v>48</v>
      </c>
      <c r="I207">
        <v>100</v>
      </c>
      <c r="Q207">
        <v>10</v>
      </c>
      <c r="R207" t="s">
        <v>56</v>
      </c>
      <c r="T207" t="s">
        <v>124</v>
      </c>
      <c r="U207">
        <v>35</v>
      </c>
      <c r="V207">
        <v>25</v>
      </c>
      <c r="W207">
        <v>130</v>
      </c>
    </row>
    <row r="208" spans="1:45" x14ac:dyDescent="0.35">
      <c r="A208">
        <v>196</v>
      </c>
      <c r="B208" t="s">
        <v>47</v>
      </c>
      <c r="C208">
        <v>801</v>
      </c>
      <c r="D208">
        <v>4</v>
      </c>
      <c r="E208">
        <v>30</v>
      </c>
      <c r="F208">
        <v>1</v>
      </c>
      <c r="H208" t="s">
        <v>48</v>
      </c>
      <c r="Q208">
        <v>10</v>
      </c>
      <c r="R208" t="s">
        <v>60</v>
      </c>
      <c r="T208" t="s">
        <v>224</v>
      </c>
      <c r="U208">
        <v>41.9</v>
      </c>
      <c r="V208">
        <v>12.6</v>
      </c>
      <c r="W208">
        <v>130</v>
      </c>
      <c r="AE208">
        <v>4</v>
      </c>
    </row>
    <row r="209" spans="1:45" x14ac:dyDescent="0.35">
      <c r="A209">
        <v>198</v>
      </c>
      <c r="B209" t="s">
        <v>47</v>
      </c>
      <c r="C209">
        <v>802</v>
      </c>
      <c r="D209">
        <v>5</v>
      </c>
      <c r="E209">
        <v>31</v>
      </c>
      <c r="H209" t="s">
        <v>48</v>
      </c>
      <c r="Q209">
        <v>10</v>
      </c>
      <c r="R209" t="s">
        <v>60</v>
      </c>
      <c r="T209" t="s">
        <v>225</v>
      </c>
      <c r="U209">
        <v>45.4</v>
      </c>
      <c r="V209">
        <v>11.9</v>
      </c>
      <c r="W209">
        <v>130</v>
      </c>
    </row>
    <row r="210" spans="1:45" x14ac:dyDescent="0.35">
      <c r="A210">
        <v>5897</v>
      </c>
      <c r="B210" t="s">
        <v>51</v>
      </c>
      <c r="C210">
        <v>803</v>
      </c>
      <c r="D210">
        <v>12</v>
      </c>
      <c r="E210">
        <v>19</v>
      </c>
      <c r="R210" t="s">
        <v>80</v>
      </c>
      <c r="T210" t="s">
        <v>226</v>
      </c>
      <c r="U210">
        <v>36.950000000000003</v>
      </c>
      <c r="V210">
        <v>35.6</v>
      </c>
      <c r="W210">
        <v>140</v>
      </c>
      <c r="AE210">
        <v>1</v>
      </c>
      <c r="AQ210">
        <v>1</v>
      </c>
    </row>
    <row r="211" spans="1:45" x14ac:dyDescent="0.35">
      <c r="A211">
        <v>199</v>
      </c>
      <c r="B211" t="s">
        <v>47</v>
      </c>
      <c r="C211">
        <v>811</v>
      </c>
      <c r="R211" t="s">
        <v>227</v>
      </c>
      <c r="T211" t="s">
        <v>228</v>
      </c>
      <c r="U211">
        <v>56.3</v>
      </c>
      <c r="V211">
        <v>-2.8</v>
      </c>
      <c r="W211">
        <v>120</v>
      </c>
      <c r="X211">
        <v>1400</v>
      </c>
      <c r="Y211">
        <v>4</v>
      </c>
      <c r="AE211">
        <v>3</v>
      </c>
      <c r="AG211">
        <v>3</v>
      </c>
      <c r="AI211">
        <v>3</v>
      </c>
      <c r="AJ211">
        <v>1400</v>
      </c>
      <c r="AK211">
        <v>4</v>
      </c>
      <c r="AQ211">
        <v>3</v>
      </c>
      <c r="AS211">
        <v>3</v>
      </c>
    </row>
    <row r="212" spans="1:45" x14ac:dyDescent="0.35">
      <c r="A212">
        <v>200</v>
      </c>
      <c r="B212" t="s">
        <v>47</v>
      </c>
      <c r="C212">
        <v>814</v>
      </c>
      <c r="D212">
        <v>4</v>
      </c>
      <c r="E212">
        <v>2</v>
      </c>
      <c r="J212">
        <v>7</v>
      </c>
      <c r="L212">
        <v>7</v>
      </c>
      <c r="R212" t="s">
        <v>93</v>
      </c>
      <c r="T212" t="s">
        <v>229</v>
      </c>
      <c r="U212">
        <v>27.9</v>
      </c>
      <c r="V212">
        <v>102.2</v>
      </c>
      <c r="W212">
        <v>30</v>
      </c>
      <c r="X212">
        <v>101</v>
      </c>
      <c r="Y212">
        <v>3</v>
      </c>
      <c r="AE212">
        <v>1</v>
      </c>
      <c r="AJ212">
        <v>101</v>
      </c>
      <c r="AK212">
        <v>3</v>
      </c>
      <c r="AQ212">
        <v>1</v>
      </c>
    </row>
    <row r="213" spans="1:45" x14ac:dyDescent="0.35">
      <c r="A213">
        <v>202</v>
      </c>
      <c r="B213" t="s">
        <v>47</v>
      </c>
      <c r="C213">
        <v>818</v>
      </c>
      <c r="D213">
        <v>5</v>
      </c>
      <c r="E213">
        <v>15</v>
      </c>
      <c r="I213">
        <v>50</v>
      </c>
      <c r="J213">
        <v>7.5</v>
      </c>
      <c r="L213">
        <v>7.5</v>
      </c>
      <c r="Q213">
        <v>8</v>
      </c>
      <c r="R213" t="s">
        <v>121</v>
      </c>
      <c r="T213" t="s">
        <v>230</v>
      </c>
      <c r="U213">
        <v>36.799999999999997</v>
      </c>
      <c r="V213">
        <v>66.2</v>
      </c>
      <c r="W213">
        <v>40</v>
      </c>
      <c r="Y213">
        <v>3</v>
      </c>
      <c r="AE213">
        <v>3</v>
      </c>
      <c r="AK213">
        <v>3</v>
      </c>
      <c r="AQ213">
        <v>3</v>
      </c>
    </row>
    <row r="214" spans="1:45" x14ac:dyDescent="0.35">
      <c r="A214">
        <v>5898</v>
      </c>
      <c r="B214" t="s">
        <v>51</v>
      </c>
      <c r="C214">
        <v>818</v>
      </c>
      <c r="D214">
        <v>8</v>
      </c>
      <c r="J214">
        <v>7.9</v>
      </c>
      <c r="L214">
        <v>7.9</v>
      </c>
      <c r="R214" t="s">
        <v>199</v>
      </c>
      <c r="T214" t="s">
        <v>231</v>
      </c>
      <c r="U214">
        <v>35.200000000000003</v>
      </c>
      <c r="V214">
        <v>139.30000000000001</v>
      </c>
      <c r="W214">
        <v>30</v>
      </c>
      <c r="Y214">
        <v>3</v>
      </c>
      <c r="AE214">
        <v>2</v>
      </c>
      <c r="AK214">
        <v>3</v>
      </c>
      <c r="AQ214">
        <v>2</v>
      </c>
    </row>
    <row r="215" spans="1:45" x14ac:dyDescent="0.35">
      <c r="A215">
        <v>205</v>
      </c>
      <c r="B215" t="s">
        <v>47</v>
      </c>
      <c r="C215">
        <v>820</v>
      </c>
      <c r="D215">
        <v>8</v>
      </c>
      <c r="E215">
        <v>19</v>
      </c>
      <c r="R215" t="s">
        <v>93</v>
      </c>
      <c r="T215" t="s">
        <v>232</v>
      </c>
      <c r="U215">
        <v>37.4</v>
      </c>
      <c r="V215">
        <v>112.6</v>
      </c>
      <c r="W215">
        <v>30</v>
      </c>
      <c r="X215">
        <v>20</v>
      </c>
      <c r="Y215">
        <v>1</v>
      </c>
      <c r="AJ215">
        <v>20</v>
      </c>
      <c r="AK215">
        <v>1</v>
      </c>
    </row>
    <row r="216" spans="1:45" x14ac:dyDescent="0.35">
      <c r="A216">
        <v>206</v>
      </c>
      <c r="B216" t="s">
        <v>47</v>
      </c>
      <c r="C216">
        <v>835</v>
      </c>
      <c r="D216">
        <v>1</v>
      </c>
      <c r="E216">
        <v>5</v>
      </c>
      <c r="H216" t="s">
        <v>48</v>
      </c>
      <c r="Q216">
        <v>9</v>
      </c>
      <c r="R216" t="s">
        <v>80</v>
      </c>
      <c r="T216" t="s">
        <v>119</v>
      </c>
      <c r="U216">
        <v>36</v>
      </c>
      <c r="V216">
        <v>36</v>
      </c>
      <c r="W216">
        <v>140</v>
      </c>
      <c r="AE216">
        <v>3</v>
      </c>
    </row>
    <row r="217" spans="1:45" x14ac:dyDescent="0.35">
      <c r="A217">
        <v>207</v>
      </c>
      <c r="B217" t="s">
        <v>47</v>
      </c>
      <c r="C217">
        <v>838</v>
      </c>
      <c r="D217">
        <v>11</v>
      </c>
      <c r="E217">
        <v>23</v>
      </c>
      <c r="H217" t="s">
        <v>48</v>
      </c>
      <c r="R217" t="s">
        <v>233</v>
      </c>
      <c r="T217" t="s">
        <v>234</v>
      </c>
      <c r="U217">
        <v>40.4</v>
      </c>
      <c r="V217">
        <v>71.3</v>
      </c>
      <c r="W217">
        <v>40</v>
      </c>
      <c r="X217">
        <v>15000</v>
      </c>
      <c r="Y217">
        <v>4</v>
      </c>
      <c r="AE217">
        <v>4</v>
      </c>
    </row>
    <row r="218" spans="1:45" x14ac:dyDescent="0.35">
      <c r="A218">
        <v>8262</v>
      </c>
      <c r="B218" t="s">
        <v>51</v>
      </c>
      <c r="C218">
        <v>842</v>
      </c>
      <c r="D218">
        <v>10</v>
      </c>
      <c r="E218">
        <v>24</v>
      </c>
      <c r="R218" t="s">
        <v>227</v>
      </c>
      <c r="T218" t="s">
        <v>235</v>
      </c>
      <c r="U218">
        <v>49.5</v>
      </c>
      <c r="V218">
        <v>-2.5</v>
      </c>
      <c r="W218">
        <v>120</v>
      </c>
      <c r="AE218">
        <v>1</v>
      </c>
      <c r="AQ218">
        <v>1</v>
      </c>
    </row>
    <row r="219" spans="1:45" x14ac:dyDescent="0.35">
      <c r="A219">
        <v>208</v>
      </c>
      <c r="B219" t="s">
        <v>47</v>
      </c>
      <c r="C219">
        <v>844</v>
      </c>
      <c r="D219">
        <v>9</v>
      </c>
      <c r="E219">
        <v>18</v>
      </c>
      <c r="H219" t="s">
        <v>48</v>
      </c>
      <c r="Q219">
        <v>8</v>
      </c>
      <c r="R219" t="s">
        <v>52</v>
      </c>
      <c r="T219" t="s">
        <v>236</v>
      </c>
      <c r="U219">
        <v>33.5</v>
      </c>
      <c r="V219">
        <v>36.299999999999997</v>
      </c>
      <c r="W219">
        <v>140</v>
      </c>
      <c r="X219">
        <v>50000</v>
      </c>
      <c r="Y219">
        <v>4</v>
      </c>
      <c r="AE219">
        <v>4</v>
      </c>
    </row>
    <row r="220" spans="1:45" x14ac:dyDescent="0.35">
      <c r="A220">
        <v>209</v>
      </c>
      <c r="B220" t="s">
        <v>47</v>
      </c>
      <c r="C220">
        <v>845</v>
      </c>
      <c r="D220">
        <v>9</v>
      </c>
      <c r="E220">
        <v>6</v>
      </c>
      <c r="H220" t="s">
        <v>48</v>
      </c>
      <c r="R220" t="s">
        <v>197</v>
      </c>
      <c r="T220" t="s">
        <v>237</v>
      </c>
      <c r="U220">
        <v>36.200000000000003</v>
      </c>
      <c r="V220">
        <v>43.1</v>
      </c>
      <c r="W220">
        <v>140</v>
      </c>
      <c r="X220">
        <v>50000</v>
      </c>
      <c r="Y220">
        <v>4</v>
      </c>
    </row>
    <row r="221" spans="1:45" x14ac:dyDescent="0.35">
      <c r="A221">
        <v>210</v>
      </c>
      <c r="B221" t="s">
        <v>47</v>
      </c>
      <c r="C221">
        <v>846</v>
      </c>
      <c r="Q221">
        <v>8</v>
      </c>
      <c r="R221" t="s">
        <v>80</v>
      </c>
      <c r="T221" t="s">
        <v>238</v>
      </c>
      <c r="U221">
        <v>36.1</v>
      </c>
      <c r="V221">
        <v>36.1</v>
      </c>
      <c r="W221">
        <v>140</v>
      </c>
      <c r="AE221">
        <v>3</v>
      </c>
      <c r="AQ221">
        <v>3</v>
      </c>
    </row>
    <row r="222" spans="1:45" x14ac:dyDescent="0.35">
      <c r="A222">
        <v>215</v>
      </c>
      <c r="B222" t="s">
        <v>47</v>
      </c>
      <c r="C222">
        <v>847</v>
      </c>
      <c r="D222">
        <v>6</v>
      </c>
      <c r="Q222">
        <v>10</v>
      </c>
      <c r="R222" t="s">
        <v>60</v>
      </c>
      <c r="T222" t="s">
        <v>239</v>
      </c>
      <c r="U222">
        <v>41.6</v>
      </c>
      <c r="V222">
        <v>14.2</v>
      </c>
      <c r="W222">
        <v>130</v>
      </c>
      <c r="AE222">
        <v>3</v>
      </c>
      <c r="AQ222">
        <v>3</v>
      </c>
    </row>
    <row r="223" spans="1:45" x14ac:dyDescent="0.35">
      <c r="A223">
        <v>216</v>
      </c>
      <c r="B223" t="s">
        <v>47</v>
      </c>
      <c r="C223">
        <v>847</v>
      </c>
      <c r="D223">
        <v>11</v>
      </c>
      <c r="E223">
        <v>24</v>
      </c>
      <c r="R223" t="s">
        <v>52</v>
      </c>
      <c r="T223" t="s">
        <v>214</v>
      </c>
      <c r="U223">
        <v>33.5</v>
      </c>
      <c r="V223">
        <v>36.299999999999997</v>
      </c>
      <c r="W223">
        <v>140</v>
      </c>
      <c r="AE223">
        <v>2</v>
      </c>
      <c r="AQ223">
        <v>2</v>
      </c>
    </row>
    <row r="224" spans="1:45" x14ac:dyDescent="0.35">
      <c r="A224">
        <v>211</v>
      </c>
      <c r="B224" t="s">
        <v>47</v>
      </c>
      <c r="C224">
        <v>847</v>
      </c>
      <c r="Q224">
        <v>10</v>
      </c>
      <c r="R224" t="s">
        <v>197</v>
      </c>
      <c r="T224" t="s">
        <v>237</v>
      </c>
      <c r="U224">
        <v>36.21</v>
      </c>
      <c r="V224">
        <v>42.08</v>
      </c>
      <c r="W224">
        <v>140</v>
      </c>
      <c r="X224">
        <v>70000</v>
      </c>
      <c r="Y224">
        <v>4</v>
      </c>
      <c r="AE224">
        <v>3</v>
      </c>
      <c r="AJ224">
        <v>70000</v>
      </c>
      <c r="AK224">
        <v>4</v>
      </c>
      <c r="AQ224">
        <v>3</v>
      </c>
    </row>
    <row r="225" spans="1:47" x14ac:dyDescent="0.35">
      <c r="A225">
        <v>217</v>
      </c>
      <c r="B225" t="s">
        <v>47</v>
      </c>
      <c r="C225">
        <v>850</v>
      </c>
      <c r="D225">
        <v>7</v>
      </c>
      <c r="E225">
        <v>15</v>
      </c>
      <c r="R225" t="s">
        <v>73</v>
      </c>
      <c r="T225" t="s">
        <v>240</v>
      </c>
      <c r="U225">
        <v>35.299999999999997</v>
      </c>
      <c r="V225">
        <v>51.2</v>
      </c>
      <c r="W225">
        <v>140</v>
      </c>
      <c r="X225">
        <v>45000</v>
      </c>
      <c r="Y225">
        <v>4</v>
      </c>
      <c r="AE225">
        <v>3</v>
      </c>
      <c r="AJ225">
        <v>45000</v>
      </c>
      <c r="AK225">
        <v>4</v>
      </c>
    </row>
    <row r="226" spans="1:47" x14ac:dyDescent="0.35">
      <c r="A226">
        <v>5899</v>
      </c>
      <c r="B226" t="s">
        <v>51</v>
      </c>
      <c r="C226">
        <v>850</v>
      </c>
      <c r="D226">
        <v>11</v>
      </c>
      <c r="E226">
        <v>27</v>
      </c>
      <c r="J226">
        <v>7</v>
      </c>
      <c r="L226">
        <v>7</v>
      </c>
      <c r="R226" t="s">
        <v>199</v>
      </c>
      <c r="T226" t="s">
        <v>241</v>
      </c>
      <c r="U226">
        <v>39</v>
      </c>
      <c r="V226">
        <v>139.9</v>
      </c>
      <c r="W226">
        <v>30</v>
      </c>
      <c r="AK226">
        <v>3</v>
      </c>
      <c r="AQ226">
        <v>2</v>
      </c>
    </row>
    <row r="227" spans="1:47" x14ac:dyDescent="0.35">
      <c r="A227">
        <v>218</v>
      </c>
      <c r="B227" t="s">
        <v>47</v>
      </c>
      <c r="C227">
        <v>851</v>
      </c>
      <c r="I227">
        <v>10</v>
      </c>
      <c r="J227">
        <v>5.2</v>
      </c>
      <c r="L227">
        <v>5.2</v>
      </c>
      <c r="Q227">
        <v>8</v>
      </c>
      <c r="R227" t="s">
        <v>205</v>
      </c>
      <c r="T227" t="s">
        <v>242</v>
      </c>
      <c r="U227">
        <v>40</v>
      </c>
      <c r="V227">
        <v>44.6</v>
      </c>
      <c r="W227">
        <v>40</v>
      </c>
      <c r="X227">
        <v>12000</v>
      </c>
      <c r="Y227">
        <v>4</v>
      </c>
      <c r="AJ227">
        <v>12000</v>
      </c>
      <c r="AK227">
        <v>4</v>
      </c>
    </row>
    <row r="228" spans="1:47" x14ac:dyDescent="0.35">
      <c r="A228">
        <v>219</v>
      </c>
      <c r="B228" t="s">
        <v>47</v>
      </c>
      <c r="C228">
        <v>853</v>
      </c>
      <c r="Q228">
        <v>10</v>
      </c>
      <c r="R228" t="s">
        <v>60</v>
      </c>
      <c r="T228" t="s">
        <v>243</v>
      </c>
      <c r="U228">
        <v>41.5</v>
      </c>
      <c r="V228">
        <v>14.5</v>
      </c>
      <c r="W228">
        <v>130</v>
      </c>
    </row>
    <row r="229" spans="1:47" x14ac:dyDescent="0.35">
      <c r="A229">
        <v>222</v>
      </c>
      <c r="B229" t="s">
        <v>47</v>
      </c>
      <c r="C229">
        <v>854</v>
      </c>
      <c r="D229">
        <v>6</v>
      </c>
      <c r="E229">
        <v>2</v>
      </c>
      <c r="Q229">
        <v>10</v>
      </c>
      <c r="R229" t="s">
        <v>162</v>
      </c>
      <c r="T229" t="s">
        <v>244</v>
      </c>
      <c r="U229">
        <v>35.700000000000003</v>
      </c>
      <c r="V229">
        <v>10.1</v>
      </c>
      <c r="W229">
        <v>15</v>
      </c>
      <c r="AE229">
        <v>3</v>
      </c>
      <c r="AG229">
        <v>3</v>
      </c>
      <c r="AQ229">
        <v>3</v>
      </c>
      <c r="AS229">
        <v>3</v>
      </c>
    </row>
    <row r="230" spans="1:47" x14ac:dyDescent="0.35">
      <c r="A230">
        <v>221</v>
      </c>
      <c r="B230" t="s">
        <v>47</v>
      </c>
      <c r="C230">
        <v>854</v>
      </c>
      <c r="Q230">
        <v>8</v>
      </c>
      <c r="R230" t="s">
        <v>170</v>
      </c>
      <c r="T230" t="s">
        <v>245</v>
      </c>
      <c r="U230">
        <v>50.1</v>
      </c>
      <c r="V230">
        <v>3.1</v>
      </c>
      <c r="W230">
        <v>120</v>
      </c>
      <c r="AE230">
        <v>2</v>
      </c>
    </row>
    <row r="231" spans="1:47" x14ac:dyDescent="0.35">
      <c r="A231">
        <v>220</v>
      </c>
      <c r="B231" t="s">
        <v>47</v>
      </c>
      <c r="C231">
        <v>854</v>
      </c>
      <c r="R231" t="s">
        <v>205</v>
      </c>
      <c r="T231" t="s">
        <v>246</v>
      </c>
      <c r="U231">
        <v>40</v>
      </c>
      <c r="V231">
        <v>45</v>
      </c>
      <c r="W231">
        <v>40</v>
      </c>
      <c r="X231">
        <v>2000</v>
      </c>
      <c r="Y231">
        <v>4</v>
      </c>
      <c r="AE231">
        <v>3</v>
      </c>
      <c r="AJ231">
        <v>2000</v>
      </c>
      <c r="AK231">
        <v>4</v>
      </c>
      <c r="AQ231">
        <v>3</v>
      </c>
    </row>
    <row r="232" spans="1:47" x14ac:dyDescent="0.35">
      <c r="A232">
        <v>224</v>
      </c>
      <c r="B232" t="s">
        <v>47</v>
      </c>
      <c r="C232">
        <v>855</v>
      </c>
      <c r="D232">
        <v>5</v>
      </c>
      <c r="E232">
        <v>22</v>
      </c>
      <c r="R232" t="s">
        <v>73</v>
      </c>
      <c r="T232" t="s">
        <v>240</v>
      </c>
      <c r="U232">
        <v>35.299999999999997</v>
      </c>
      <c r="V232">
        <v>51.2</v>
      </c>
      <c r="W232">
        <v>140</v>
      </c>
      <c r="Y232">
        <v>3</v>
      </c>
      <c r="AE232">
        <v>3</v>
      </c>
      <c r="AG232">
        <v>3</v>
      </c>
      <c r="AK232">
        <v>3</v>
      </c>
      <c r="AQ232">
        <v>3</v>
      </c>
      <c r="AS232">
        <v>3</v>
      </c>
    </row>
    <row r="233" spans="1:47" x14ac:dyDescent="0.35">
      <c r="A233">
        <v>225</v>
      </c>
      <c r="B233" t="s">
        <v>47</v>
      </c>
      <c r="C233">
        <v>856</v>
      </c>
      <c r="D233">
        <v>1</v>
      </c>
      <c r="I233">
        <v>10</v>
      </c>
      <c r="J233">
        <v>4.5</v>
      </c>
      <c r="L233">
        <v>4.5</v>
      </c>
      <c r="Q233">
        <v>8</v>
      </c>
      <c r="R233" t="s">
        <v>205</v>
      </c>
      <c r="T233" t="s">
        <v>242</v>
      </c>
      <c r="U233">
        <v>40</v>
      </c>
      <c r="V233">
        <v>44.6</v>
      </c>
      <c r="W233">
        <v>40</v>
      </c>
      <c r="AE233">
        <v>3</v>
      </c>
      <c r="AG233">
        <v>3</v>
      </c>
      <c r="AK233">
        <v>2</v>
      </c>
      <c r="AQ233">
        <v>3</v>
      </c>
      <c r="AS233">
        <v>3</v>
      </c>
    </row>
    <row r="234" spans="1:47" x14ac:dyDescent="0.35">
      <c r="A234">
        <v>230</v>
      </c>
      <c r="B234" t="s">
        <v>47</v>
      </c>
      <c r="C234">
        <v>856</v>
      </c>
      <c r="D234">
        <v>12</v>
      </c>
      <c r="E234">
        <v>3</v>
      </c>
      <c r="Q234">
        <v>10</v>
      </c>
      <c r="R234" t="s">
        <v>162</v>
      </c>
      <c r="T234" t="s">
        <v>247</v>
      </c>
      <c r="U234">
        <v>36.799999999999997</v>
      </c>
      <c r="V234">
        <v>10.199999999999999</v>
      </c>
      <c r="W234">
        <v>15</v>
      </c>
      <c r="X234">
        <v>45000</v>
      </c>
      <c r="Y234">
        <v>4</v>
      </c>
      <c r="AE234">
        <v>4</v>
      </c>
      <c r="AJ234">
        <v>45000</v>
      </c>
      <c r="AK234">
        <v>4</v>
      </c>
      <c r="AQ234">
        <v>4</v>
      </c>
    </row>
    <row r="235" spans="1:47" x14ac:dyDescent="0.35">
      <c r="A235">
        <v>232</v>
      </c>
      <c r="B235" t="s">
        <v>47</v>
      </c>
      <c r="C235">
        <v>856</v>
      </c>
      <c r="D235">
        <v>12</v>
      </c>
      <c r="E235">
        <v>22</v>
      </c>
      <c r="J235">
        <v>7.9</v>
      </c>
      <c r="L235">
        <v>7.9</v>
      </c>
      <c r="Q235">
        <v>10</v>
      </c>
      <c r="R235" t="s">
        <v>73</v>
      </c>
      <c r="T235" t="s">
        <v>248</v>
      </c>
      <c r="U235">
        <v>36.200000000000003</v>
      </c>
      <c r="V235">
        <v>54.3</v>
      </c>
      <c r="W235">
        <v>140</v>
      </c>
      <c r="X235">
        <v>200000</v>
      </c>
      <c r="Y235">
        <v>4</v>
      </c>
      <c r="AE235">
        <v>4</v>
      </c>
      <c r="AG235">
        <v>4</v>
      </c>
      <c r="AJ235">
        <v>200000</v>
      </c>
      <c r="AK235">
        <v>4</v>
      </c>
      <c r="AQ235">
        <v>4</v>
      </c>
      <c r="AS235">
        <v>4</v>
      </c>
    </row>
    <row r="236" spans="1:47" x14ac:dyDescent="0.35">
      <c r="A236">
        <v>227</v>
      </c>
      <c r="B236" t="s">
        <v>47</v>
      </c>
      <c r="C236">
        <v>856</v>
      </c>
      <c r="D236">
        <v>12</v>
      </c>
      <c r="R236" t="s">
        <v>56</v>
      </c>
      <c r="T236" t="s">
        <v>249</v>
      </c>
      <c r="U236">
        <v>37.9</v>
      </c>
      <c r="V236">
        <v>22.9</v>
      </c>
      <c r="W236">
        <v>130</v>
      </c>
      <c r="X236">
        <v>45000</v>
      </c>
      <c r="Y236">
        <v>4</v>
      </c>
      <c r="AJ236">
        <v>45000</v>
      </c>
      <c r="AK236">
        <v>4</v>
      </c>
    </row>
    <row r="237" spans="1:47" x14ac:dyDescent="0.35">
      <c r="A237">
        <v>8179</v>
      </c>
      <c r="B237" t="s">
        <v>47</v>
      </c>
      <c r="C237">
        <v>857</v>
      </c>
      <c r="D237">
        <v>4</v>
      </c>
      <c r="R237" t="s">
        <v>85</v>
      </c>
      <c r="T237" t="s">
        <v>85</v>
      </c>
      <c r="W237">
        <v>15</v>
      </c>
      <c r="AE237">
        <v>2</v>
      </c>
      <c r="AG237">
        <v>2</v>
      </c>
      <c r="AI237">
        <v>2</v>
      </c>
      <c r="AQ237">
        <v>2</v>
      </c>
      <c r="AU237">
        <v>2</v>
      </c>
    </row>
    <row r="238" spans="1:47" x14ac:dyDescent="0.35">
      <c r="A238">
        <v>234</v>
      </c>
      <c r="B238" t="s">
        <v>47</v>
      </c>
      <c r="C238">
        <v>858</v>
      </c>
      <c r="D238">
        <v>1</v>
      </c>
      <c r="I238">
        <v>10</v>
      </c>
      <c r="J238">
        <v>5.2</v>
      </c>
      <c r="P238">
        <v>5.2</v>
      </c>
      <c r="R238" t="s">
        <v>80</v>
      </c>
      <c r="T238" t="s">
        <v>250</v>
      </c>
      <c r="U238">
        <v>40</v>
      </c>
      <c r="V238">
        <v>44.6</v>
      </c>
      <c r="W238">
        <v>140</v>
      </c>
      <c r="X238">
        <v>12000</v>
      </c>
      <c r="Y238">
        <v>4</v>
      </c>
      <c r="AE238">
        <v>3</v>
      </c>
    </row>
    <row r="239" spans="1:47" x14ac:dyDescent="0.35">
      <c r="A239">
        <v>235</v>
      </c>
      <c r="B239" t="s">
        <v>47</v>
      </c>
      <c r="C239">
        <v>858</v>
      </c>
      <c r="D239">
        <v>4</v>
      </c>
      <c r="E239">
        <v>19</v>
      </c>
      <c r="R239" t="s">
        <v>73</v>
      </c>
      <c r="T239" t="s">
        <v>194</v>
      </c>
      <c r="U239">
        <v>38</v>
      </c>
      <c r="V239">
        <v>46.2</v>
      </c>
      <c r="W239">
        <v>140</v>
      </c>
      <c r="Y239">
        <v>3</v>
      </c>
      <c r="AE239">
        <v>3</v>
      </c>
    </row>
    <row r="240" spans="1:47" x14ac:dyDescent="0.35">
      <c r="A240">
        <v>238</v>
      </c>
      <c r="B240" t="s">
        <v>47</v>
      </c>
      <c r="C240">
        <v>859</v>
      </c>
      <c r="D240">
        <v>4</v>
      </c>
      <c r="E240">
        <v>8</v>
      </c>
      <c r="Q240">
        <v>11</v>
      </c>
      <c r="R240" t="s">
        <v>80</v>
      </c>
      <c r="T240" t="s">
        <v>119</v>
      </c>
      <c r="U240">
        <v>36</v>
      </c>
      <c r="V240">
        <v>36</v>
      </c>
      <c r="W240">
        <v>140</v>
      </c>
      <c r="Y240">
        <v>3</v>
      </c>
      <c r="AE240">
        <v>3</v>
      </c>
    </row>
    <row r="241" spans="1:45" x14ac:dyDescent="0.35">
      <c r="A241">
        <v>240</v>
      </c>
      <c r="B241" t="s">
        <v>47</v>
      </c>
      <c r="C241">
        <v>860</v>
      </c>
      <c r="D241">
        <v>5</v>
      </c>
      <c r="E241">
        <v>23</v>
      </c>
      <c r="H241" t="s">
        <v>48</v>
      </c>
      <c r="Q241">
        <v>8</v>
      </c>
      <c r="R241" t="s">
        <v>197</v>
      </c>
      <c r="T241" t="s">
        <v>251</v>
      </c>
      <c r="U241">
        <v>33</v>
      </c>
      <c r="V241">
        <v>44.5</v>
      </c>
      <c r="W241">
        <v>140</v>
      </c>
      <c r="AE241">
        <v>2</v>
      </c>
    </row>
    <row r="242" spans="1:45" x14ac:dyDescent="0.35">
      <c r="A242">
        <v>242</v>
      </c>
      <c r="B242" t="s">
        <v>47</v>
      </c>
      <c r="C242">
        <v>863</v>
      </c>
      <c r="D242">
        <v>2</v>
      </c>
      <c r="E242">
        <v>24</v>
      </c>
      <c r="R242" t="s">
        <v>73</v>
      </c>
      <c r="T242" t="s">
        <v>240</v>
      </c>
      <c r="U242">
        <v>35.299999999999997</v>
      </c>
      <c r="V242">
        <v>51.2</v>
      </c>
      <c r="W242">
        <v>140</v>
      </c>
      <c r="Y242">
        <v>3</v>
      </c>
      <c r="AE242">
        <v>3</v>
      </c>
    </row>
    <row r="243" spans="1:45" x14ac:dyDescent="0.35">
      <c r="A243">
        <v>243</v>
      </c>
      <c r="B243" t="s">
        <v>47</v>
      </c>
      <c r="C243">
        <v>863</v>
      </c>
      <c r="D243">
        <v>4</v>
      </c>
      <c r="I243">
        <v>10</v>
      </c>
      <c r="J243">
        <v>4.9000000000000004</v>
      </c>
      <c r="P243">
        <v>4.9000000000000004</v>
      </c>
      <c r="R243" t="s">
        <v>80</v>
      </c>
      <c r="T243" t="s">
        <v>250</v>
      </c>
      <c r="U243">
        <v>40</v>
      </c>
      <c r="V243">
        <v>44.6</v>
      </c>
      <c r="W243">
        <v>140</v>
      </c>
      <c r="Y243">
        <v>3</v>
      </c>
      <c r="AE243">
        <v>2</v>
      </c>
    </row>
    <row r="244" spans="1:45" x14ac:dyDescent="0.35">
      <c r="A244">
        <v>7342</v>
      </c>
      <c r="B244" t="s">
        <v>51</v>
      </c>
      <c r="C244">
        <v>863</v>
      </c>
      <c r="D244">
        <v>7</v>
      </c>
      <c r="E244">
        <v>10</v>
      </c>
      <c r="J244">
        <v>7</v>
      </c>
      <c r="L244">
        <v>7</v>
      </c>
      <c r="R244" t="s">
        <v>199</v>
      </c>
      <c r="T244" t="s">
        <v>252</v>
      </c>
      <c r="U244">
        <v>37.1</v>
      </c>
      <c r="V244">
        <v>138</v>
      </c>
      <c r="W244">
        <v>30</v>
      </c>
      <c r="Y244">
        <v>3</v>
      </c>
      <c r="AE244">
        <v>3</v>
      </c>
      <c r="AG244">
        <v>3</v>
      </c>
      <c r="AK244">
        <v>3</v>
      </c>
      <c r="AQ244">
        <v>3</v>
      </c>
      <c r="AS244">
        <v>3</v>
      </c>
    </row>
    <row r="245" spans="1:45" x14ac:dyDescent="0.35">
      <c r="A245">
        <v>241</v>
      </c>
      <c r="B245" t="s">
        <v>47</v>
      </c>
      <c r="C245">
        <v>863</v>
      </c>
      <c r="R245" t="s">
        <v>73</v>
      </c>
      <c r="T245" t="s">
        <v>253</v>
      </c>
      <c r="U245">
        <v>38</v>
      </c>
      <c r="V245">
        <v>46.2</v>
      </c>
      <c r="W245">
        <v>140</v>
      </c>
      <c r="Y245">
        <v>3</v>
      </c>
      <c r="AE245">
        <v>3</v>
      </c>
    </row>
    <row r="246" spans="1:45" x14ac:dyDescent="0.35">
      <c r="A246">
        <v>244</v>
      </c>
      <c r="B246" t="s">
        <v>47</v>
      </c>
      <c r="C246">
        <v>864</v>
      </c>
      <c r="D246">
        <v>1</v>
      </c>
      <c r="E246">
        <v>15</v>
      </c>
      <c r="H246" t="s">
        <v>48</v>
      </c>
      <c r="R246" t="s">
        <v>73</v>
      </c>
      <c r="T246" t="s">
        <v>254</v>
      </c>
      <c r="U246">
        <v>35.299999999999997</v>
      </c>
      <c r="V246">
        <v>51.2</v>
      </c>
      <c r="W246">
        <v>140</v>
      </c>
      <c r="AE246">
        <v>2</v>
      </c>
    </row>
    <row r="247" spans="1:45" x14ac:dyDescent="0.35">
      <c r="A247">
        <v>245</v>
      </c>
      <c r="B247" t="s">
        <v>47</v>
      </c>
      <c r="C247">
        <v>867</v>
      </c>
      <c r="D247">
        <v>1</v>
      </c>
      <c r="E247">
        <v>9</v>
      </c>
      <c r="H247" t="s">
        <v>48</v>
      </c>
      <c r="Q247">
        <v>10</v>
      </c>
      <c r="R247" t="s">
        <v>80</v>
      </c>
      <c r="T247" t="s">
        <v>80</v>
      </c>
      <c r="U247">
        <v>41</v>
      </c>
      <c r="V247">
        <v>29</v>
      </c>
      <c r="W247">
        <v>140</v>
      </c>
    </row>
    <row r="248" spans="1:45" x14ac:dyDescent="0.35">
      <c r="A248">
        <v>247</v>
      </c>
      <c r="B248" t="s">
        <v>51</v>
      </c>
      <c r="C248">
        <v>869</v>
      </c>
      <c r="D248">
        <v>7</v>
      </c>
      <c r="E248">
        <v>13</v>
      </c>
      <c r="J248">
        <v>8.6</v>
      </c>
      <c r="L248">
        <v>8.6</v>
      </c>
      <c r="R248" t="s">
        <v>199</v>
      </c>
      <c r="T248" t="s">
        <v>255</v>
      </c>
      <c r="U248">
        <v>38.5</v>
      </c>
      <c r="V248">
        <v>143.80000000000001</v>
      </c>
      <c r="W248">
        <v>30</v>
      </c>
      <c r="Y248">
        <v>3</v>
      </c>
      <c r="AE248">
        <v>4</v>
      </c>
      <c r="AG248">
        <v>3</v>
      </c>
      <c r="AK248">
        <v>4</v>
      </c>
      <c r="AQ248">
        <v>4</v>
      </c>
      <c r="AS248">
        <v>3</v>
      </c>
    </row>
    <row r="249" spans="1:45" x14ac:dyDescent="0.35">
      <c r="A249">
        <v>254</v>
      </c>
      <c r="B249" t="s">
        <v>47</v>
      </c>
      <c r="C249">
        <v>871</v>
      </c>
      <c r="D249">
        <v>11</v>
      </c>
      <c r="E249">
        <v>18</v>
      </c>
      <c r="J249">
        <v>6.8</v>
      </c>
      <c r="L249">
        <v>6.8</v>
      </c>
      <c r="Q249">
        <v>7</v>
      </c>
      <c r="R249" t="s">
        <v>73</v>
      </c>
      <c r="T249" t="s">
        <v>256</v>
      </c>
      <c r="U249">
        <v>33.200000000000003</v>
      </c>
      <c r="V249">
        <v>47.2</v>
      </c>
      <c r="W249">
        <v>140</v>
      </c>
      <c r="X249">
        <v>20000</v>
      </c>
      <c r="Y249">
        <v>4</v>
      </c>
      <c r="AE249">
        <v>4</v>
      </c>
      <c r="AG249">
        <v>4</v>
      </c>
      <c r="AJ249">
        <v>20000</v>
      </c>
      <c r="AK249">
        <v>4</v>
      </c>
      <c r="AQ249">
        <v>4</v>
      </c>
      <c r="AS249">
        <v>4</v>
      </c>
    </row>
    <row r="250" spans="1:45" x14ac:dyDescent="0.35">
      <c r="A250">
        <v>259</v>
      </c>
      <c r="B250" t="s">
        <v>47</v>
      </c>
      <c r="C250">
        <v>876</v>
      </c>
      <c r="D250">
        <v>7</v>
      </c>
      <c r="E250">
        <v>14</v>
      </c>
      <c r="J250">
        <v>6.5</v>
      </c>
      <c r="L250">
        <v>6.5</v>
      </c>
      <c r="Q250">
        <v>8</v>
      </c>
      <c r="R250" t="s">
        <v>93</v>
      </c>
      <c r="T250" t="s">
        <v>257</v>
      </c>
      <c r="U250">
        <v>37.799999999999997</v>
      </c>
      <c r="V250">
        <v>105.9</v>
      </c>
      <c r="W250">
        <v>30</v>
      </c>
      <c r="Y250">
        <v>3</v>
      </c>
      <c r="AE250">
        <v>2</v>
      </c>
      <c r="AG250">
        <v>2</v>
      </c>
      <c r="AK250">
        <v>3</v>
      </c>
      <c r="AQ250">
        <v>2</v>
      </c>
      <c r="AS250">
        <v>2</v>
      </c>
    </row>
    <row r="251" spans="1:45" x14ac:dyDescent="0.35">
      <c r="A251">
        <v>260</v>
      </c>
      <c r="B251" t="s">
        <v>47</v>
      </c>
      <c r="C251">
        <v>881</v>
      </c>
      <c r="D251">
        <v>5</v>
      </c>
      <c r="E251">
        <v>27</v>
      </c>
      <c r="Q251">
        <v>10</v>
      </c>
      <c r="R251" t="s">
        <v>258</v>
      </c>
      <c r="T251" t="s">
        <v>259</v>
      </c>
      <c r="U251">
        <v>30</v>
      </c>
      <c r="V251">
        <v>-6</v>
      </c>
      <c r="W251">
        <v>15</v>
      </c>
    </row>
    <row r="252" spans="1:45" x14ac:dyDescent="0.35">
      <c r="A252">
        <v>261</v>
      </c>
      <c r="B252" t="s">
        <v>47</v>
      </c>
      <c r="C252">
        <v>885</v>
      </c>
      <c r="D252">
        <v>11</v>
      </c>
      <c r="E252">
        <v>27</v>
      </c>
      <c r="Q252">
        <v>10</v>
      </c>
      <c r="R252" t="s">
        <v>85</v>
      </c>
      <c r="T252" t="s">
        <v>260</v>
      </c>
      <c r="U252">
        <v>30</v>
      </c>
      <c r="V252">
        <v>31.1</v>
      </c>
      <c r="W252">
        <v>15</v>
      </c>
      <c r="X252">
        <v>1000</v>
      </c>
      <c r="Y252">
        <v>3</v>
      </c>
      <c r="AE252">
        <v>3</v>
      </c>
      <c r="AG252">
        <v>3</v>
      </c>
      <c r="AI252">
        <v>3</v>
      </c>
      <c r="AJ252">
        <v>1000</v>
      </c>
      <c r="AK252">
        <v>3</v>
      </c>
      <c r="AQ252">
        <v>3</v>
      </c>
      <c r="AS252">
        <v>3</v>
      </c>
    </row>
    <row r="253" spans="1:45" x14ac:dyDescent="0.35">
      <c r="A253">
        <v>5900</v>
      </c>
      <c r="B253" t="s">
        <v>51</v>
      </c>
      <c r="C253">
        <v>887</v>
      </c>
      <c r="D253">
        <v>8</v>
      </c>
      <c r="E253">
        <v>2</v>
      </c>
      <c r="J253">
        <v>6.5</v>
      </c>
      <c r="L253">
        <v>6.5</v>
      </c>
      <c r="R253" t="s">
        <v>199</v>
      </c>
      <c r="T253" t="s">
        <v>261</v>
      </c>
      <c r="U253">
        <v>37.5</v>
      </c>
      <c r="V253">
        <v>138.1</v>
      </c>
      <c r="W253">
        <v>30</v>
      </c>
      <c r="AJ253">
        <v>2000</v>
      </c>
      <c r="AK253">
        <v>4</v>
      </c>
    </row>
    <row r="254" spans="1:45" x14ac:dyDescent="0.35">
      <c r="A254">
        <v>262</v>
      </c>
      <c r="B254" t="s">
        <v>51</v>
      </c>
      <c r="C254">
        <v>887</v>
      </c>
      <c r="D254">
        <v>8</v>
      </c>
      <c r="E254">
        <v>26</v>
      </c>
      <c r="J254">
        <v>8.6</v>
      </c>
      <c r="L254">
        <v>8.6</v>
      </c>
      <c r="R254" t="s">
        <v>199</v>
      </c>
      <c r="T254" t="s">
        <v>262</v>
      </c>
      <c r="U254">
        <v>33</v>
      </c>
      <c r="V254">
        <v>135.30000000000001</v>
      </c>
      <c r="W254">
        <v>30</v>
      </c>
      <c r="Y254">
        <v>2</v>
      </c>
      <c r="AE254">
        <v>3</v>
      </c>
      <c r="AG254">
        <v>3</v>
      </c>
      <c r="AK254">
        <v>3</v>
      </c>
      <c r="AQ254">
        <v>3</v>
      </c>
      <c r="AS254">
        <v>3</v>
      </c>
    </row>
    <row r="255" spans="1:45" x14ac:dyDescent="0.35">
      <c r="A255">
        <v>263</v>
      </c>
      <c r="B255" t="s">
        <v>47</v>
      </c>
      <c r="C255">
        <v>891</v>
      </c>
      <c r="H255" t="s">
        <v>48</v>
      </c>
      <c r="I255">
        <v>20</v>
      </c>
      <c r="J255">
        <v>6.3</v>
      </c>
      <c r="P255">
        <v>6.3</v>
      </c>
      <c r="Q255">
        <v>9</v>
      </c>
      <c r="R255" t="s">
        <v>73</v>
      </c>
      <c r="T255" t="s">
        <v>263</v>
      </c>
      <c r="U255">
        <v>38.299999999999997</v>
      </c>
      <c r="V255">
        <v>48.3</v>
      </c>
      <c r="W255">
        <v>140</v>
      </c>
      <c r="AE255">
        <v>3</v>
      </c>
    </row>
    <row r="256" spans="1:45" x14ac:dyDescent="0.35">
      <c r="A256">
        <v>268</v>
      </c>
      <c r="B256" t="s">
        <v>47</v>
      </c>
      <c r="C256">
        <v>893</v>
      </c>
      <c r="D256">
        <v>12</v>
      </c>
      <c r="E256">
        <v>24</v>
      </c>
      <c r="I256">
        <v>10</v>
      </c>
      <c r="Q256">
        <v>10</v>
      </c>
      <c r="R256" t="s">
        <v>205</v>
      </c>
      <c r="T256" t="s">
        <v>264</v>
      </c>
      <c r="U256">
        <v>40</v>
      </c>
      <c r="V256">
        <v>44.6</v>
      </c>
      <c r="W256">
        <v>40</v>
      </c>
      <c r="X256">
        <v>150000</v>
      </c>
      <c r="Y256">
        <v>4</v>
      </c>
      <c r="AE256">
        <v>4</v>
      </c>
      <c r="AG256">
        <v>4</v>
      </c>
      <c r="AJ256">
        <v>150000</v>
      </c>
      <c r="AK256">
        <v>4</v>
      </c>
      <c r="AQ256">
        <v>4</v>
      </c>
      <c r="AS256">
        <v>4</v>
      </c>
    </row>
    <row r="257" spans="1:43" x14ac:dyDescent="0.35">
      <c r="A257">
        <v>270</v>
      </c>
      <c r="B257" t="s">
        <v>47</v>
      </c>
      <c r="C257">
        <v>894</v>
      </c>
      <c r="H257" t="s">
        <v>48</v>
      </c>
      <c r="J257">
        <v>5.3</v>
      </c>
      <c r="P257">
        <v>5.3</v>
      </c>
      <c r="R257" t="s">
        <v>60</v>
      </c>
      <c r="T257" t="s">
        <v>223</v>
      </c>
      <c r="U257">
        <v>45.3</v>
      </c>
      <c r="V257">
        <v>11</v>
      </c>
      <c r="W257">
        <v>130</v>
      </c>
      <c r="Y257">
        <v>2</v>
      </c>
      <c r="AE257">
        <v>2</v>
      </c>
    </row>
    <row r="258" spans="1:43" x14ac:dyDescent="0.35">
      <c r="A258">
        <v>272</v>
      </c>
      <c r="B258" t="s">
        <v>47</v>
      </c>
      <c r="C258">
        <v>896</v>
      </c>
      <c r="D258">
        <v>9</v>
      </c>
      <c r="E258">
        <v>4</v>
      </c>
      <c r="H258" t="s">
        <v>48</v>
      </c>
      <c r="Q258">
        <v>10</v>
      </c>
      <c r="R258" t="s">
        <v>153</v>
      </c>
      <c r="T258" t="s">
        <v>265</v>
      </c>
      <c r="U258">
        <v>41.7</v>
      </c>
      <c r="V258">
        <v>22.9</v>
      </c>
      <c r="W258">
        <v>130</v>
      </c>
    </row>
    <row r="259" spans="1:43" x14ac:dyDescent="0.35">
      <c r="A259">
        <v>271</v>
      </c>
      <c r="B259" t="s">
        <v>47</v>
      </c>
      <c r="C259">
        <v>896</v>
      </c>
      <c r="H259" t="s">
        <v>48</v>
      </c>
      <c r="R259" t="s">
        <v>60</v>
      </c>
      <c r="T259" t="s">
        <v>224</v>
      </c>
      <c r="U259">
        <v>41.9</v>
      </c>
      <c r="V259">
        <v>12.6</v>
      </c>
      <c r="W259">
        <v>130</v>
      </c>
      <c r="Y259">
        <v>3</v>
      </c>
      <c r="AE259">
        <v>3</v>
      </c>
    </row>
    <row r="260" spans="1:43" x14ac:dyDescent="0.35">
      <c r="A260">
        <v>273</v>
      </c>
      <c r="B260" t="s">
        <v>47</v>
      </c>
      <c r="C260">
        <v>898</v>
      </c>
      <c r="H260" t="s">
        <v>48</v>
      </c>
      <c r="R260" t="s">
        <v>73</v>
      </c>
      <c r="T260" t="s">
        <v>240</v>
      </c>
      <c r="U260">
        <v>35.299999999999997</v>
      </c>
      <c r="V260">
        <v>51.2</v>
      </c>
      <c r="W260">
        <v>140</v>
      </c>
      <c r="AE260">
        <v>3</v>
      </c>
    </row>
    <row r="261" spans="1:43" x14ac:dyDescent="0.35">
      <c r="A261">
        <v>274</v>
      </c>
      <c r="B261" t="s">
        <v>47</v>
      </c>
      <c r="C261">
        <v>910</v>
      </c>
      <c r="D261">
        <v>9</v>
      </c>
      <c r="E261">
        <v>9</v>
      </c>
      <c r="H261" t="s">
        <v>48</v>
      </c>
      <c r="R261" t="s">
        <v>197</v>
      </c>
      <c r="T261" t="s">
        <v>266</v>
      </c>
      <c r="U261">
        <v>33.200000000000003</v>
      </c>
      <c r="V261">
        <v>44.2</v>
      </c>
      <c r="W261">
        <v>140</v>
      </c>
      <c r="AE261">
        <v>2</v>
      </c>
    </row>
    <row r="262" spans="1:43" x14ac:dyDescent="0.35">
      <c r="A262">
        <v>275</v>
      </c>
      <c r="B262" t="s">
        <v>47</v>
      </c>
      <c r="C262">
        <v>912</v>
      </c>
      <c r="D262">
        <v>4</v>
      </c>
      <c r="H262" t="s">
        <v>48</v>
      </c>
      <c r="R262" t="s">
        <v>73</v>
      </c>
      <c r="T262" t="s">
        <v>267</v>
      </c>
      <c r="U262">
        <v>34.6</v>
      </c>
      <c r="V262">
        <v>47.8</v>
      </c>
      <c r="W262">
        <v>140</v>
      </c>
      <c r="AE262">
        <v>3</v>
      </c>
    </row>
    <row r="263" spans="1:43" x14ac:dyDescent="0.35">
      <c r="A263">
        <v>5901</v>
      </c>
      <c r="B263" t="s">
        <v>51</v>
      </c>
      <c r="C263">
        <v>922</v>
      </c>
      <c r="J263">
        <v>7</v>
      </c>
      <c r="L263">
        <v>7</v>
      </c>
      <c r="R263" t="s">
        <v>199</v>
      </c>
      <c r="T263" t="s">
        <v>202</v>
      </c>
      <c r="U263">
        <v>33.799999999999997</v>
      </c>
      <c r="V263">
        <v>136.69999999999999</v>
      </c>
      <c r="W263">
        <v>30</v>
      </c>
      <c r="AE263">
        <v>1</v>
      </c>
      <c r="AQ263">
        <v>1</v>
      </c>
    </row>
    <row r="264" spans="1:43" x14ac:dyDescent="0.35">
      <c r="A264">
        <v>276</v>
      </c>
      <c r="B264" t="s">
        <v>47</v>
      </c>
      <c r="C264">
        <v>942</v>
      </c>
      <c r="D264">
        <v>6</v>
      </c>
      <c r="H264" t="s">
        <v>48</v>
      </c>
      <c r="I264">
        <v>20</v>
      </c>
      <c r="J264">
        <v>6.7</v>
      </c>
      <c r="P264">
        <v>6.7</v>
      </c>
      <c r="Q264">
        <v>9</v>
      </c>
      <c r="R264" t="s">
        <v>233</v>
      </c>
      <c r="T264" t="s">
        <v>268</v>
      </c>
      <c r="U264">
        <v>39.700000000000003</v>
      </c>
      <c r="V264">
        <v>64.5</v>
      </c>
      <c r="W264">
        <v>40</v>
      </c>
      <c r="AE264">
        <v>3</v>
      </c>
    </row>
    <row r="265" spans="1:43" x14ac:dyDescent="0.35">
      <c r="A265">
        <v>277</v>
      </c>
      <c r="B265" t="s">
        <v>47</v>
      </c>
      <c r="C265">
        <v>942</v>
      </c>
      <c r="D265">
        <v>9</v>
      </c>
      <c r="E265">
        <v>15</v>
      </c>
      <c r="R265" t="s">
        <v>73</v>
      </c>
      <c r="T265" t="s">
        <v>269</v>
      </c>
      <c r="U265">
        <v>36</v>
      </c>
      <c r="V265">
        <v>51.7</v>
      </c>
      <c r="W265">
        <v>140</v>
      </c>
      <c r="Y265">
        <v>3</v>
      </c>
    </row>
    <row r="266" spans="1:43" x14ac:dyDescent="0.35">
      <c r="A266">
        <v>280</v>
      </c>
      <c r="B266" t="s">
        <v>47</v>
      </c>
      <c r="C266">
        <v>943</v>
      </c>
      <c r="D266">
        <v>8</v>
      </c>
      <c r="E266">
        <v>20</v>
      </c>
      <c r="R266" t="s">
        <v>54</v>
      </c>
      <c r="T266" t="s">
        <v>113</v>
      </c>
      <c r="U266">
        <v>38</v>
      </c>
      <c r="V266">
        <v>58.3</v>
      </c>
      <c r="W266">
        <v>40</v>
      </c>
      <c r="X266">
        <v>5000</v>
      </c>
      <c r="Y266">
        <v>4</v>
      </c>
      <c r="AE266">
        <v>3</v>
      </c>
    </row>
    <row r="267" spans="1:43" x14ac:dyDescent="0.35">
      <c r="A267">
        <v>281</v>
      </c>
      <c r="B267" t="s">
        <v>47</v>
      </c>
      <c r="C267">
        <v>951</v>
      </c>
      <c r="H267" t="s">
        <v>48</v>
      </c>
      <c r="Q267">
        <v>9</v>
      </c>
      <c r="R267" t="s">
        <v>52</v>
      </c>
      <c r="T267" t="s">
        <v>270</v>
      </c>
      <c r="U267">
        <v>36.1</v>
      </c>
      <c r="V267">
        <v>37.1</v>
      </c>
      <c r="W267">
        <v>140</v>
      </c>
      <c r="AE267">
        <v>3</v>
      </c>
    </row>
    <row r="268" spans="1:43" x14ac:dyDescent="0.35">
      <c r="A268">
        <v>282</v>
      </c>
      <c r="B268" t="s">
        <v>47</v>
      </c>
      <c r="C268">
        <v>953</v>
      </c>
      <c r="D268">
        <v>8</v>
      </c>
      <c r="E268">
        <v>20</v>
      </c>
      <c r="H268" t="s">
        <v>48</v>
      </c>
      <c r="I268">
        <v>18</v>
      </c>
      <c r="J268">
        <v>7.1</v>
      </c>
      <c r="P268">
        <v>7.1</v>
      </c>
      <c r="Q268">
        <v>10</v>
      </c>
      <c r="R268" t="s">
        <v>54</v>
      </c>
      <c r="T268" t="s">
        <v>113</v>
      </c>
      <c r="U268">
        <v>38</v>
      </c>
      <c r="V268">
        <v>58.3</v>
      </c>
      <c r="W268">
        <v>40</v>
      </c>
      <c r="AE268">
        <v>3</v>
      </c>
    </row>
    <row r="269" spans="1:43" x14ac:dyDescent="0.35">
      <c r="A269">
        <v>284</v>
      </c>
      <c r="B269" t="s">
        <v>47</v>
      </c>
      <c r="C269">
        <v>956</v>
      </c>
      <c r="D269">
        <v>4</v>
      </c>
      <c r="E269">
        <v>15</v>
      </c>
      <c r="H269" t="s">
        <v>48</v>
      </c>
      <c r="R269" t="s">
        <v>73</v>
      </c>
      <c r="T269" t="s">
        <v>271</v>
      </c>
      <c r="U269">
        <v>34.9</v>
      </c>
      <c r="V269">
        <v>48.4</v>
      </c>
      <c r="W269">
        <v>140</v>
      </c>
      <c r="Y269">
        <v>3</v>
      </c>
      <c r="AE269">
        <v>2</v>
      </c>
    </row>
    <row r="270" spans="1:43" x14ac:dyDescent="0.35">
      <c r="A270">
        <v>286</v>
      </c>
      <c r="B270" t="s">
        <v>47</v>
      </c>
      <c r="C270">
        <v>957</v>
      </c>
      <c r="D270">
        <v>4</v>
      </c>
      <c r="Q270">
        <v>7</v>
      </c>
      <c r="R270" t="s">
        <v>197</v>
      </c>
      <c r="T270" t="s">
        <v>272</v>
      </c>
      <c r="U270">
        <v>34.799999999999997</v>
      </c>
      <c r="V270">
        <v>44.8</v>
      </c>
      <c r="W270">
        <v>140</v>
      </c>
      <c r="AE270">
        <v>3</v>
      </c>
    </row>
    <row r="271" spans="1:43" x14ac:dyDescent="0.35">
      <c r="A271">
        <v>287</v>
      </c>
      <c r="B271" t="s">
        <v>51</v>
      </c>
      <c r="C271">
        <v>957</v>
      </c>
      <c r="H271" t="s">
        <v>48</v>
      </c>
      <c r="R271" t="s">
        <v>73</v>
      </c>
      <c r="T271" t="s">
        <v>273</v>
      </c>
      <c r="U271">
        <v>35.700000000000003</v>
      </c>
      <c r="V271">
        <v>51.4</v>
      </c>
      <c r="W271">
        <v>140</v>
      </c>
    </row>
    <row r="272" spans="1:43" x14ac:dyDescent="0.35">
      <c r="A272">
        <v>290</v>
      </c>
      <c r="B272" t="s">
        <v>47</v>
      </c>
      <c r="C272">
        <v>958</v>
      </c>
      <c r="D272">
        <v>2</v>
      </c>
      <c r="E272">
        <v>23</v>
      </c>
      <c r="H272" t="s">
        <v>48</v>
      </c>
      <c r="R272" t="s">
        <v>73</v>
      </c>
      <c r="T272" t="s">
        <v>274</v>
      </c>
      <c r="U272">
        <v>35.299999999999997</v>
      </c>
      <c r="V272">
        <v>51.2</v>
      </c>
      <c r="W272">
        <v>140</v>
      </c>
      <c r="Y272">
        <v>3</v>
      </c>
      <c r="AE272">
        <v>3</v>
      </c>
      <c r="AK272">
        <v>3</v>
      </c>
      <c r="AQ272">
        <v>3</v>
      </c>
    </row>
    <row r="273" spans="1:45" x14ac:dyDescent="0.35">
      <c r="A273">
        <v>293</v>
      </c>
      <c r="B273" t="s">
        <v>47</v>
      </c>
      <c r="C273">
        <v>958</v>
      </c>
      <c r="D273">
        <v>3</v>
      </c>
      <c r="H273" t="s">
        <v>48</v>
      </c>
      <c r="R273" t="s">
        <v>197</v>
      </c>
      <c r="T273" t="s">
        <v>275</v>
      </c>
      <c r="U273">
        <v>33.200000000000003</v>
      </c>
      <c r="V273">
        <v>44.2</v>
      </c>
      <c r="W273">
        <v>140</v>
      </c>
      <c r="AE273">
        <v>3</v>
      </c>
      <c r="AQ273">
        <v>3</v>
      </c>
    </row>
    <row r="274" spans="1:45" x14ac:dyDescent="0.35">
      <c r="A274">
        <v>294</v>
      </c>
      <c r="B274" t="s">
        <v>51</v>
      </c>
      <c r="C274">
        <v>963</v>
      </c>
      <c r="D274">
        <v>7</v>
      </c>
      <c r="E274">
        <v>22</v>
      </c>
      <c r="Q274">
        <v>11</v>
      </c>
      <c r="R274" t="s">
        <v>60</v>
      </c>
      <c r="T274" t="s">
        <v>139</v>
      </c>
      <c r="U274">
        <v>38</v>
      </c>
      <c r="V274">
        <v>15</v>
      </c>
      <c r="W274">
        <v>130</v>
      </c>
      <c r="Y274">
        <v>3</v>
      </c>
      <c r="AK274">
        <v>4</v>
      </c>
    </row>
    <row r="275" spans="1:45" x14ac:dyDescent="0.35">
      <c r="A275">
        <v>295</v>
      </c>
      <c r="B275" t="s">
        <v>47</v>
      </c>
      <c r="C275">
        <v>972</v>
      </c>
      <c r="H275" t="s">
        <v>48</v>
      </c>
      <c r="Q275">
        <v>9</v>
      </c>
      <c r="R275" t="s">
        <v>80</v>
      </c>
      <c r="T275" t="s">
        <v>276</v>
      </c>
      <c r="U275">
        <v>36.1</v>
      </c>
      <c r="V275">
        <v>36.1</v>
      </c>
      <c r="W275">
        <v>140</v>
      </c>
      <c r="AE275">
        <v>2</v>
      </c>
    </row>
    <row r="276" spans="1:45" x14ac:dyDescent="0.35">
      <c r="A276">
        <v>297</v>
      </c>
      <c r="B276" t="s">
        <v>47</v>
      </c>
      <c r="C276">
        <v>977</v>
      </c>
      <c r="D276">
        <v>8</v>
      </c>
      <c r="E276">
        <v>19</v>
      </c>
      <c r="H276" t="s">
        <v>48</v>
      </c>
      <c r="R276" t="s">
        <v>73</v>
      </c>
      <c r="T276" t="s">
        <v>277</v>
      </c>
      <c r="U276">
        <v>27.4</v>
      </c>
      <c r="V276">
        <v>52.2</v>
      </c>
      <c r="W276">
        <v>140</v>
      </c>
      <c r="AE276">
        <v>3</v>
      </c>
    </row>
    <row r="277" spans="1:45" x14ac:dyDescent="0.35">
      <c r="A277">
        <v>298</v>
      </c>
      <c r="B277" t="s">
        <v>47</v>
      </c>
      <c r="C277">
        <v>978</v>
      </c>
      <c r="D277">
        <v>6</v>
      </c>
      <c r="E277">
        <v>17</v>
      </c>
      <c r="J277">
        <v>5.3</v>
      </c>
      <c r="L277">
        <v>5.3</v>
      </c>
      <c r="Q277">
        <v>7</v>
      </c>
      <c r="R277" t="s">
        <v>73</v>
      </c>
      <c r="T277" t="s">
        <v>277</v>
      </c>
      <c r="U277">
        <v>27.7</v>
      </c>
      <c r="V277">
        <v>52.3</v>
      </c>
      <c r="W277">
        <v>140</v>
      </c>
      <c r="X277">
        <v>2000</v>
      </c>
      <c r="Y277">
        <v>4</v>
      </c>
      <c r="AE277">
        <v>3</v>
      </c>
      <c r="AG277">
        <v>3</v>
      </c>
      <c r="AJ277">
        <v>2000</v>
      </c>
      <c r="AK277">
        <v>4</v>
      </c>
      <c r="AQ277">
        <v>3</v>
      </c>
      <c r="AS277">
        <v>3</v>
      </c>
    </row>
    <row r="278" spans="1:45" x14ac:dyDescent="0.35">
      <c r="A278">
        <v>299</v>
      </c>
      <c r="B278" t="s">
        <v>47</v>
      </c>
      <c r="C278">
        <v>985</v>
      </c>
      <c r="D278">
        <v>2</v>
      </c>
      <c r="E278">
        <v>10</v>
      </c>
      <c r="H278" t="s">
        <v>48</v>
      </c>
      <c r="R278" t="s">
        <v>60</v>
      </c>
      <c r="T278" t="s">
        <v>160</v>
      </c>
      <c r="U278">
        <v>41.1</v>
      </c>
      <c r="V278">
        <v>14.8</v>
      </c>
      <c r="W278">
        <v>130</v>
      </c>
      <c r="AE278">
        <v>2</v>
      </c>
    </row>
    <row r="279" spans="1:45" x14ac:dyDescent="0.35">
      <c r="A279">
        <v>300</v>
      </c>
      <c r="B279" t="s">
        <v>47</v>
      </c>
      <c r="C279">
        <v>986</v>
      </c>
      <c r="D279">
        <v>5</v>
      </c>
      <c r="E279">
        <v>13</v>
      </c>
      <c r="Q279">
        <v>8</v>
      </c>
      <c r="R279" t="s">
        <v>197</v>
      </c>
      <c r="T279" t="s">
        <v>278</v>
      </c>
      <c r="U279">
        <v>36.200000000000003</v>
      </c>
      <c r="V279">
        <v>43.1</v>
      </c>
      <c r="W279">
        <v>140</v>
      </c>
      <c r="Y279">
        <v>3</v>
      </c>
      <c r="AE279">
        <v>3</v>
      </c>
    </row>
    <row r="280" spans="1:45" x14ac:dyDescent="0.35">
      <c r="A280">
        <v>303</v>
      </c>
      <c r="B280" t="s">
        <v>47</v>
      </c>
      <c r="C280">
        <v>990</v>
      </c>
      <c r="H280" t="s">
        <v>48</v>
      </c>
      <c r="Q280">
        <v>10</v>
      </c>
      <c r="R280" t="s">
        <v>60</v>
      </c>
      <c r="T280" t="s">
        <v>160</v>
      </c>
      <c r="U280">
        <v>41.1</v>
      </c>
      <c r="V280">
        <v>14.8</v>
      </c>
      <c r="W280">
        <v>130</v>
      </c>
    </row>
    <row r="281" spans="1:45" x14ac:dyDescent="0.35">
      <c r="A281">
        <v>304</v>
      </c>
      <c r="B281" t="s">
        <v>51</v>
      </c>
      <c r="C281">
        <v>991</v>
      </c>
      <c r="D281">
        <v>4</v>
      </c>
      <c r="E281">
        <v>5</v>
      </c>
      <c r="H281" t="s">
        <v>48</v>
      </c>
      <c r="Q281">
        <v>9</v>
      </c>
      <c r="R281" t="s">
        <v>52</v>
      </c>
      <c r="T281" t="s">
        <v>214</v>
      </c>
      <c r="U281">
        <v>33.5</v>
      </c>
      <c r="V281">
        <v>36.299999999999997</v>
      </c>
      <c r="W281">
        <v>140</v>
      </c>
      <c r="AE281">
        <v>2</v>
      </c>
    </row>
    <row r="282" spans="1:45" x14ac:dyDescent="0.35">
      <c r="A282">
        <v>7902</v>
      </c>
      <c r="B282" t="s">
        <v>47</v>
      </c>
      <c r="C282">
        <v>999</v>
      </c>
      <c r="D282">
        <v>8</v>
      </c>
      <c r="E282">
        <v>23</v>
      </c>
      <c r="R282" t="s">
        <v>93</v>
      </c>
      <c r="T282" t="s">
        <v>279</v>
      </c>
      <c r="U282">
        <v>29</v>
      </c>
      <c r="V282">
        <v>112</v>
      </c>
      <c r="W282">
        <v>30</v>
      </c>
      <c r="Y282">
        <v>2</v>
      </c>
      <c r="AE282">
        <v>2</v>
      </c>
      <c r="AK282">
        <v>2</v>
      </c>
      <c r="AQ282">
        <v>2</v>
      </c>
    </row>
    <row r="283" spans="1:45" x14ac:dyDescent="0.35">
      <c r="A283">
        <v>7904</v>
      </c>
      <c r="B283" t="s">
        <v>47</v>
      </c>
      <c r="C283">
        <v>999</v>
      </c>
      <c r="D283">
        <v>10</v>
      </c>
      <c r="J283">
        <v>5.5</v>
      </c>
      <c r="L283">
        <v>5.5</v>
      </c>
      <c r="Q283">
        <v>7</v>
      </c>
      <c r="R283" t="s">
        <v>93</v>
      </c>
      <c r="T283" t="s">
        <v>280</v>
      </c>
      <c r="U283">
        <v>31.8</v>
      </c>
      <c r="V283">
        <v>119.9</v>
      </c>
      <c r="W283">
        <v>30</v>
      </c>
      <c r="AE283">
        <v>1</v>
      </c>
      <c r="AQ283">
        <v>1</v>
      </c>
    </row>
    <row r="284" spans="1:45" x14ac:dyDescent="0.35">
      <c r="A284">
        <v>306</v>
      </c>
      <c r="B284" t="s">
        <v>47</v>
      </c>
      <c r="C284">
        <v>1000</v>
      </c>
      <c r="D284">
        <v>1</v>
      </c>
      <c r="Q284">
        <v>8</v>
      </c>
      <c r="R284" t="s">
        <v>191</v>
      </c>
      <c r="T284" t="s">
        <v>281</v>
      </c>
      <c r="U284">
        <v>46</v>
      </c>
      <c r="V284">
        <v>14.5</v>
      </c>
      <c r="W284">
        <v>130</v>
      </c>
      <c r="AE284">
        <v>3</v>
      </c>
    </row>
    <row r="285" spans="1:45" x14ac:dyDescent="0.35">
      <c r="A285">
        <v>307</v>
      </c>
      <c r="B285" t="s">
        <v>47</v>
      </c>
      <c r="C285">
        <v>1000</v>
      </c>
      <c r="D285">
        <v>4</v>
      </c>
      <c r="E285">
        <v>30</v>
      </c>
      <c r="R285" t="s">
        <v>93</v>
      </c>
      <c r="T285" t="s">
        <v>193</v>
      </c>
      <c r="U285">
        <v>35</v>
      </c>
      <c r="V285">
        <v>110</v>
      </c>
      <c r="W285">
        <v>30</v>
      </c>
      <c r="X285">
        <v>62</v>
      </c>
      <c r="Y285">
        <v>2</v>
      </c>
      <c r="AE285">
        <v>1</v>
      </c>
      <c r="AJ285">
        <v>62</v>
      </c>
      <c r="AK285">
        <v>2</v>
      </c>
      <c r="AQ285">
        <v>1</v>
      </c>
    </row>
    <row r="286" spans="1:45" x14ac:dyDescent="0.35">
      <c r="A286">
        <v>309</v>
      </c>
      <c r="B286" t="s">
        <v>47</v>
      </c>
      <c r="C286">
        <v>1001</v>
      </c>
      <c r="D286">
        <v>1</v>
      </c>
      <c r="R286" t="s">
        <v>93</v>
      </c>
      <c r="T286" t="s">
        <v>282</v>
      </c>
      <c r="U286">
        <v>34.299999999999997</v>
      </c>
      <c r="V286">
        <v>109</v>
      </c>
      <c r="W286">
        <v>30</v>
      </c>
      <c r="X286">
        <v>60</v>
      </c>
      <c r="Y286">
        <v>2</v>
      </c>
      <c r="AJ286">
        <v>60</v>
      </c>
      <c r="AK286">
        <v>2</v>
      </c>
    </row>
    <row r="287" spans="1:45" x14ac:dyDescent="0.35">
      <c r="A287">
        <v>308</v>
      </c>
      <c r="B287" t="s">
        <v>47</v>
      </c>
      <c r="C287">
        <v>1001</v>
      </c>
      <c r="H287" t="s">
        <v>48</v>
      </c>
      <c r="J287">
        <v>6</v>
      </c>
      <c r="P287">
        <v>6</v>
      </c>
      <c r="R287" t="s">
        <v>60</v>
      </c>
      <c r="T287" t="s">
        <v>223</v>
      </c>
      <c r="U287">
        <v>45.3</v>
      </c>
      <c r="V287">
        <v>11</v>
      </c>
      <c r="W287">
        <v>130</v>
      </c>
      <c r="Y287">
        <v>3</v>
      </c>
      <c r="AE287">
        <v>2</v>
      </c>
    </row>
    <row r="288" spans="1:45" x14ac:dyDescent="0.35">
      <c r="A288">
        <v>312</v>
      </c>
      <c r="B288" t="s">
        <v>47</v>
      </c>
      <c r="C288">
        <v>1003</v>
      </c>
      <c r="H288" t="s">
        <v>48</v>
      </c>
      <c r="R288" t="s">
        <v>170</v>
      </c>
      <c r="T288" t="s">
        <v>283</v>
      </c>
      <c r="U288">
        <v>47</v>
      </c>
      <c r="V288">
        <v>6</v>
      </c>
      <c r="W288">
        <v>120</v>
      </c>
      <c r="AE288">
        <v>3</v>
      </c>
    </row>
    <row r="289" spans="1:45" x14ac:dyDescent="0.35">
      <c r="A289">
        <v>311</v>
      </c>
      <c r="B289" t="s">
        <v>47</v>
      </c>
      <c r="C289">
        <v>1003</v>
      </c>
      <c r="I289">
        <v>20</v>
      </c>
      <c r="J289">
        <v>4.2</v>
      </c>
      <c r="P289">
        <v>4.2</v>
      </c>
      <c r="Q289">
        <v>7</v>
      </c>
      <c r="R289" t="s">
        <v>80</v>
      </c>
      <c r="T289" t="s">
        <v>284</v>
      </c>
      <c r="U289">
        <v>40.5</v>
      </c>
      <c r="V289">
        <v>43.3</v>
      </c>
      <c r="W289">
        <v>140</v>
      </c>
      <c r="Y289">
        <v>3</v>
      </c>
      <c r="AE289">
        <v>2</v>
      </c>
    </row>
    <row r="290" spans="1:45" x14ac:dyDescent="0.35">
      <c r="A290">
        <v>316</v>
      </c>
      <c r="B290" t="s">
        <v>47</v>
      </c>
      <c r="C290">
        <v>1007</v>
      </c>
      <c r="D290">
        <v>9</v>
      </c>
      <c r="E290">
        <v>17</v>
      </c>
      <c r="Q290">
        <v>8</v>
      </c>
      <c r="R290" t="s">
        <v>197</v>
      </c>
      <c r="T290" t="s">
        <v>285</v>
      </c>
      <c r="U290">
        <v>33.200000000000003</v>
      </c>
      <c r="V290">
        <v>44.2</v>
      </c>
      <c r="W290">
        <v>140</v>
      </c>
      <c r="X290">
        <v>16000</v>
      </c>
      <c r="Y290">
        <v>4</v>
      </c>
      <c r="AE290">
        <v>3</v>
      </c>
    </row>
    <row r="291" spans="1:45" x14ac:dyDescent="0.35">
      <c r="A291">
        <v>318</v>
      </c>
      <c r="B291" t="s">
        <v>51</v>
      </c>
      <c r="C291">
        <v>1008</v>
      </c>
      <c r="D291">
        <v>4</v>
      </c>
      <c r="E291">
        <v>11</v>
      </c>
      <c r="J291">
        <v>6.5</v>
      </c>
      <c r="L291">
        <v>6.5</v>
      </c>
      <c r="R291" t="s">
        <v>73</v>
      </c>
      <c r="T291" t="s">
        <v>286</v>
      </c>
      <c r="U291">
        <v>27.664999999999999</v>
      </c>
      <c r="V291">
        <v>52.347999999999999</v>
      </c>
      <c r="W291">
        <v>140</v>
      </c>
      <c r="X291">
        <v>16000</v>
      </c>
      <c r="Y291">
        <v>4</v>
      </c>
      <c r="AE291">
        <v>4</v>
      </c>
      <c r="AJ291">
        <v>16000</v>
      </c>
      <c r="AK291">
        <v>4</v>
      </c>
      <c r="AQ291">
        <v>4</v>
      </c>
    </row>
    <row r="292" spans="1:45" x14ac:dyDescent="0.35">
      <c r="A292">
        <v>319</v>
      </c>
      <c r="B292" t="s">
        <v>47</v>
      </c>
      <c r="C292">
        <v>1010</v>
      </c>
      <c r="D292">
        <v>3</v>
      </c>
      <c r="E292">
        <v>9</v>
      </c>
      <c r="H292" t="s">
        <v>48</v>
      </c>
      <c r="Q292">
        <v>10</v>
      </c>
      <c r="R292" t="s">
        <v>80</v>
      </c>
      <c r="T292" t="s">
        <v>80</v>
      </c>
      <c r="U292">
        <v>41</v>
      </c>
      <c r="V292">
        <v>29.5</v>
      </c>
      <c r="W292">
        <v>140</v>
      </c>
    </row>
    <row r="293" spans="1:45" x14ac:dyDescent="0.35">
      <c r="A293">
        <v>321</v>
      </c>
      <c r="B293" t="s">
        <v>47</v>
      </c>
      <c r="C293">
        <v>1013</v>
      </c>
      <c r="Q293">
        <v>10</v>
      </c>
      <c r="R293" t="s">
        <v>287</v>
      </c>
      <c r="T293" t="s">
        <v>288</v>
      </c>
      <c r="U293">
        <v>64</v>
      </c>
      <c r="V293">
        <v>-21</v>
      </c>
      <c r="W293">
        <v>120</v>
      </c>
      <c r="X293">
        <v>11</v>
      </c>
      <c r="Y293">
        <v>1</v>
      </c>
      <c r="AJ293">
        <v>11</v>
      </c>
      <c r="AK293">
        <v>1</v>
      </c>
    </row>
    <row r="294" spans="1:45" x14ac:dyDescent="0.35">
      <c r="A294">
        <v>322</v>
      </c>
      <c r="B294" t="s">
        <v>47</v>
      </c>
      <c r="C294">
        <v>1021</v>
      </c>
      <c r="D294">
        <v>5</v>
      </c>
      <c r="E294">
        <v>12</v>
      </c>
      <c r="F294">
        <v>10</v>
      </c>
      <c r="H294" t="s">
        <v>48</v>
      </c>
      <c r="Q294">
        <v>9</v>
      </c>
      <c r="R294" t="s">
        <v>289</v>
      </c>
      <c r="T294" t="s">
        <v>289</v>
      </c>
      <c r="U294">
        <v>47.5</v>
      </c>
      <c r="V294">
        <v>7.6</v>
      </c>
      <c r="W294">
        <v>120</v>
      </c>
      <c r="AE294">
        <v>3</v>
      </c>
    </row>
    <row r="295" spans="1:45" x14ac:dyDescent="0.35">
      <c r="A295">
        <v>7905</v>
      </c>
      <c r="B295" t="s">
        <v>47</v>
      </c>
      <c r="C295">
        <v>1022</v>
      </c>
      <c r="D295">
        <v>4</v>
      </c>
      <c r="J295">
        <v>6.5</v>
      </c>
      <c r="L295">
        <v>6.5</v>
      </c>
      <c r="Q295">
        <v>8</v>
      </c>
      <c r="R295" t="s">
        <v>93</v>
      </c>
      <c r="T295" t="s">
        <v>290</v>
      </c>
      <c r="U295">
        <v>39.799999999999997</v>
      </c>
      <c r="V295">
        <v>113.1</v>
      </c>
      <c r="W295">
        <v>30</v>
      </c>
      <c r="AE295">
        <v>1</v>
      </c>
      <c r="AG295">
        <v>1</v>
      </c>
      <c r="AQ295">
        <v>1</v>
      </c>
      <c r="AS295">
        <v>1</v>
      </c>
    </row>
    <row r="296" spans="1:45" x14ac:dyDescent="0.35">
      <c r="A296">
        <v>5902</v>
      </c>
      <c r="B296" t="s">
        <v>51</v>
      </c>
      <c r="C296">
        <v>1026</v>
      </c>
      <c r="D296">
        <v>6</v>
      </c>
      <c r="E296">
        <v>16</v>
      </c>
      <c r="J296">
        <v>7.5</v>
      </c>
      <c r="L296">
        <v>7.5</v>
      </c>
      <c r="R296" t="s">
        <v>199</v>
      </c>
      <c r="T296" t="s">
        <v>291</v>
      </c>
      <c r="U296">
        <v>34.799999999999997</v>
      </c>
      <c r="V296">
        <v>131.80000000000001</v>
      </c>
      <c r="W296">
        <v>30</v>
      </c>
      <c r="AJ296">
        <v>1001</v>
      </c>
      <c r="AK296">
        <v>4</v>
      </c>
      <c r="AQ296">
        <v>3</v>
      </c>
      <c r="AR296">
        <v>3000</v>
      </c>
      <c r="AS296">
        <v>4</v>
      </c>
    </row>
    <row r="297" spans="1:45" x14ac:dyDescent="0.35">
      <c r="A297">
        <v>8156</v>
      </c>
      <c r="B297" t="s">
        <v>51</v>
      </c>
      <c r="C297">
        <v>1033</v>
      </c>
      <c r="D297">
        <v>12</v>
      </c>
      <c r="E297">
        <v>5</v>
      </c>
      <c r="Q297">
        <v>10</v>
      </c>
      <c r="R297" t="s">
        <v>52</v>
      </c>
      <c r="T297" t="s">
        <v>292</v>
      </c>
      <c r="U297">
        <v>33</v>
      </c>
      <c r="V297">
        <v>35</v>
      </c>
      <c r="W297">
        <v>140</v>
      </c>
      <c r="X297">
        <v>70000</v>
      </c>
      <c r="Y297">
        <v>4</v>
      </c>
      <c r="AE297">
        <v>3</v>
      </c>
      <c r="AG297">
        <v>3</v>
      </c>
      <c r="AJ297">
        <v>70000</v>
      </c>
      <c r="AK297">
        <v>4</v>
      </c>
      <c r="AQ297">
        <v>3</v>
      </c>
      <c r="AS297">
        <v>3</v>
      </c>
    </row>
    <row r="298" spans="1:45" x14ac:dyDescent="0.35">
      <c r="A298">
        <v>325</v>
      </c>
      <c r="B298" t="s">
        <v>47</v>
      </c>
      <c r="C298">
        <v>1036</v>
      </c>
      <c r="D298">
        <v>7</v>
      </c>
      <c r="J298">
        <v>5.7</v>
      </c>
      <c r="P298">
        <v>5.7</v>
      </c>
      <c r="Q298">
        <v>7</v>
      </c>
      <c r="R298" t="s">
        <v>175</v>
      </c>
      <c r="T298" t="s">
        <v>293</v>
      </c>
      <c r="U298">
        <v>37.6</v>
      </c>
      <c r="V298">
        <v>126.3</v>
      </c>
      <c r="W298">
        <v>30</v>
      </c>
      <c r="AE298">
        <v>2</v>
      </c>
    </row>
    <row r="299" spans="1:45" x14ac:dyDescent="0.35">
      <c r="A299">
        <v>326</v>
      </c>
      <c r="B299" t="s">
        <v>47</v>
      </c>
      <c r="C299">
        <v>1037</v>
      </c>
      <c r="D299">
        <v>12</v>
      </c>
      <c r="R299" t="s">
        <v>93</v>
      </c>
      <c r="T299" t="s">
        <v>294</v>
      </c>
      <c r="U299">
        <v>32</v>
      </c>
      <c r="V299">
        <v>119</v>
      </c>
      <c r="W299">
        <v>30</v>
      </c>
      <c r="X299">
        <v>22391</v>
      </c>
      <c r="Y299">
        <v>4</v>
      </c>
      <c r="AE299">
        <v>4</v>
      </c>
      <c r="AJ299">
        <v>22391</v>
      </c>
      <c r="AK299">
        <v>4</v>
      </c>
      <c r="AQ299">
        <v>4</v>
      </c>
    </row>
    <row r="300" spans="1:45" x14ac:dyDescent="0.35">
      <c r="A300">
        <v>327</v>
      </c>
      <c r="B300" t="s">
        <v>47</v>
      </c>
      <c r="C300">
        <v>1038</v>
      </c>
      <c r="D300">
        <v>1</v>
      </c>
      <c r="E300">
        <v>9</v>
      </c>
      <c r="J300">
        <v>7.3</v>
      </c>
      <c r="L300">
        <v>7.3</v>
      </c>
      <c r="Q300">
        <v>10</v>
      </c>
      <c r="R300" t="s">
        <v>93</v>
      </c>
      <c r="T300" t="s">
        <v>295</v>
      </c>
      <c r="U300">
        <v>38.4</v>
      </c>
      <c r="V300">
        <v>112.9</v>
      </c>
      <c r="W300">
        <v>30</v>
      </c>
      <c r="X300">
        <v>32300</v>
      </c>
      <c r="Y300">
        <v>4</v>
      </c>
      <c r="AE300">
        <v>4</v>
      </c>
    </row>
    <row r="301" spans="1:45" x14ac:dyDescent="0.35">
      <c r="A301">
        <v>8237</v>
      </c>
      <c r="B301" t="s">
        <v>51</v>
      </c>
      <c r="C301">
        <v>1039</v>
      </c>
      <c r="D301">
        <v>2</v>
      </c>
      <c r="E301">
        <v>2</v>
      </c>
      <c r="J301">
        <v>6.8</v>
      </c>
      <c r="L301">
        <v>6.8</v>
      </c>
      <c r="R301" t="s">
        <v>80</v>
      </c>
      <c r="T301" t="s">
        <v>166</v>
      </c>
      <c r="U301">
        <v>38.4</v>
      </c>
      <c r="V301">
        <v>27.3</v>
      </c>
      <c r="W301">
        <v>140</v>
      </c>
      <c r="Y301">
        <v>3</v>
      </c>
      <c r="AE301">
        <v>2</v>
      </c>
      <c r="AG301">
        <v>2</v>
      </c>
      <c r="AI301">
        <v>2</v>
      </c>
      <c r="AK301">
        <v>3</v>
      </c>
      <c r="AQ301">
        <v>2</v>
      </c>
      <c r="AS301">
        <v>2</v>
      </c>
    </row>
    <row r="302" spans="1:45" x14ac:dyDescent="0.35">
      <c r="A302">
        <v>330</v>
      </c>
      <c r="B302" t="s">
        <v>47</v>
      </c>
      <c r="C302">
        <v>1040</v>
      </c>
      <c r="Q302">
        <v>11</v>
      </c>
      <c r="R302" t="s">
        <v>162</v>
      </c>
      <c r="T302" t="s">
        <v>296</v>
      </c>
      <c r="U302">
        <v>35.700000000000003</v>
      </c>
      <c r="V302">
        <v>10</v>
      </c>
      <c r="W302">
        <v>15</v>
      </c>
      <c r="AE302">
        <v>3</v>
      </c>
    </row>
    <row r="303" spans="1:45" x14ac:dyDescent="0.35">
      <c r="A303">
        <v>333</v>
      </c>
      <c r="B303" t="s">
        <v>47</v>
      </c>
      <c r="C303">
        <v>1042</v>
      </c>
      <c r="D303">
        <v>8</v>
      </c>
      <c r="E303">
        <v>21</v>
      </c>
      <c r="R303" t="s">
        <v>73</v>
      </c>
      <c r="T303" t="s">
        <v>194</v>
      </c>
      <c r="U303">
        <v>38</v>
      </c>
      <c r="V303">
        <v>46.2</v>
      </c>
      <c r="W303">
        <v>140</v>
      </c>
      <c r="X303">
        <v>40000</v>
      </c>
      <c r="Y303">
        <v>4</v>
      </c>
      <c r="AE303">
        <v>4</v>
      </c>
    </row>
    <row r="304" spans="1:45" x14ac:dyDescent="0.35">
      <c r="A304">
        <v>335</v>
      </c>
      <c r="B304" t="s">
        <v>47</v>
      </c>
      <c r="C304">
        <v>1042</v>
      </c>
      <c r="D304">
        <v>11</v>
      </c>
      <c r="E304">
        <v>4</v>
      </c>
      <c r="F304">
        <v>13</v>
      </c>
      <c r="G304">
        <v>30</v>
      </c>
      <c r="I304">
        <v>15</v>
      </c>
      <c r="J304">
        <v>7.6</v>
      </c>
      <c r="P304">
        <v>7.6</v>
      </c>
      <c r="Q304">
        <v>9</v>
      </c>
      <c r="R304" t="s">
        <v>73</v>
      </c>
      <c r="T304" t="s">
        <v>194</v>
      </c>
      <c r="U304">
        <v>38.1</v>
      </c>
      <c r="V304">
        <v>46.3</v>
      </c>
      <c r="W304">
        <v>140</v>
      </c>
      <c r="X304">
        <v>50000</v>
      </c>
      <c r="Y304">
        <v>4</v>
      </c>
      <c r="AE304">
        <v>4</v>
      </c>
      <c r="AJ304">
        <v>50000</v>
      </c>
      <c r="AK304">
        <v>4</v>
      </c>
      <c r="AQ304">
        <v>4</v>
      </c>
    </row>
    <row r="305" spans="1:45" x14ac:dyDescent="0.35">
      <c r="A305">
        <v>336</v>
      </c>
      <c r="B305" t="s">
        <v>47</v>
      </c>
      <c r="C305">
        <v>1045</v>
      </c>
      <c r="H305" t="s">
        <v>48</v>
      </c>
      <c r="Q305">
        <v>9</v>
      </c>
      <c r="R305" t="s">
        <v>80</v>
      </c>
      <c r="T305" t="s">
        <v>80</v>
      </c>
      <c r="U305">
        <v>39.700000000000003</v>
      </c>
      <c r="V305">
        <v>39.5</v>
      </c>
      <c r="W305">
        <v>140</v>
      </c>
      <c r="AE305">
        <v>2</v>
      </c>
    </row>
    <row r="306" spans="1:45" x14ac:dyDescent="0.35">
      <c r="A306">
        <v>337</v>
      </c>
      <c r="B306" t="s">
        <v>47</v>
      </c>
      <c r="C306">
        <v>1046</v>
      </c>
      <c r="H306" t="s">
        <v>48</v>
      </c>
      <c r="I306">
        <v>15</v>
      </c>
      <c r="J306">
        <v>5.5</v>
      </c>
      <c r="P306">
        <v>5.5</v>
      </c>
      <c r="Q306">
        <v>8</v>
      </c>
      <c r="R306" t="s">
        <v>80</v>
      </c>
      <c r="T306" t="s">
        <v>297</v>
      </c>
      <c r="U306">
        <v>40.5</v>
      </c>
      <c r="V306">
        <v>43.5</v>
      </c>
      <c r="W306">
        <v>140</v>
      </c>
      <c r="Y306">
        <v>3</v>
      </c>
      <c r="AE306">
        <v>3</v>
      </c>
    </row>
    <row r="307" spans="1:45" x14ac:dyDescent="0.35">
      <c r="A307">
        <v>338</v>
      </c>
      <c r="B307" t="s">
        <v>47</v>
      </c>
      <c r="C307">
        <v>1048</v>
      </c>
      <c r="R307" t="s">
        <v>227</v>
      </c>
      <c r="T307" t="s">
        <v>298</v>
      </c>
      <c r="U307">
        <v>52</v>
      </c>
      <c r="V307" t="s">
        <v>299</v>
      </c>
      <c r="W307">
        <v>120</v>
      </c>
      <c r="Y307">
        <v>3</v>
      </c>
    </row>
    <row r="308" spans="1:45" x14ac:dyDescent="0.35">
      <c r="A308">
        <v>341</v>
      </c>
      <c r="B308" t="s">
        <v>47</v>
      </c>
      <c r="C308">
        <v>1052</v>
      </c>
      <c r="D308">
        <v>3</v>
      </c>
      <c r="R308" t="s">
        <v>73</v>
      </c>
      <c r="T308" t="s">
        <v>300</v>
      </c>
      <c r="U308">
        <v>36</v>
      </c>
      <c r="V308">
        <v>58.8</v>
      </c>
      <c r="W308">
        <v>140</v>
      </c>
      <c r="AE308">
        <v>3</v>
      </c>
    </row>
    <row r="309" spans="1:45" x14ac:dyDescent="0.35">
      <c r="A309">
        <v>339</v>
      </c>
      <c r="B309" t="s">
        <v>47</v>
      </c>
      <c r="C309">
        <v>1052</v>
      </c>
      <c r="R309" t="s">
        <v>73</v>
      </c>
      <c r="T309" t="s">
        <v>301</v>
      </c>
      <c r="U309">
        <v>30.6</v>
      </c>
      <c r="V309">
        <v>50.3</v>
      </c>
      <c r="W309">
        <v>140</v>
      </c>
      <c r="AE309">
        <v>3</v>
      </c>
    </row>
    <row r="310" spans="1:45" x14ac:dyDescent="0.35">
      <c r="A310">
        <v>344</v>
      </c>
      <c r="B310" t="s">
        <v>47</v>
      </c>
      <c r="C310">
        <v>1057</v>
      </c>
      <c r="J310">
        <v>6.8</v>
      </c>
      <c r="L310">
        <v>6.8</v>
      </c>
      <c r="Q310">
        <v>9</v>
      </c>
      <c r="R310" t="s">
        <v>93</v>
      </c>
      <c r="T310" t="s">
        <v>143</v>
      </c>
      <c r="U310">
        <v>39.700000000000003</v>
      </c>
      <c r="V310">
        <v>116.3</v>
      </c>
      <c r="W310">
        <v>30</v>
      </c>
      <c r="X310">
        <v>25000</v>
      </c>
      <c r="Y310">
        <v>4</v>
      </c>
      <c r="AE310">
        <v>4</v>
      </c>
      <c r="AJ310">
        <v>25000</v>
      </c>
      <c r="AK310">
        <v>4</v>
      </c>
      <c r="AQ310">
        <v>4</v>
      </c>
    </row>
    <row r="311" spans="1:45" x14ac:dyDescent="0.35">
      <c r="A311">
        <v>348</v>
      </c>
      <c r="B311" t="s">
        <v>47</v>
      </c>
      <c r="C311">
        <v>1058</v>
      </c>
      <c r="D311">
        <v>12</v>
      </c>
      <c r="E311">
        <v>8</v>
      </c>
      <c r="F311">
        <v>15</v>
      </c>
      <c r="R311" t="s">
        <v>197</v>
      </c>
      <c r="T311" t="s">
        <v>302</v>
      </c>
      <c r="U311">
        <v>34.299999999999997</v>
      </c>
      <c r="V311">
        <v>44.7</v>
      </c>
      <c r="W311">
        <v>140</v>
      </c>
      <c r="Y311">
        <v>3</v>
      </c>
      <c r="AE311">
        <v>3</v>
      </c>
    </row>
    <row r="312" spans="1:45" x14ac:dyDescent="0.35">
      <c r="A312">
        <v>351</v>
      </c>
      <c r="B312" t="s">
        <v>47</v>
      </c>
      <c r="C312">
        <v>1063</v>
      </c>
      <c r="D312">
        <v>7</v>
      </c>
      <c r="H312" t="s">
        <v>48</v>
      </c>
      <c r="Q312">
        <v>8</v>
      </c>
      <c r="R312" t="s">
        <v>65</v>
      </c>
      <c r="T312" t="s">
        <v>303</v>
      </c>
      <c r="U312">
        <v>34.299999999999997</v>
      </c>
      <c r="V312">
        <v>35.5</v>
      </c>
      <c r="W312">
        <v>140</v>
      </c>
      <c r="Y312">
        <v>3</v>
      </c>
      <c r="AE312">
        <v>3</v>
      </c>
    </row>
    <row r="313" spans="1:45" x14ac:dyDescent="0.35">
      <c r="A313">
        <v>352</v>
      </c>
      <c r="B313" t="s">
        <v>47</v>
      </c>
      <c r="C313">
        <v>1063</v>
      </c>
      <c r="D313">
        <v>9</v>
      </c>
      <c r="E313">
        <v>23</v>
      </c>
      <c r="H313" t="s">
        <v>48</v>
      </c>
      <c r="Q313">
        <v>8</v>
      </c>
      <c r="R313" t="s">
        <v>80</v>
      </c>
      <c r="T313" t="s">
        <v>304</v>
      </c>
      <c r="U313">
        <v>40.4</v>
      </c>
      <c r="V313">
        <v>28.9</v>
      </c>
      <c r="W313">
        <v>140</v>
      </c>
    </row>
    <row r="314" spans="1:45" x14ac:dyDescent="0.35">
      <c r="A314">
        <v>353</v>
      </c>
      <c r="B314" t="s">
        <v>47</v>
      </c>
      <c r="C314">
        <v>1064</v>
      </c>
      <c r="H314" t="s">
        <v>48</v>
      </c>
      <c r="R314" t="s">
        <v>80</v>
      </c>
      <c r="T314" t="s">
        <v>157</v>
      </c>
      <c r="U314">
        <v>40.700000000000003</v>
      </c>
      <c r="V314">
        <v>29.7</v>
      </c>
      <c r="W314">
        <v>140</v>
      </c>
      <c r="AE314">
        <v>3</v>
      </c>
    </row>
    <row r="315" spans="1:45" x14ac:dyDescent="0.35">
      <c r="A315">
        <v>354</v>
      </c>
      <c r="B315" t="s">
        <v>47</v>
      </c>
      <c r="C315">
        <v>1065</v>
      </c>
      <c r="D315">
        <v>1</v>
      </c>
      <c r="E315">
        <v>21</v>
      </c>
      <c r="H315" t="s">
        <v>48</v>
      </c>
      <c r="Q315">
        <v>10</v>
      </c>
      <c r="R315" t="s">
        <v>60</v>
      </c>
      <c r="T315" t="s">
        <v>305</v>
      </c>
      <c r="U315">
        <v>38.1</v>
      </c>
      <c r="V315">
        <v>15.1</v>
      </c>
      <c r="W315">
        <v>130</v>
      </c>
      <c r="X315">
        <v>975</v>
      </c>
      <c r="Y315">
        <v>3</v>
      </c>
      <c r="AE315">
        <v>3</v>
      </c>
    </row>
    <row r="316" spans="1:45" x14ac:dyDescent="0.35">
      <c r="A316">
        <v>355</v>
      </c>
      <c r="B316" t="s">
        <v>47</v>
      </c>
      <c r="C316">
        <v>1065</v>
      </c>
      <c r="D316">
        <v>12</v>
      </c>
      <c r="E316">
        <v>3</v>
      </c>
      <c r="H316" t="s">
        <v>48</v>
      </c>
      <c r="R316" t="s">
        <v>73</v>
      </c>
      <c r="T316" t="s">
        <v>306</v>
      </c>
      <c r="U316">
        <v>35</v>
      </c>
      <c r="V316">
        <v>58</v>
      </c>
      <c r="W316">
        <v>140</v>
      </c>
      <c r="Y316">
        <v>3</v>
      </c>
      <c r="AE316">
        <v>3</v>
      </c>
    </row>
    <row r="317" spans="1:45" x14ac:dyDescent="0.35">
      <c r="A317">
        <v>356</v>
      </c>
      <c r="B317" t="s">
        <v>47</v>
      </c>
      <c r="C317">
        <v>1066</v>
      </c>
      <c r="D317">
        <v>3</v>
      </c>
      <c r="E317">
        <v>31</v>
      </c>
      <c r="H317" t="s">
        <v>48</v>
      </c>
      <c r="R317" t="s">
        <v>73</v>
      </c>
      <c r="T317" t="s">
        <v>307</v>
      </c>
      <c r="U317">
        <v>34</v>
      </c>
      <c r="V317">
        <v>58</v>
      </c>
      <c r="W317">
        <v>140</v>
      </c>
      <c r="Y317">
        <v>3</v>
      </c>
      <c r="AE317">
        <v>3</v>
      </c>
    </row>
    <row r="318" spans="1:45" x14ac:dyDescent="0.35">
      <c r="A318">
        <v>359</v>
      </c>
      <c r="B318" t="s">
        <v>47</v>
      </c>
      <c r="C318">
        <v>1067</v>
      </c>
      <c r="D318">
        <v>11</v>
      </c>
      <c r="J318">
        <v>6.8</v>
      </c>
      <c r="L318">
        <v>6.8</v>
      </c>
      <c r="Q318">
        <v>9</v>
      </c>
      <c r="R318" t="s">
        <v>93</v>
      </c>
      <c r="T318" t="s">
        <v>308</v>
      </c>
      <c r="U318">
        <v>23.6</v>
      </c>
      <c r="V318">
        <v>116.5</v>
      </c>
      <c r="W318">
        <v>30</v>
      </c>
      <c r="Y318">
        <v>3</v>
      </c>
      <c r="AE318">
        <v>4</v>
      </c>
      <c r="AK318">
        <v>3</v>
      </c>
      <c r="AQ318">
        <v>4</v>
      </c>
    </row>
    <row r="319" spans="1:45" x14ac:dyDescent="0.35">
      <c r="A319">
        <v>361</v>
      </c>
      <c r="B319" t="s">
        <v>51</v>
      </c>
      <c r="C319">
        <v>1068</v>
      </c>
      <c r="D319">
        <v>3</v>
      </c>
      <c r="E319">
        <v>18</v>
      </c>
      <c r="Q319">
        <v>9</v>
      </c>
      <c r="R319" t="s">
        <v>58</v>
      </c>
      <c r="T319" t="s">
        <v>309</v>
      </c>
      <c r="U319">
        <v>29.5</v>
      </c>
      <c r="V319">
        <v>34.950000000000003</v>
      </c>
      <c r="W319">
        <v>140</v>
      </c>
      <c r="Y319">
        <v>3</v>
      </c>
      <c r="AE319">
        <v>4</v>
      </c>
      <c r="AG319">
        <v>4</v>
      </c>
      <c r="AK319">
        <v>3</v>
      </c>
      <c r="AQ319">
        <v>4</v>
      </c>
      <c r="AS319">
        <v>4</v>
      </c>
    </row>
    <row r="320" spans="1:45" x14ac:dyDescent="0.35">
      <c r="A320">
        <v>362</v>
      </c>
      <c r="B320" t="s">
        <v>47</v>
      </c>
      <c r="C320">
        <v>1068</v>
      </c>
      <c r="D320">
        <v>8</v>
      </c>
      <c r="E320">
        <v>14</v>
      </c>
      <c r="J320">
        <v>6</v>
      </c>
      <c r="L320">
        <v>6</v>
      </c>
      <c r="Q320">
        <v>8</v>
      </c>
      <c r="R320" t="s">
        <v>93</v>
      </c>
      <c r="T320" t="s">
        <v>310</v>
      </c>
      <c r="U320">
        <v>38.5</v>
      </c>
      <c r="V320">
        <v>116.1</v>
      </c>
      <c r="W320">
        <v>30</v>
      </c>
      <c r="Y320">
        <v>3</v>
      </c>
      <c r="AE320">
        <v>3</v>
      </c>
      <c r="AG320">
        <v>3</v>
      </c>
      <c r="AK320">
        <v>3</v>
      </c>
      <c r="AQ320">
        <v>3</v>
      </c>
      <c r="AS320">
        <v>3</v>
      </c>
    </row>
    <row r="321" spans="1:45" x14ac:dyDescent="0.35">
      <c r="A321">
        <v>364</v>
      </c>
      <c r="B321" t="s">
        <v>47</v>
      </c>
      <c r="C321">
        <v>1070</v>
      </c>
      <c r="D321">
        <v>2</v>
      </c>
      <c r="E321">
        <v>25</v>
      </c>
      <c r="H321" t="s">
        <v>48</v>
      </c>
      <c r="R321" t="s">
        <v>85</v>
      </c>
      <c r="T321" t="s">
        <v>311</v>
      </c>
      <c r="U321">
        <v>30</v>
      </c>
      <c r="V321">
        <v>31.1</v>
      </c>
      <c r="W321">
        <v>15</v>
      </c>
      <c r="AE321">
        <v>2</v>
      </c>
    </row>
    <row r="322" spans="1:45" x14ac:dyDescent="0.35">
      <c r="A322">
        <v>365</v>
      </c>
      <c r="B322" t="s">
        <v>47</v>
      </c>
      <c r="C322">
        <v>1072</v>
      </c>
      <c r="Q322">
        <v>8</v>
      </c>
      <c r="R322" t="s">
        <v>312</v>
      </c>
      <c r="T322" t="s">
        <v>313</v>
      </c>
      <c r="U322">
        <v>14.2</v>
      </c>
      <c r="V322">
        <v>43.3</v>
      </c>
      <c r="W322">
        <v>60</v>
      </c>
      <c r="X322">
        <v>50</v>
      </c>
      <c r="Y322">
        <v>1</v>
      </c>
      <c r="AE322">
        <v>2</v>
      </c>
      <c r="AG322">
        <v>2</v>
      </c>
      <c r="AI322">
        <v>2</v>
      </c>
      <c r="AJ322">
        <v>50</v>
      </c>
      <c r="AK322">
        <v>1</v>
      </c>
      <c r="AQ322">
        <v>2</v>
      </c>
      <c r="AS322">
        <v>2</v>
      </c>
    </row>
    <row r="323" spans="1:45" x14ac:dyDescent="0.35">
      <c r="A323">
        <v>366</v>
      </c>
      <c r="B323" t="s">
        <v>47</v>
      </c>
      <c r="C323">
        <v>1076</v>
      </c>
      <c r="H323" t="s">
        <v>48</v>
      </c>
      <c r="Q323">
        <v>8</v>
      </c>
      <c r="R323" t="s">
        <v>52</v>
      </c>
      <c r="T323" t="s">
        <v>314</v>
      </c>
      <c r="U323">
        <v>35</v>
      </c>
      <c r="V323">
        <v>38</v>
      </c>
      <c r="W323">
        <v>140</v>
      </c>
      <c r="Y323">
        <v>3</v>
      </c>
      <c r="AE323">
        <v>3</v>
      </c>
    </row>
    <row r="324" spans="1:45" x14ac:dyDescent="0.35">
      <c r="A324">
        <v>367</v>
      </c>
      <c r="B324" t="s">
        <v>47</v>
      </c>
      <c r="C324">
        <v>1082</v>
      </c>
      <c r="D324">
        <v>12</v>
      </c>
      <c r="E324">
        <v>6</v>
      </c>
      <c r="H324" t="s">
        <v>48</v>
      </c>
      <c r="Q324">
        <v>10</v>
      </c>
      <c r="R324" t="s">
        <v>80</v>
      </c>
      <c r="T324" t="s">
        <v>80</v>
      </c>
      <c r="U324">
        <v>40.5</v>
      </c>
      <c r="V324">
        <v>28.5</v>
      </c>
      <c r="W324">
        <v>140</v>
      </c>
    </row>
    <row r="325" spans="1:45" x14ac:dyDescent="0.35">
      <c r="A325">
        <v>369</v>
      </c>
      <c r="B325" t="s">
        <v>47</v>
      </c>
      <c r="C325">
        <v>1085</v>
      </c>
      <c r="D325">
        <v>4</v>
      </c>
      <c r="E325">
        <v>29</v>
      </c>
      <c r="H325" t="s">
        <v>48</v>
      </c>
      <c r="R325" t="s">
        <v>80</v>
      </c>
      <c r="T325" t="s">
        <v>315</v>
      </c>
      <c r="U325">
        <v>39.9</v>
      </c>
      <c r="V325">
        <v>41.1</v>
      </c>
      <c r="W325">
        <v>140</v>
      </c>
      <c r="Y325">
        <v>3</v>
      </c>
    </row>
    <row r="326" spans="1:45" x14ac:dyDescent="0.35">
      <c r="A326">
        <v>368</v>
      </c>
      <c r="B326" t="s">
        <v>47</v>
      </c>
      <c r="C326">
        <v>1085</v>
      </c>
      <c r="D326">
        <v>4</v>
      </c>
      <c r="E326">
        <v>29</v>
      </c>
      <c r="H326" t="s">
        <v>48</v>
      </c>
      <c r="R326" t="s">
        <v>73</v>
      </c>
      <c r="T326" t="s">
        <v>316</v>
      </c>
      <c r="U326">
        <v>31</v>
      </c>
      <c r="V326">
        <v>49</v>
      </c>
      <c r="W326">
        <v>140</v>
      </c>
      <c r="Y326">
        <v>3</v>
      </c>
      <c r="AE326">
        <v>3</v>
      </c>
    </row>
    <row r="327" spans="1:45" x14ac:dyDescent="0.35">
      <c r="A327">
        <v>371</v>
      </c>
      <c r="B327" t="s">
        <v>47</v>
      </c>
      <c r="C327">
        <v>1086</v>
      </c>
      <c r="D327">
        <v>4</v>
      </c>
      <c r="E327">
        <v>18</v>
      </c>
      <c r="H327" t="s">
        <v>48</v>
      </c>
      <c r="Q327">
        <v>8</v>
      </c>
      <c r="R327" t="s">
        <v>197</v>
      </c>
      <c r="T327" t="s">
        <v>317</v>
      </c>
      <c r="U327">
        <v>34</v>
      </c>
      <c r="V327">
        <v>44</v>
      </c>
      <c r="W327">
        <v>140</v>
      </c>
      <c r="AE327">
        <v>2</v>
      </c>
    </row>
    <row r="328" spans="1:45" x14ac:dyDescent="0.35">
      <c r="A328">
        <v>370</v>
      </c>
      <c r="B328" t="s">
        <v>47</v>
      </c>
      <c r="C328">
        <v>1086</v>
      </c>
      <c r="H328" t="s">
        <v>48</v>
      </c>
      <c r="R328" t="s">
        <v>60</v>
      </c>
      <c r="T328" t="s">
        <v>318</v>
      </c>
      <c r="U328">
        <v>37</v>
      </c>
      <c r="V328">
        <v>15.3</v>
      </c>
      <c r="W328">
        <v>130</v>
      </c>
      <c r="X328">
        <v>1000</v>
      </c>
      <c r="Y328">
        <v>3</v>
      </c>
      <c r="AE328">
        <v>3</v>
      </c>
    </row>
    <row r="329" spans="1:45" x14ac:dyDescent="0.35">
      <c r="A329">
        <v>372</v>
      </c>
      <c r="B329" t="s">
        <v>47</v>
      </c>
      <c r="C329">
        <v>1088</v>
      </c>
      <c r="D329">
        <v>4</v>
      </c>
      <c r="E329">
        <v>22</v>
      </c>
      <c r="H329" t="s">
        <v>48</v>
      </c>
      <c r="I329">
        <v>10</v>
      </c>
      <c r="J329">
        <v>5.3</v>
      </c>
      <c r="P329">
        <v>5.3</v>
      </c>
      <c r="R329" t="s">
        <v>102</v>
      </c>
      <c r="T329" t="s">
        <v>319</v>
      </c>
      <c r="U329">
        <v>41.4</v>
      </c>
      <c r="V329">
        <v>43.2</v>
      </c>
      <c r="W329">
        <v>40</v>
      </c>
      <c r="Y329">
        <v>3</v>
      </c>
      <c r="AE329">
        <v>3</v>
      </c>
    </row>
    <row r="330" spans="1:45" x14ac:dyDescent="0.35">
      <c r="A330">
        <v>5904</v>
      </c>
      <c r="B330" t="s">
        <v>51</v>
      </c>
      <c r="C330">
        <v>1088</v>
      </c>
      <c r="D330">
        <v>6</v>
      </c>
      <c r="E330">
        <v>10</v>
      </c>
      <c r="J330">
        <v>7</v>
      </c>
      <c r="L330">
        <v>7</v>
      </c>
      <c r="R330" t="s">
        <v>199</v>
      </c>
      <c r="T330" t="s">
        <v>255</v>
      </c>
      <c r="U330">
        <v>40.5</v>
      </c>
      <c r="V330">
        <v>143</v>
      </c>
      <c r="W330">
        <v>30</v>
      </c>
    </row>
    <row r="331" spans="1:45" x14ac:dyDescent="0.35">
      <c r="A331">
        <v>373</v>
      </c>
      <c r="B331" t="s">
        <v>47</v>
      </c>
      <c r="C331">
        <v>1089</v>
      </c>
      <c r="H331" t="s">
        <v>48</v>
      </c>
      <c r="Q331">
        <v>8</v>
      </c>
      <c r="R331" t="s">
        <v>52</v>
      </c>
      <c r="T331" t="s">
        <v>320</v>
      </c>
      <c r="U331">
        <v>34.299999999999997</v>
      </c>
      <c r="V331">
        <v>38.200000000000003</v>
      </c>
      <c r="W331">
        <v>140</v>
      </c>
      <c r="AE331">
        <v>3</v>
      </c>
    </row>
    <row r="332" spans="1:45" x14ac:dyDescent="0.35">
      <c r="A332">
        <v>374</v>
      </c>
      <c r="B332" t="s">
        <v>47</v>
      </c>
      <c r="C332">
        <v>1091</v>
      </c>
      <c r="H332" t="s">
        <v>48</v>
      </c>
      <c r="Q332">
        <v>9</v>
      </c>
      <c r="R332" t="s">
        <v>80</v>
      </c>
      <c r="T332" t="s">
        <v>276</v>
      </c>
      <c r="U332">
        <v>36.1</v>
      </c>
      <c r="V332">
        <v>36.1</v>
      </c>
      <c r="W332">
        <v>140</v>
      </c>
      <c r="AE332">
        <v>3</v>
      </c>
    </row>
    <row r="333" spans="1:45" x14ac:dyDescent="0.35">
      <c r="A333">
        <v>375</v>
      </c>
      <c r="B333" t="s">
        <v>51</v>
      </c>
      <c r="C333">
        <v>1096</v>
      </c>
      <c r="D333">
        <v>12</v>
      </c>
      <c r="E333">
        <v>17</v>
      </c>
      <c r="J333">
        <v>8.4</v>
      </c>
      <c r="L333">
        <v>8.4</v>
      </c>
      <c r="R333" t="s">
        <v>199</v>
      </c>
      <c r="T333" t="s">
        <v>321</v>
      </c>
      <c r="U333">
        <v>34</v>
      </c>
      <c r="V333">
        <v>137.5</v>
      </c>
      <c r="W333">
        <v>30</v>
      </c>
      <c r="X333">
        <v>400</v>
      </c>
      <c r="Y333">
        <v>3</v>
      </c>
    </row>
    <row r="334" spans="1:45" x14ac:dyDescent="0.35">
      <c r="A334">
        <v>7381</v>
      </c>
      <c r="B334" t="s">
        <v>51</v>
      </c>
      <c r="C334">
        <v>1099</v>
      </c>
      <c r="D334">
        <v>2</v>
      </c>
      <c r="E334">
        <v>22</v>
      </c>
      <c r="J334">
        <v>8.4</v>
      </c>
      <c r="L334">
        <v>8.4</v>
      </c>
      <c r="R334" t="s">
        <v>199</v>
      </c>
      <c r="T334" t="s">
        <v>262</v>
      </c>
      <c r="U334">
        <v>33</v>
      </c>
      <c r="V334">
        <v>135.5</v>
      </c>
      <c r="W334">
        <v>30</v>
      </c>
      <c r="AQ334">
        <v>1</v>
      </c>
    </row>
    <row r="335" spans="1:45" x14ac:dyDescent="0.35">
      <c r="A335">
        <v>376</v>
      </c>
      <c r="B335" t="s">
        <v>47</v>
      </c>
      <c r="C335">
        <v>1101</v>
      </c>
      <c r="I335">
        <v>10</v>
      </c>
      <c r="J335">
        <v>6.5</v>
      </c>
      <c r="P335">
        <v>6.5</v>
      </c>
      <c r="Q335">
        <v>10</v>
      </c>
      <c r="R335" t="s">
        <v>73</v>
      </c>
      <c r="T335" t="s">
        <v>307</v>
      </c>
      <c r="U335">
        <v>36</v>
      </c>
      <c r="V335">
        <v>59</v>
      </c>
      <c r="W335">
        <v>140</v>
      </c>
      <c r="X335">
        <v>60000</v>
      </c>
      <c r="Y335">
        <v>4</v>
      </c>
      <c r="AJ335">
        <v>60000</v>
      </c>
      <c r="AK335">
        <v>4</v>
      </c>
    </row>
    <row r="336" spans="1:45" x14ac:dyDescent="0.35">
      <c r="A336">
        <v>377</v>
      </c>
      <c r="B336" t="s">
        <v>47</v>
      </c>
      <c r="C336">
        <v>1102</v>
      </c>
      <c r="D336">
        <v>1</v>
      </c>
      <c r="E336">
        <v>15</v>
      </c>
      <c r="R336" t="s">
        <v>93</v>
      </c>
      <c r="T336" t="s">
        <v>322</v>
      </c>
      <c r="U336">
        <v>37.5</v>
      </c>
      <c r="V336">
        <v>112.6</v>
      </c>
      <c r="W336">
        <v>30</v>
      </c>
      <c r="Y336">
        <v>3</v>
      </c>
      <c r="AE336">
        <v>3</v>
      </c>
      <c r="AK336">
        <v>3</v>
      </c>
      <c r="AQ336">
        <v>3</v>
      </c>
    </row>
    <row r="337" spans="1:45" x14ac:dyDescent="0.35">
      <c r="A337">
        <v>379</v>
      </c>
      <c r="B337" t="s">
        <v>47</v>
      </c>
      <c r="C337">
        <v>1102</v>
      </c>
      <c r="D337">
        <v>2</v>
      </c>
      <c r="E337">
        <v>28</v>
      </c>
      <c r="H337" t="s">
        <v>48</v>
      </c>
      <c r="I337">
        <v>15</v>
      </c>
      <c r="J337">
        <v>6.1</v>
      </c>
      <c r="P337">
        <v>6.1</v>
      </c>
      <c r="Q337">
        <v>8</v>
      </c>
      <c r="R337" t="s">
        <v>121</v>
      </c>
      <c r="T337" t="s">
        <v>323</v>
      </c>
      <c r="U337">
        <v>35</v>
      </c>
      <c r="V337">
        <v>62.1</v>
      </c>
      <c r="W337">
        <v>40</v>
      </c>
      <c r="AE337">
        <v>2</v>
      </c>
    </row>
    <row r="338" spans="1:45" x14ac:dyDescent="0.35">
      <c r="A338">
        <v>380</v>
      </c>
      <c r="B338" t="s">
        <v>47</v>
      </c>
      <c r="C338">
        <v>1106</v>
      </c>
      <c r="Q338">
        <v>8</v>
      </c>
      <c r="R338" t="s">
        <v>80</v>
      </c>
      <c r="T338" t="s">
        <v>324</v>
      </c>
      <c r="U338">
        <v>36.200000000000003</v>
      </c>
      <c r="V338">
        <v>36.1</v>
      </c>
      <c r="W338">
        <v>140</v>
      </c>
      <c r="AE338">
        <v>1</v>
      </c>
      <c r="AG338">
        <v>1</v>
      </c>
      <c r="AI338">
        <v>1</v>
      </c>
      <c r="AQ338">
        <v>1</v>
      </c>
      <c r="AS338">
        <v>1</v>
      </c>
    </row>
    <row r="339" spans="1:45" x14ac:dyDescent="0.35">
      <c r="A339">
        <v>381</v>
      </c>
      <c r="B339" t="s">
        <v>47</v>
      </c>
      <c r="C339">
        <v>1109</v>
      </c>
      <c r="Q339">
        <v>11</v>
      </c>
      <c r="R339" t="s">
        <v>80</v>
      </c>
      <c r="T339" t="s">
        <v>119</v>
      </c>
      <c r="U339">
        <v>36.200000000000003</v>
      </c>
      <c r="V339">
        <v>36.1</v>
      </c>
      <c r="W339">
        <v>140</v>
      </c>
      <c r="AE339">
        <v>3</v>
      </c>
      <c r="AG339">
        <v>3</v>
      </c>
      <c r="AI339">
        <v>3</v>
      </c>
      <c r="AQ339">
        <v>3</v>
      </c>
      <c r="AS339">
        <v>3</v>
      </c>
    </row>
    <row r="340" spans="1:45" x14ac:dyDescent="0.35">
      <c r="A340">
        <v>382</v>
      </c>
      <c r="B340" t="s">
        <v>47</v>
      </c>
      <c r="C340">
        <v>1111</v>
      </c>
      <c r="H340" t="s">
        <v>48</v>
      </c>
      <c r="Q340">
        <v>9</v>
      </c>
      <c r="R340" t="s">
        <v>80</v>
      </c>
      <c r="T340" t="s">
        <v>325</v>
      </c>
      <c r="U340">
        <v>38.5</v>
      </c>
      <c r="V340">
        <v>43.4</v>
      </c>
      <c r="W340">
        <v>140</v>
      </c>
      <c r="AE340">
        <v>3</v>
      </c>
    </row>
    <row r="341" spans="1:45" x14ac:dyDescent="0.35">
      <c r="A341">
        <v>385</v>
      </c>
      <c r="B341" t="s">
        <v>47</v>
      </c>
      <c r="C341">
        <v>1114</v>
      </c>
      <c r="D341">
        <v>3</v>
      </c>
      <c r="E341">
        <v>12</v>
      </c>
      <c r="R341" t="s">
        <v>80</v>
      </c>
      <c r="T341" t="s">
        <v>326</v>
      </c>
      <c r="U341">
        <v>37.5</v>
      </c>
      <c r="V341">
        <v>38.5</v>
      </c>
      <c r="W341">
        <v>140</v>
      </c>
    </row>
    <row r="342" spans="1:45" x14ac:dyDescent="0.35">
      <c r="A342">
        <v>9985</v>
      </c>
      <c r="B342" t="s">
        <v>47</v>
      </c>
      <c r="C342">
        <v>1114</v>
      </c>
      <c r="Q342">
        <v>10</v>
      </c>
      <c r="R342" t="s">
        <v>60</v>
      </c>
      <c r="T342" t="s">
        <v>327</v>
      </c>
      <c r="U342">
        <v>42.42</v>
      </c>
      <c r="V342">
        <v>12.1</v>
      </c>
      <c r="W342">
        <v>130</v>
      </c>
      <c r="AE342">
        <v>1</v>
      </c>
      <c r="AQ342">
        <v>1</v>
      </c>
    </row>
    <row r="343" spans="1:45" x14ac:dyDescent="0.35">
      <c r="A343">
        <v>383</v>
      </c>
      <c r="B343" t="s">
        <v>47</v>
      </c>
      <c r="C343">
        <v>1114</v>
      </c>
      <c r="R343" t="s">
        <v>80</v>
      </c>
      <c r="T343" t="s">
        <v>328</v>
      </c>
      <c r="U343">
        <v>36.1</v>
      </c>
      <c r="V343">
        <v>36.1</v>
      </c>
      <c r="W343">
        <v>140</v>
      </c>
      <c r="AE343">
        <v>2</v>
      </c>
    </row>
    <row r="344" spans="1:45" x14ac:dyDescent="0.35">
      <c r="A344">
        <v>387</v>
      </c>
      <c r="B344" t="s">
        <v>47</v>
      </c>
      <c r="C344">
        <v>1115</v>
      </c>
      <c r="H344" t="s">
        <v>48</v>
      </c>
      <c r="R344" t="s">
        <v>73</v>
      </c>
      <c r="T344" t="s">
        <v>329</v>
      </c>
      <c r="U344">
        <v>26.4</v>
      </c>
      <c r="V344">
        <v>55.5</v>
      </c>
      <c r="W344">
        <v>140</v>
      </c>
      <c r="AE344">
        <v>3</v>
      </c>
    </row>
    <row r="345" spans="1:45" x14ac:dyDescent="0.35">
      <c r="A345">
        <v>389</v>
      </c>
      <c r="B345" t="s">
        <v>47</v>
      </c>
      <c r="C345">
        <v>1115</v>
      </c>
      <c r="Q345">
        <v>10</v>
      </c>
      <c r="R345" t="s">
        <v>80</v>
      </c>
      <c r="T345" t="s">
        <v>330</v>
      </c>
      <c r="U345">
        <v>36.799999999999997</v>
      </c>
      <c r="V345">
        <v>39</v>
      </c>
      <c r="W345">
        <v>140</v>
      </c>
      <c r="AE345">
        <v>3</v>
      </c>
    </row>
    <row r="346" spans="1:45" x14ac:dyDescent="0.35">
      <c r="A346">
        <v>388</v>
      </c>
      <c r="B346" t="s">
        <v>47</v>
      </c>
      <c r="C346">
        <v>1115</v>
      </c>
      <c r="R346" t="s">
        <v>80</v>
      </c>
      <c r="T346" t="s">
        <v>331</v>
      </c>
      <c r="U346">
        <v>36.1</v>
      </c>
      <c r="V346">
        <v>36.1</v>
      </c>
      <c r="W346">
        <v>140</v>
      </c>
      <c r="AE346">
        <v>3</v>
      </c>
    </row>
    <row r="347" spans="1:45" x14ac:dyDescent="0.35">
      <c r="A347">
        <v>390</v>
      </c>
      <c r="B347" t="s">
        <v>47</v>
      </c>
      <c r="C347">
        <v>1117</v>
      </c>
      <c r="D347">
        <v>1</v>
      </c>
      <c r="E347">
        <v>3</v>
      </c>
      <c r="F347">
        <v>21</v>
      </c>
      <c r="G347">
        <v>30</v>
      </c>
      <c r="H347" t="s">
        <v>48</v>
      </c>
      <c r="Q347">
        <v>11</v>
      </c>
      <c r="R347" t="s">
        <v>60</v>
      </c>
      <c r="T347" t="s">
        <v>332</v>
      </c>
      <c r="U347">
        <v>45.5</v>
      </c>
      <c r="V347">
        <v>11</v>
      </c>
      <c r="W347">
        <v>130</v>
      </c>
    </row>
    <row r="348" spans="1:45" x14ac:dyDescent="0.35">
      <c r="A348">
        <v>391</v>
      </c>
      <c r="B348" t="s">
        <v>47</v>
      </c>
      <c r="C348">
        <v>1117</v>
      </c>
      <c r="D348">
        <v>3</v>
      </c>
      <c r="E348">
        <v>1</v>
      </c>
      <c r="H348" t="s">
        <v>48</v>
      </c>
      <c r="Q348">
        <v>10</v>
      </c>
      <c r="R348" t="s">
        <v>60</v>
      </c>
      <c r="T348" t="s">
        <v>333</v>
      </c>
      <c r="U348">
        <v>44.8</v>
      </c>
      <c r="V348">
        <v>11.3</v>
      </c>
      <c r="W348">
        <v>130</v>
      </c>
      <c r="Y348">
        <v>3</v>
      </c>
      <c r="AE348">
        <v>3</v>
      </c>
    </row>
    <row r="349" spans="1:45" x14ac:dyDescent="0.35">
      <c r="A349">
        <v>7261</v>
      </c>
      <c r="B349" t="s">
        <v>47</v>
      </c>
      <c r="C349">
        <v>1118</v>
      </c>
      <c r="R349" t="s">
        <v>227</v>
      </c>
      <c r="T349" t="s">
        <v>334</v>
      </c>
      <c r="W349">
        <v>120</v>
      </c>
      <c r="Y349">
        <v>3</v>
      </c>
      <c r="AE349">
        <v>4</v>
      </c>
      <c r="AK349">
        <v>3</v>
      </c>
      <c r="AQ349">
        <v>4</v>
      </c>
    </row>
    <row r="350" spans="1:45" x14ac:dyDescent="0.35">
      <c r="A350">
        <v>392</v>
      </c>
      <c r="B350" t="s">
        <v>47</v>
      </c>
      <c r="C350">
        <v>1119</v>
      </c>
      <c r="D350">
        <v>12</v>
      </c>
      <c r="E350">
        <v>10</v>
      </c>
      <c r="H350" t="s">
        <v>48</v>
      </c>
      <c r="J350">
        <v>6.5</v>
      </c>
      <c r="P350">
        <v>6.5</v>
      </c>
      <c r="R350" t="s">
        <v>73</v>
      </c>
      <c r="T350" t="s">
        <v>335</v>
      </c>
      <c r="U350">
        <v>36.200000000000003</v>
      </c>
      <c r="V350">
        <v>50</v>
      </c>
      <c r="W350">
        <v>140</v>
      </c>
      <c r="AE350">
        <v>3</v>
      </c>
    </row>
    <row r="351" spans="1:45" x14ac:dyDescent="0.35">
      <c r="A351">
        <v>7906</v>
      </c>
      <c r="B351" t="s">
        <v>47</v>
      </c>
      <c r="C351">
        <v>1125</v>
      </c>
      <c r="D351">
        <v>8</v>
      </c>
      <c r="E351">
        <v>30</v>
      </c>
      <c r="J351">
        <v>7</v>
      </c>
      <c r="L351">
        <v>7</v>
      </c>
      <c r="Q351">
        <v>9</v>
      </c>
      <c r="R351" t="s">
        <v>93</v>
      </c>
      <c r="T351" t="s">
        <v>95</v>
      </c>
      <c r="U351">
        <v>36.1</v>
      </c>
      <c r="V351">
        <v>103.7</v>
      </c>
      <c r="W351">
        <v>30</v>
      </c>
      <c r="AE351">
        <v>3</v>
      </c>
      <c r="AG351">
        <v>3</v>
      </c>
      <c r="AQ351">
        <v>3</v>
      </c>
      <c r="AS351">
        <v>3</v>
      </c>
    </row>
    <row r="352" spans="1:45" x14ac:dyDescent="0.35">
      <c r="A352">
        <v>393</v>
      </c>
      <c r="B352" t="s">
        <v>47</v>
      </c>
      <c r="C352">
        <v>1125</v>
      </c>
      <c r="D352">
        <v>10</v>
      </c>
      <c r="E352">
        <v>11</v>
      </c>
      <c r="H352" t="s">
        <v>48</v>
      </c>
      <c r="Q352">
        <v>10</v>
      </c>
      <c r="R352" t="s">
        <v>60</v>
      </c>
      <c r="T352" t="s">
        <v>160</v>
      </c>
      <c r="U352">
        <v>41.1</v>
      </c>
      <c r="V352">
        <v>14.8</v>
      </c>
      <c r="W352">
        <v>130</v>
      </c>
    </row>
    <row r="353" spans="1:45" x14ac:dyDescent="0.35">
      <c r="A353">
        <v>394</v>
      </c>
      <c r="B353" t="s">
        <v>47</v>
      </c>
      <c r="C353">
        <v>1130</v>
      </c>
      <c r="D353">
        <v>2</v>
      </c>
      <c r="E353">
        <v>12</v>
      </c>
      <c r="H353" t="s">
        <v>48</v>
      </c>
      <c r="R353" t="s">
        <v>197</v>
      </c>
      <c r="T353" t="s">
        <v>336</v>
      </c>
      <c r="U353">
        <v>36.200000000000003</v>
      </c>
      <c r="V353">
        <v>43.1</v>
      </c>
      <c r="W353">
        <v>140</v>
      </c>
      <c r="AE353">
        <v>3</v>
      </c>
    </row>
    <row r="354" spans="1:45" x14ac:dyDescent="0.35">
      <c r="A354">
        <v>395</v>
      </c>
      <c r="B354" t="s">
        <v>47</v>
      </c>
      <c r="C354">
        <v>1130</v>
      </c>
      <c r="D354">
        <v>2</v>
      </c>
      <c r="E354">
        <v>28</v>
      </c>
      <c r="H354" t="s">
        <v>48</v>
      </c>
      <c r="Q354">
        <v>7</v>
      </c>
      <c r="R354" t="s">
        <v>197</v>
      </c>
      <c r="T354" t="s">
        <v>251</v>
      </c>
      <c r="U354">
        <v>33.200000000000003</v>
      </c>
      <c r="V354">
        <v>44.2</v>
      </c>
      <c r="W354">
        <v>140</v>
      </c>
      <c r="AE354">
        <v>2</v>
      </c>
    </row>
    <row r="355" spans="1:45" x14ac:dyDescent="0.35">
      <c r="A355">
        <v>398</v>
      </c>
      <c r="B355" t="s">
        <v>47</v>
      </c>
      <c r="C355">
        <v>1137</v>
      </c>
      <c r="D355">
        <v>9</v>
      </c>
      <c r="E355">
        <v>19</v>
      </c>
      <c r="Q355">
        <v>9</v>
      </c>
      <c r="R355" t="s">
        <v>197</v>
      </c>
      <c r="T355" t="s">
        <v>337</v>
      </c>
      <c r="U355">
        <v>36.299999999999997</v>
      </c>
      <c r="V355">
        <v>43.1</v>
      </c>
      <c r="W355">
        <v>140</v>
      </c>
      <c r="Y355">
        <v>3</v>
      </c>
      <c r="AE355">
        <v>4</v>
      </c>
      <c r="AK355">
        <v>3</v>
      </c>
      <c r="AQ355">
        <v>4</v>
      </c>
    </row>
    <row r="356" spans="1:45" x14ac:dyDescent="0.35">
      <c r="A356">
        <v>397</v>
      </c>
      <c r="B356" t="s">
        <v>47</v>
      </c>
      <c r="C356">
        <v>1137</v>
      </c>
      <c r="H356" t="s">
        <v>48</v>
      </c>
      <c r="R356" t="s">
        <v>60</v>
      </c>
      <c r="T356" t="s">
        <v>338</v>
      </c>
      <c r="U356">
        <v>37.299999999999997</v>
      </c>
      <c r="V356">
        <v>15.1</v>
      </c>
      <c r="W356">
        <v>130</v>
      </c>
      <c r="X356">
        <v>15000</v>
      </c>
      <c r="Y356">
        <v>4</v>
      </c>
    </row>
    <row r="357" spans="1:45" x14ac:dyDescent="0.35">
      <c r="A357">
        <v>402</v>
      </c>
      <c r="B357" t="s">
        <v>47</v>
      </c>
      <c r="C357">
        <v>1139</v>
      </c>
      <c r="Q357">
        <v>11</v>
      </c>
      <c r="R357" t="s">
        <v>165</v>
      </c>
      <c r="T357" t="s">
        <v>339</v>
      </c>
      <c r="U357">
        <v>40.299999999999997</v>
      </c>
      <c r="V357">
        <v>46.3</v>
      </c>
      <c r="W357">
        <v>40</v>
      </c>
      <c r="X357">
        <v>230000</v>
      </c>
      <c r="Y357">
        <v>4</v>
      </c>
      <c r="AE357">
        <v>4</v>
      </c>
      <c r="AG357">
        <v>4</v>
      </c>
      <c r="AJ357">
        <v>230000</v>
      </c>
      <c r="AK357">
        <v>4</v>
      </c>
      <c r="AQ357">
        <v>4</v>
      </c>
      <c r="AS357">
        <v>4</v>
      </c>
    </row>
    <row r="358" spans="1:45" x14ac:dyDescent="0.35">
      <c r="A358">
        <v>405</v>
      </c>
      <c r="B358" t="s">
        <v>47</v>
      </c>
      <c r="C358">
        <v>1143</v>
      </c>
      <c r="D358">
        <v>4</v>
      </c>
      <c r="J358">
        <v>6</v>
      </c>
      <c r="L358">
        <v>6</v>
      </c>
      <c r="Q358">
        <v>8</v>
      </c>
      <c r="R358" t="s">
        <v>93</v>
      </c>
      <c r="T358" t="s">
        <v>340</v>
      </c>
      <c r="U358">
        <v>38.5</v>
      </c>
      <c r="V358">
        <v>106.3</v>
      </c>
      <c r="W358">
        <v>30</v>
      </c>
      <c r="X358">
        <v>10000</v>
      </c>
      <c r="Y358">
        <v>4</v>
      </c>
      <c r="AE358">
        <v>3</v>
      </c>
      <c r="AG358">
        <v>3</v>
      </c>
      <c r="AJ358">
        <v>10000</v>
      </c>
      <c r="AK358">
        <v>4</v>
      </c>
      <c r="AQ358">
        <v>3</v>
      </c>
      <c r="AS358">
        <v>3</v>
      </c>
    </row>
    <row r="359" spans="1:45" x14ac:dyDescent="0.35">
      <c r="A359">
        <v>406</v>
      </c>
      <c r="B359" t="s">
        <v>47</v>
      </c>
      <c r="C359">
        <v>1149</v>
      </c>
      <c r="D359">
        <v>5</v>
      </c>
      <c r="E359">
        <v>11</v>
      </c>
      <c r="H359" t="s">
        <v>48</v>
      </c>
      <c r="R359" t="s">
        <v>197</v>
      </c>
      <c r="T359" t="s">
        <v>251</v>
      </c>
      <c r="U359">
        <v>33.200000000000003</v>
      </c>
      <c r="V359">
        <v>44.4</v>
      </c>
      <c r="W359">
        <v>140</v>
      </c>
      <c r="Y359">
        <v>3</v>
      </c>
    </row>
    <row r="360" spans="1:45" x14ac:dyDescent="0.35">
      <c r="A360">
        <v>407</v>
      </c>
      <c r="B360" t="s">
        <v>47</v>
      </c>
      <c r="C360">
        <v>1151</v>
      </c>
      <c r="H360" t="s">
        <v>48</v>
      </c>
      <c r="J360">
        <v>6.2</v>
      </c>
      <c r="P360">
        <v>6.2</v>
      </c>
      <c r="Q360">
        <v>9</v>
      </c>
      <c r="R360" t="s">
        <v>52</v>
      </c>
      <c r="T360" t="s">
        <v>341</v>
      </c>
      <c r="U360">
        <v>32.6</v>
      </c>
      <c r="V360">
        <v>36.700000000000003</v>
      </c>
      <c r="W360">
        <v>140</v>
      </c>
      <c r="AE360">
        <v>3</v>
      </c>
    </row>
    <row r="361" spans="1:45" x14ac:dyDescent="0.35">
      <c r="A361">
        <v>408</v>
      </c>
      <c r="B361" t="s">
        <v>47</v>
      </c>
      <c r="C361">
        <v>1151</v>
      </c>
      <c r="H361" t="s">
        <v>48</v>
      </c>
      <c r="R361" t="s">
        <v>90</v>
      </c>
      <c r="T361" t="s">
        <v>342</v>
      </c>
      <c r="U361">
        <v>38.700000000000003</v>
      </c>
      <c r="V361">
        <v>-9.1</v>
      </c>
      <c r="W361">
        <v>130</v>
      </c>
      <c r="X361">
        <v>1000</v>
      </c>
      <c r="Y361">
        <v>3</v>
      </c>
      <c r="AE361">
        <v>1</v>
      </c>
    </row>
    <row r="362" spans="1:45" x14ac:dyDescent="0.35">
      <c r="A362">
        <v>409</v>
      </c>
      <c r="B362" t="s">
        <v>47</v>
      </c>
      <c r="C362">
        <v>1153</v>
      </c>
      <c r="H362" t="s">
        <v>48</v>
      </c>
      <c r="Q362">
        <v>10</v>
      </c>
      <c r="R362" t="s">
        <v>56</v>
      </c>
      <c r="T362" t="s">
        <v>181</v>
      </c>
      <c r="U362">
        <v>39.799999999999997</v>
      </c>
      <c r="V362">
        <v>20.100000000000001</v>
      </c>
      <c r="W362">
        <v>130</v>
      </c>
    </row>
    <row r="363" spans="1:45" x14ac:dyDescent="0.35">
      <c r="A363">
        <v>412</v>
      </c>
      <c r="B363" t="s">
        <v>47</v>
      </c>
      <c r="C363">
        <v>1155</v>
      </c>
      <c r="D363">
        <v>1</v>
      </c>
      <c r="E363">
        <v>18</v>
      </c>
      <c r="R363" t="s">
        <v>60</v>
      </c>
      <c r="T363" t="s">
        <v>343</v>
      </c>
      <c r="U363">
        <v>45.8</v>
      </c>
      <c r="V363">
        <v>8.1</v>
      </c>
      <c r="W363">
        <v>130</v>
      </c>
      <c r="Y363">
        <v>3</v>
      </c>
    </row>
    <row r="364" spans="1:45" x14ac:dyDescent="0.35">
      <c r="A364">
        <v>411</v>
      </c>
      <c r="B364" t="s">
        <v>47</v>
      </c>
      <c r="C364">
        <v>1155</v>
      </c>
      <c r="R364" t="s">
        <v>52</v>
      </c>
      <c r="T364" t="s">
        <v>344</v>
      </c>
      <c r="U364">
        <v>34.5</v>
      </c>
      <c r="V364">
        <v>36.5</v>
      </c>
      <c r="W364">
        <v>140</v>
      </c>
      <c r="X364">
        <v>2000</v>
      </c>
      <c r="Y364">
        <v>4</v>
      </c>
    </row>
    <row r="365" spans="1:45" x14ac:dyDescent="0.35">
      <c r="A365">
        <v>413</v>
      </c>
      <c r="B365" t="s">
        <v>47</v>
      </c>
      <c r="C365">
        <v>1156</v>
      </c>
      <c r="D365">
        <v>10</v>
      </c>
      <c r="E365">
        <v>26</v>
      </c>
      <c r="R365" t="s">
        <v>52</v>
      </c>
      <c r="T365" t="s">
        <v>345</v>
      </c>
      <c r="U365">
        <v>36.200000000000003</v>
      </c>
      <c r="V365">
        <v>37.200000000000003</v>
      </c>
      <c r="W365">
        <v>140</v>
      </c>
      <c r="X365">
        <v>2000</v>
      </c>
      <c r="Y365">
        <v>4</v>
      </c>
      <c r="AE365">
        <v>3</v>
      </c>
      <c r="AG365">
        <v>3</v>
      </c>
      <c r="AJ365">
        <v>2000</v>
      </c>
      <c r="AK365">
        <v>4</v>
      </c>
      <c r="AQ365">
        <v>3</v>
      </c>
      <c r="AS365">
        <v>3</v>
      </c>
    </row>
    <row r="366" spans="1:45" x14ac:dyDescent="0.35">
      <c r="A366">
        <v>415</v>
      </c>
      <c r="B366" t="s">
        <v>47</v>
      </c>
      <c r="C366">
        <v>1157</v>
      </c>
      <c r="D366">
        <v>2</v>
      </c>
      <c r="E366">
        <v>13</v>
      </c>
      <c r="R366" t="s">
        <v>52</v>
      </c>
      <c r="T366" t="s">
        <v>346</v>
      </c>
      <c r="U366">
        <v>35.1</v>
      </c>
      <c r="V366">
        <v>36.299999999999997</v>
      </c>
      <c r="W366">
        <v>140</v>
      </c>
      <c r="X366">
        <v>8000</v>
      </c>
      <c r="Y366">
        <v>4</v>
      </c>
      <c r="AE366">
        <v>4</v>
      </c>
      <c r="AJ366">
        <v>80000</v>
      </c>
      <c r="AK366">
        <v>4</v>
      </c>
      <c r="AQ366">
        <v>4</v>
      </c>
    </row>
    <row r="367" spans="1:45" x14ac:dyDescent="0.35">
      <c r="A367">
        <v>416</v>
      </c>
      <c r="B367" t="s">
        <v>47</v>
      </c>
      <c r="C367">
        <v>1158</v>
      </c>
      <c r="R367" t="s">
        <v>52</v>
      </c>
      <c r="T367" t="s">
        <v>347</v>
      </c>
      <c r="U367">
        <v>38.4</v>
      </c>
      <c r="V367">
        <v>38.35</v>
      </c>
      <c r="W367">
        <v>140</v>
      </c>
      <c r="X367">
        <v>20000</v>
      </c>
      <c r="Y367">
        <v>4</v>
      </c>
      <c r="AE367">
        <v>4</v>
      </c>
      <c r="AG367">
        <v>4</v>
      </c>
      <c r="AJ367">
        <v>20000</v>
      </c>
      <c r="AK367">
        <v>4</v>
      </c>
      <c r="AQ367">
        <v>4</v>
      </c>
      <c r="AS367">
        <v>4</v>
      </c>
    </row>
    <row r="368" spans="1:45" x14ac:dyDescent="0.35">
      <c r="A368">
        <v>417</v>
      </c>
      <c r="B368" t="s">
        <v>47</v>
      </c>
      <c r="C368">
        <v>1160</v>
      </c>
      <c r="H368" t="s">
        <v>48</v>
      </c>
      <c r="J368">
        <v>6.1</v>
      </c>
      <c r="P368">
        <v>6.1</v>
      </c>
      <c r="R368" t="s">
        <v>58</v>
      </c>
      <c r="T368" t="s">
        <v>58</v>
      </c>
      <c r="U368">
        <v>32</v>
      </c>
      <c r="V368">
        <v>35.5</v>
      </c>
      <c r="W368">
        <v>140</v>
      </c>
      <c r="AE368">
        <v>3</v>
      </c>
    </row>
    <row r="369" spans="1:45" x14ac:dyDescent="0.35">
      <c r="A369">
        <v>418</v>
      </c>
      <c r="B369" t="s">
        <v>47</v>
      </c>
      <c r="C369">
        <v>1164</v>
      </c>
      <c r="H369" t="s">
        <v>48</v>
      </c>
      <c r="Q369">
        <v>10</v>
      </c>
      <c r="R369" t="s">
        <v>287</v>
      </c>
      <c r="T369" t="s">
        <v>348</v>
      </c>
      <c r="U369">
        <v>64.3</v>
      </c>
      <c r="V369">
        <v>-20</v>
      </c>
      <c r="W369">
        <v>120</v>
      </c>
      <c r="X369">
        <v>19</v>
      </c>
      <c r="Y369">
        <v>1</v>
      </c>
    </row>
    <row r="370" spans="1:45" x14ac:dyDescent="0.35">
      <c r="A370">
        <v>421</v>
      </c>
      <c r="B370" t="s">
        <v>51</v>
      </c>
      <c r="C370">
        <v>1169</v>
      </c>
      <c r="D370">
        <v>2</v>
      </c>
      <c r="E370">
        <v>4</v>
      </c>
      <c r="Q370">
        <v>11</v>
      </c>
      <c r="R370" t="s">
        <v>60</v>
      </c>
      <c r="T370" t="s">
        <v>349</v>
      </c>
      <c r="U370">
        <v>37.299999999999997</v>
      </c>
      <c r="V370">
        <v>15.03</v>
      </c>
      <c r="W370">
        <v>130</v>
      </c>
      <c r="X370">
        <v>16000</v>
      </c>
      <c r="Y370">
        <v>4</v>
      </c>
      <c r="AE370">
        <v>3</v>
      </c>
      <c r="AG370">
        <v>3</v>
      </c>
      <c r="AJ370">
        <v>16000</v>
      </c>
      <c r="AK370">
        <v>4</v>
      </c>
      <c r="AQ370">
        <v>3</v>
      </c>
      <c r="AS370">
        <v>3</v>
      </c>
    </row>
    <row r="371" spans="1:45" x14ac:dyDescent="0.35">
      <c r="A371">
        <v>419</v>
      </c>
      <c r="B371" t="s">
        <v>47</v>
      </c>
      <c r="C371">
        <v>1169</v>
      </c>
      <c r="Q371">
        <v>10</v>
      </c>
      <c r="R371" t="s">
        <v>52</v>
      </c>
      <c r="T371" t="s">
        <v>350</v>
      </c>
      <c r="U371">
        <v>36.200000000000003</v>
      </c>
      <c r="V371">
        <v>37.200000000000003</v>
      </c>
      <c r="W371">
        <v>140</v>
      </c>
      <c r="X371">
        <v>80000</v>
      </c>
      <c r="Y371">
        <v>4</v>
      </c>
      <c r="AE371">
        <v>3</v>
      </c>
    </row>
    <row r="372" spans="1:45" x14ac:dyDescent="0.35">
      <c r="A372">
        <v>422</v>
      </c>
      <c r="B372" t="s">
        <v>47</v>
      </c>
      <c r="C372">
        <v>1171</v>
      </c>
      <c r="H372" t="s">
        <v>48</v>
      </c>
      <c r="R372" t="s">
        <v>65</v>
      </c>
      <c r="T372" t="s">
        <v>351</v>
      </c>
      <c r="U372">
        <v>34.4</v>
      </c>
      <c r="V372">
        <v>35.799999999999997</v>
      </c>
      <c r="W372">
        <v>140</v>
      </c>
      <c r="AE372">
        <v>3</v>
      </c>
    </row>
    <row r="373" spans="1:45" x14ac:dyDescent="0.35">
      <c r="A373">
        <v>9807</v>
      </c>
      <c r="B373" t="s">
        <v>51</v>
      </c>
      <c r="C373">
        <v>1172</v>
      </c>
      <c r="R373" t="s">
        <v>60</v>
      </c>
      <c r="T373" t="s">
        <v>139</v>
      </c>
      <c r="U373">
        <v>38</v>
      </c>
      <c r="V373">
        <v>15</v>
      </c>
      <c r="W373">
        <v>130</v>
      </c>
      <c r="AK373">
        <v>3</v>
      </c>
    </row>
    <row r="374" spans="1:45" x14ac:dyDescent="0.35">
      <c r="A374">
        <v>424</v>
      </c>
      <c r="B374" t="s">
        <v>47</v>
      </c>
      <c r="C374">
        <v>1175</v>
      </c>
      <c r="D374">
        <v>7</v>
      </c>
      <c r="E374">
        <v>22</v>
      </c>
      <c r="H374" t="s">
        <v>48</v>
      </c>
      <c r="R374" t="s">
        <v>73</v>
      </c>
      <c r="T374" t="s">
        <v>352</v>
      </c>
      <c r="U374">
        <v>35.299999999999997</v>
      </c>
      <c r="V374">
        <v>51.2</v>
      </c>
      <c r="W374">
        <v>140</v>
      </c>
      <c r="Y374">
        <v>3</v>
      </c>
      <c r="AE374">
        <v>3</v>
      </c>
    </row>
    <row r="375" spans="1:45" x14ac:dyDescent="0.35">
      <c r="A375">
        <v>423</v>
      </c>
      <c r="B375" t="s">
        <v>47</v>
      </c>
      <c r="C375">
        <v>1175</v>
      </c>
      <c r="H375" t="s">
        <v>48</v>
      </c>
      <c r="I375">
        <v>15</v>
      </c>
      <c r="J375">
        <v>7.1</v>
      </c>
      <c r="P375">
        <v>7.1</v>
      </c>
      <c r="Q375">
        <v>10</v>
      </c>
      <c r="R375" t="s">
        <v>54</v>
      </c>
      <c r="T375" t="s">
        <v>54</v>
      </c>
      <c r="U375">
        <v>37.5</v>
      </c>
      <c r="V375">
        <v>65.5</v>
      </c>
      <c r="W375">
        <v>40</v>
      </c>
    </row>
    <row r="376" spans="1:45" x14ac:dyDescent="0.35">
      <c r="A376">
        <v>425</v>
      </c>
      <c r="B376" t="s">
        <v>47</v>
      </c>
      <c r="C376">
        <v>1176</v>
      </c>
      <c r="H376" t="s">
        <v>48</v>
      </c>
      <c r="R376" t="s">
        <v>73</v>
      </c>
      <c r="T376" t="s">
        <v>353</v>
      </c>
      <c r="U376">
        <v>36.299999999999997</v>
      </c>
      <c r="V376">
        <v>50</v>
      </c>
      <c r="W376">
        <v>140</v>
      </c>
      <c r="AE376">
        <v>3</v>
      </c>
    </row>
    <row r="377" spans="1:45" x14ac:dyDescent="0.35">
      <c r="A377">
        <v>426</v>
      </c>
      <c r="B377" t="s">
        <v>47</v>
      </c>
      <c r="C377">
        <v>1179</v>
      </c>
      <c r="H377" t="s">
        <v>48</v>
      </c>
      <c r="R377" t="s">
        <v>80</v>
      </c>
      <c r="T377" t="s">
        <v>354</v>
      </c>
      <c r="U377">
        <v>36.1</v>
      </c>
      <c r="V377">
        <v>36.1</v>
      </c>
      <c r="W377">
        <v>140</v>
      </c>
      <c r="AE377">
        <v>3</v>
      </c>
    </row>
    <row r="378" spans="1:45" x14ac:dyDescent="0.35">
      <c r="A378">
        <v>427</v>
      </c>
      <c r="B378" t="s">
        <v>47</v>
      </c>
      <c r="C378">
        <v>1180</v>
      </c>
      <c r="H378" t="s">
        <v>48</v>
      </c>
      <c r="Q378">
        <v>10</v>
      </c>
      <c r="R378" t="s">
        <v>60</v>
      </c>
      <c r="T378" t="s">
        <v>355</v>
      </c>
      <c r="U378">
        <v>41.1</v>
      </c>
      <c r="V378">
        <v>15.1</v>
      </c>
      <c r="W378">
        <v>130</v>
      </c>
    </row>
    <row r="379" spans="1:45" x14ac:dyDescent="0.35">
      <c r="A379">
        <v>428</v>
      </c>
      <c r="B379" t="s">
        <v>47</v>
      </c>
      <c r="C379">
        <v>1182</v>
      </c>
      <c r="H379" t="s">
        <v>48</v>
      </c>
      <c r="J379">
        <v>6.7</v>
      </c>
      <c r="P379">
        <v>6.7</v>
      </c>
      <c r="Q379">
        <v>10</v>
      </c>
      <c r="R379" t="s">
        <v>52</v>
      </c>
      <c r="T379" t="s">
        <v>356</v>
      </c>
      <c r="U379">
        <v>32.6</v>
      </c>
      <c r="V379">
        <v>36.700000000000003</v>
      </c>
      <c r="W379">
        <v>140</v>
      </c>
      <c r="AE379">
        <v>3</v>
      </c>
    </row>
    <row r="380" spans="1:45" x14ac:dyDescent="0.35">
      <c r="A380">
        <v>429</v>
      </c>
      <c r="B380" t="s">
        <v>47</v>
      </c>
      <c r="C380">
        <v>1182</v>
      </c>
      <c r="H380" t="s">
        <v>48</v>
      </c>
      <c r="Q380">
        <v>10</v>
      </c>
      <c r="R380" t="s">
        <v>287</v>
      </c>
      <c r="T380" t="s">
        <v>357</v>
      </c>
      <c r="U380">
        <v>64</v>
      </c>
      <c r="V380">
        <v>-21</v>
      </c>
      <c r="W380">
        <v>120</v>
      </c>
      <c r="X380">
        <v>11</v>
      </c>
      <c r="Y380">
        <v>1</v>
      </c>
    </row>
    <row r="381" spans="1:45" x14ac:dyDescent="0.35">
      <c r="A381">
        <v>430</v>
      </c>
      <c r="B381" t="s">
        <v>47</v>
      </c>
      <c r="C381">
        <v>1183</v>
      </c>
      <c r="H381" t="s">
        <v>48</v>
      </c>
      <c r="R381" t="s">
        <v>52</v>
      </c>
      <c r="T381" t="s">
        <v>358</v>
      </c>
      <c r="U381">
        <v>34.5</v>
      </c>
      <c r="V381">
        <v>36.5</v>
      </c>
      <c r="W381">
        <v>140</v>
      </c>
      <c r="X381">
        <v>20000</v>
      </c>
      <c r="Y381">
        <v>4</v>
      </c>
      <c r="AE381">
        <v>3</v>
      </c>
    </row>
    <row r="382" spans="1:45" x14ac:dyDescent="0.35">
      <c r="A382">
        <v>432</v>
      </c>
      <c r="B382" t="s">
        <v>47</v>
      </c>
      <c r="C382">
        <v>1184</v>
      </c>
      <c r="D382">
        <v>5</v>
      </c>
      <c r="E382">
        <v>24</v>
      </c>
      <c r="H382" t="s">
        <v>48</v>
      </c>
      <c r="Q382">
        <v>10</v>
      </c>
      <c r="R382" t="s">
        <v>60</v>
      </c>
      <c r="T382" t="s">
        <v>359</v>
      </c>
      <c r="U382">
        <v>39.299999999999997</v>
      </c>
      <c r="V382">
        <v>16.2</v>
      </c>
      <c r="W382">
        <v>130</v>
      </c>
      <c r="AE382">
        <v>3</v>
      </c>
    </row>
    <row r="383" spans="1:45" x14ac:dyDescent="0.35">
      <c r="A383">
        <v>435</v>
      </c>
      <c r="B383" t="s">
        <v>47</v>
      </c>
      <c r="C383">
        <v>1201</v>
      </c>
      <c r="D383">
        <v>4</v>
      </c>
      <c r="E383">
        <v>25</v>
      </c>
      <c r="F383">
        <v>14</v>
      </c>
      <c r="Q383">
        <v>8</v>
      </c>
      <c r="R383" t="s">
        <v>191</v>
      </c>
      <c r="T383" t="s">
        <v>360</v>
      </c>
      <c r="U383">
        <v>46.4</v>
      </c>
      <c r="V383">
        <v>15.3</v>
      </c>
      <c r="W383">
        <v>130</v>
      </c>
      <c r="AE383">
        <v>3</v>
      </c>
      <c r="AQ383">
        <v>3</v>
      </c>
    </row>
    <row r="384" spans="1:45" x14ac:dyDescent="0.35">
      <c r="A384">
        <v>440</v>
      </c>
      <c r="B384" t="s">
        <v>51</v>
      </c>
      <c r="C384">
        <v>1202</v>
      </c>
      <c r="D384">
        <v>5</v>
      </c>
      <c r="E384">
        <v>20</v>
      </c>
      <c r="J384">
        <v>7.6</v>
      </c>
      <c r="L384">
        <v>7.6</v>
      </c>
      <c r="Q384">
        <v>11</v>
      </c>
      <c r="R384" t="s">
        <v>52</v>
      </c>
      <c r="T384" t="s">
        <v>361</v>
      </c>
      <c r="U384">
        <v>33.5</v>
      </c>
      <c r="V384">
        <v>36</v>
      </c>
      <c r="W384">
        <v>140</v>
      </c>
      <c r="X384">
        <v>30000</v>
      </c>
      <c r="Y384">
        <v>4</v>
      </c>
      <c r="AE384">
        <v>4</v>
      </c>
      <c r="AG384">
        <v>4</v>
      </c>
      <c r="AJ384">
        <v>30000</v>
      </c>
      <c r="AK384">
        <v>4</v>
      </c>
      <c r="AQ384">
        <v>4</v>
      </c>
      <c r="AS384">
        <v>4</v>
      </c>
    </row>
    <row r="385" spans="1:45" x14ac:dyDescent="0.35">
      <c r="A385">
        <v>442</v>
      </c>
      <c r="B385" t="s">
        <v>47</v>
      </c>
      <c r="C385">
        <v>1202</v>
      </c>
      <c r="D385">
        <v>7</v>
      </c>
      <c r="E385">
        <v>25</v>
      </c>
      <c r="R385" t="s">
        <v>93</v>
      </c>
      <c r="T385" t="s">
        <v>362</v>
      </c>
      <c r="U385">
        <v>27.1</v>
      </c>
      <c r="V385">
        <v>118.4</v>
      </c>
      <c r="W385">
        <v>30</v>
      </c>
      <c r="Y385">
        <v>3</v>
      </c>
      <c r="AK385">
        <v>3</v>
      </c>
    </row>
    <row r="386" spans="1:45" x14ac:dyDescent="0.35">
      <c r="A386">
        <v>444</v>
      </c>
      <c r="B386" t="s">
        <v>47</v>
      </c>
      <c r="C386">
        <v>1208</v>
      </c>
      <c r="D386">
        <v>7</v>
      </c>
      <c r="E386">
        <v>16</v>
      </c>
      <c r="J386">
        <v>6.5</v>
      </c>
      <c r="P386">
        <v>6.5</v>
      </c>
      <c r="R386" t="s">
        <v>73</v>
      </c>
      <c r="T386" t="s">
        <v>363</v>
      </c>
      <c r="U386">
        <v>36.299999999999997</v>
      </c>
      <c r="V386">
        <v>57.6</v>
      </c>
      <c r="W386">
        <v>140</v>
      </c>
      <c r="AE386">
        <v>3</v>
      </c>
    </row>
    <row r="387" spans="1:45" x14ac:dyDescent="0.35">
      <c r="A387">
        <v>445</v>
      </c>
      <c r="B387" t="s">
        <v>47</v>
      </c>
      <c r="C387">
        <v>1208</v>
      </c>
      <c r="I387">
        <v>10</v>
      </c>
      <c r="J387">
        <v>6.1</v>
      </c>
      <c r="P387">
        <v>6.1</v>
      </c>
      <c r="Q387">
        <v>9</v>
      </c>
      <c r="R387" t="s">
        <v>54</v>
      </c>
      <c r="T387" t="s">
        <v>364</v>
      </c>
      <c r="U387">
        <v>42</v>
      </c>
      <c r="V387">
        <v>60</v>
      </c>
      <c r="W387">
        <v>40</v>
      </c>
      <c r="X387">
        <v>2000</v>
      </c>
      <c r="Y387">
        <v>4</v>
      </c>
      <c r="AE387">
        <v>3</v>
      </c>
    </row>
    <row r="388" spans="1:45" x14ac:dyDescent="0.35">
      <c r="A388">
        <v>448</v>
      </c>
      <c r="B388" t="s">
        <v>47</v>
      </c>
      <c r="C388">
        <v>1209</v>
      </c>
      <c r="D388">
        <v>12</v>
      </c>
      <c r="E388">
        <v>4</v>
      </c>
      <c r="J388">
        <v>6.3</v>
      </c>
      <c r="L388">
        <v>6.3</v>
      </c>
      <c r="Q388">
        <v>9</v>
      </c>
      <c r="R388" t="s">
        <v>93</v>
      </c>
      <c r="T388" t="s">
        <v>365</v>
      </c>
      <c r="U388">
        <v>36</v>
      </c>
      <c r="V388">
        <v>111.8</v>
      </c>
      <c r="W388">
        <v>30</v>
      </c>
      <c r="X388">
        <v>3000</v>
      </c>
      <c r="Y388">
        <v>4</v>
      </c>
      <c r="AE388">
        <v>3</v>
      </c>
      <c r="AG388">
        <v>3</v>
      </c>
      <c r="AJ388">
        <v>3000</v>
      </c>
      <c r="AK388">
        <v>4</v>
      </c>
      <c r="AQ388">
        <v>3</v>
      </c>
      <c r="AS388">
        <v>3</v>
      </c>
    </row>
    <row r="389" spans="1:45" x14ac:dyDescent="0.35">
      <c r="A389">
        <v>447</v>
      </c>
      <c r="B389" t="s">
        <v>47</v>
      </c>
      <c r="C389">
        <v>1209</v>
      </c>
      <c r="H389" t="s">
        <v>48</v>
      </c>
      <c r="I389">
        <v>10</v>
      </c>
      <c r="J389">
        <v>7.6</v>
      </c>
      <c r="P389">
        <v>7.6</v>
      </c>
      <c r="Q389">
        <v>9</v>
      </c>
      <c r="R389" t="s">
        <v>73</v>
      </c>
      <c r="T389" t="s">
        <v>366</v>
      </c>
      <c r="U389">
        <v>36</v>
      </c>
      <c r="V389">
        <v>58.8</v>
      </c>
      <c r="W389">
        <v>140</v>
      </c>
      <c r="AE389">
        <v>3</v>
      </c>
    </row>
    <row r="390" spans="1:45" x14ac:dyDescent="0.35">
      <c r="A390">
        <v>450</v>
      </c>
      <c r="B390" t="s">
        <v>47</v>
      </c>
      <c r="C390">
        <v>1211</v>
      </c>
      <c r="D390">
        <v>6</v>
      </c>
      <c r="E390">
        <v>15</v>
      </c>
      <c r="H390" t="s">
        <v>48</v>
      </c>
      <c r="R390" t="s">
        <v>85</v>
      </c>
      <c r="T390" t="s">
        <v>260</v>
      </c>
      <c r="U390">
        <v>30.5</v>
      </c>
      <c r="V390">
        <v>31.3</v>
      </c>
      <c r="W390">
        <v>15</v>
      </c>
      <c r="Y390">
        <v>3</v>
      </c>
    </row>
    <row r="391" spans="1:45" x14ac:dyDescent="0.35">
      <c r="A391">
        <v>451</v>
      </c>
      <c r="B391" t="s">
        <v>47</v>
      </c>
      <c r="C391">
        <v>1219</v>
      </c>
      <c r="D391">
        <v>6</v>
      </c>
      <c r="E391">
        <v>2</v>
      </c>
      <c r="J391">
        <v>6.5</v>
      </c>
      <c r="L391">
        <v>6.5</v>
      </c>
      <c r="Q391">
        <v>9</v>
      </c>
      <c r="R391" t="s">
        <v>93</v>
      </c>
      <c r="T391" t="s">
        <v>340</v>
      </c>
      <c r="U391">
        <v>36</v>
      </c>
      <c r="V391">
        <v>106.2</v>
      </c>
      <c r="W391">
        <v>30</v>
      </c>
      <c r="X391">
        <v>10000</v>
      </c>
      <c r="Y391">
        <v>4</v>
      </c>
      <c r="AE391">
        <v>4</v>
      </c>
      <c r="AJ391">
        <v>10000</v>
      </c>
      <c r="AK391">
        <v>4</v>
      </c>
      <c r="AQ391">
        <v>4</v>
      </c>
    </row>
    <row r="392" spans="1:45" x14ac:dyDescent="0.35">
      <c r="A392">
        <v>5936</v>
      </c>
      <c r="B392" t="s">
        <v>51</v>
      </c>
      <c r="C392">
        <v>1222</v>
      </c>
      <c r="D392">
        <v>5</v>
      </c>
      <c r="R392" t="s">
        <v>110</v>
      </c>
      <c r="T392" t="s">
        <v>110</v>
      </c>
      <c r="U392">
        <v>34.5</v>
      </c>
      <c r="V392">
        <v>33</v>
      </c>
      <c r="W392">
        <v>130</v>
      </c>
    </row>
    <row r="393" spans="1:45" x14ac:dyDescent="0.35">
      <c r="A393">
        <v>452</v>
      </c>
      <c r="B393" t="s">
        <v>47</v>
      </c>
      <c r="C393">
        <v>1222</v>
      </c>
      <c r="D393">
        <v>12</v>
      </c>
      <c r="E393">
        <v>25</v>
      </c>
      <c r="F393">
        <v>11</v>
      </c>
      <c r="Q393">
        <v>10</v>
      </c>
      <c r="R393" t="s">
        <v>60</v>
      </c>
      <c r="T393" t="s">
        <v>367</v>
      </c>
      <c r="U393">
        <v>45.55</v>
      </c>
      <c r="V393">
        <v>10.220000000000001</v>
      </c>
      <c r="W393">
        <v>130</v>
      </c>
      <c r="X393">
        <v>12000</v>
      </c>
      <c r="Y393">
        <v>4</v>
      </c>
      <c r="AE393">
        <v>4</v>
      </c>
      <c r="AG393">
        <v>4</v>
      </c>
      <c r="AJ393">
        <v>12000</v>
      </c>
      <c r="AK393">
        <v>4</v>
      </c>
      <c r="AQ393">
        <v>4</v>
      </c>
      <c r="AS393">
        <v>4</v>
      </c>
    </row>
    <row r="394" spans="1:45" x14ac:dyDescent="0.35">
      <c r="A394">
        <v>454</v>
      </c>
      <c r="B394" t="s">
        <v>47</v>
      </c>
      <c r="C394">
        <v>1223</v>
      </c>
      <c r="H394" t="s">
        <v>48</v>
      </c>
      <c r="Q394">
        <v>10</v>
      </c>
      <c r="R394" t="s">
        <v>60</v>
      </c>
      <c r="T394" t="s">
        <v>368</v>
      </c>
      <c r="U394">
        <v>41.6</v>
      </c>
      <c r="V394">
        <v>15.9</v>
      </c>
      <c r="W394">
        <v>130</v>
      </c>
    </row>
    <row r="395" spans="1:45" x14ac:dyDescent="0.35">
      <c r="A395">
        <v>8091</v>
      </c>
      <c r="B395" t="s">
        <v>47</v>
      </c>
      <c r="C395">
        <v>1227</v>
      </c>
      <c r="D395">
        <v>7</v>
      </c>
      <c r="J395">
        <v>5.5</v>
      </c>
      <c r="L395">
        <v>5.5</v>
      </c>
      <c r="Q395">
        <v>7</v>
      </c>
      <c r="R395" t="s">
        <v>93</v>
      </c>
      <c r="T395" t="s">
        <v>340</v>
      </c>
      <c r="U395">
        <v>38.5</v>
      </c>
      <c r="V395">
        <v>106.3</v>
      </c>
      <c r="W395">
        <v>30</v>
      </c>
      <c r="AE395">
        <v>1</v>
      </c>
      <c r="AG395">
        <v>1</v>
      </c>
      <c r="AI395">
        <v>1</v>
      </c>
      <c r="AQ395">
        <v>1</v>
      </c>
      <c r="AS395">
        <v>1</v>
      </c>
    </row>
    <row r="396" spans="1:45" x14ac:dyDescent="0.35">
      <c r="A396">
        <v>455</v>
      </c>
      <c r="B396" t="s">
        <v>47</v>
      </c>
      <c r="C396">
        <v>1227</v>
      </c>
      <c r="Q396">
        <v>11</v>
      </c>
      <c r="R396" t="s">
        <v>170</v>
      </c>
      <c r="T396" t="s">
        <v>369</v>
      </c>
      <c r="U396">
        <v>43.6</v>
      </c>
      <c r="V396">
        <v>5.3</v>
      </c>
      <c r="W396">
        <v>120</v>
      </c>
      <c r="X396">
        <v>5000</v>
      </c>
      <c r="Y396">
        <v>4</v>
      </c>
      <c r="AE396">
        <v>3</v>
      </c>
    </row>
    <row r="397" spans="1:45" x14ac:dyDescent="0.35">
      <c r="A397">
        <v>9981</v>
      </c>
      <c r="B397" t="s">
        <v>51</v>
      </c>
      <c r="C397">
        <v>1231</v>
      </c>
      <c r="D397">
        <v>3</v>
      </c>
      <c r="E397">
        <v>11</v>
      </c>
      <c r="J397">
        <v>6.9</v>
      </c>
      <c r="L397">
        <v>6.9</v>
      </c>
      <c r="Q397">
        <v>8</v>
      </c>
      <c r="R397" t="s">
        <v>80</v>
      </c>
      <c r="T397" t="s">
        <v>370</v>
      </c>
      <c r="U397">
        <v>41</v>
      </c>
      <c r="V397">
        <v>28.6</v>
      </c>
      <c r="W397">
        <v>140</v>
      </c>
      <c r="AE397">
        <v>1</v>
      </c>
      <c r="AG397">
        <v>1</v>
      </c>
      <c r="AQ397">
        <v>1</v>
      </c>
      <c r="AS397">
        <v>1</v>
      </c>
    </row>
    <row r="398" spans="1:45" x14ac:dyDescent="0.35">
      <c r="A398">
        <v>457</v>
      </c>
      <c r="B398" t="s">
        <v>47</v>
      </c>
      <c r="C398">
        <v>1231</v>
      </c>
      <c r="D398">
        <v>6</v>
      </c>
      <c r="E398">
        <v>1</v>
      </c>
      <c r="Q398">
        <v>10</v>
      </c>
      <c r="R398" t="s">
        <v>60</v>
      </c>
      <c r="T398" t="s">
        <v>371</v>
      </c>
      <c r="U398">
        <v>41.5</v>
      </c>
      <c r="V398">
        <v>13.8</v>
      </c>
      <c r="W398">
        <v>130</v>
      </c>
      <c r="AE398">
        <v>2</v>
      </c>
      <c r="AG398">
        <v>2</v>
      </c>
      <c r="AQ398">
        <v>2</v>
      </c>
      <c r="AS398">
        <v>2</v>
      </c>
    </row>
    <row r="399" spans="1:45" x14ac:dyDescent="0.35">
      <c r="A399">
        <v>458</v>
      </c>
      <c r="B399" t="s">
        <v>47</v>
      </c>
      <c r="C399">
        <v>1233</v>
      </c>
      <c r="H399" t="s">
        <v>48</v>
      </c>
      <c r="J399">
        <v>5.6</v>
      </c>
      <c r="P399">
        <v>5.6</v>
      </c>
      <c r="R399" t="s">
        <v>60</v>
      </c>
      <c r="T399" t="s">
        <v>372</v>
      </c>
      <c r="U399">
        <v>45.3</v>
      </c>
      <c r="V399">
        <v>12.2</v>
      </c>
      <c r="W399">
        <v>130</v>
      </c>
      <c r="AE399">
        <v>3</v>
      </c>
    </row>
    <row r="400" spans="1:45" x14ac:dyDescent="0.35">
      <c r="A400">
        <v>460</v>
      </c>
      <c r="B400" t="s">
        <v>47</v>
      </c>
      <c r="C400">
        <v>1237</v>
      </c>
      <c r="D400">
        <v>3</v>
      </c>
      <c r="H400" t="s">
        <v>48</v>
      </c>
      <c r="Q400">
        <v>10</v>
      </c>
      <c r="R400" t="s">
        <v>100</v>
      </c>
      <c r="T400" t="s">
        <v>100</v>
      </c>
      <c r="U400">
        <v>41.3</v>
      </c>
      <c r="V400">
        <v>19.5</v>
      </c>
      <c r="W400">
        <v>130</v>
      </c>
    </row>
    <row r="401" spans="1:45" x14ac:dyDescent="0.35">
      <c r="A401">
        <v>461</v>
      </c>
      <c r="B401" t="s">
        <v>47</v>
      </c>
      <c r="C401">
        <v>1237</v>
      </c>
      <c r="D401">
        <v>8</v>
      </c>
      <c r="E401">
        <v>24</v>
      </c>
      <c r="H401" t="s">
        <v>48</v>
      </c>
      <c r="R401" t="s">
        <v>73</v>
      </c>
      <c r="T401" t="s">
        <v>373</v>
      </c>
      <c r="U401">
        <v>34.200000000000003</v>
      </c>
      <c r="V401">
        <v>58.4</v>
      </c>
      <c r="W401">
        <v>140</v>
      </c>
      <c r="AE401">
        <v>3</v>
      </c>
    </row>
    <row r="402" spans="1:45" x14ac:dyDescent="0.35">
      <c r="A402">
        <v>459</v>
      </c>
      <c r="B402" t="s">
        <v>47</v>
      </c>
      <c r="C402">
        <v>1237</v>
      </c>
      <c r="H402" t="s">
        <v>48</v>
      </c>
      <c r="Q402">
        <v>10</v>
      </c>
      <c r="R402" t="s">
        <v>100</v>
      </c>
      <c r="T402" t="s">
        <v>125</v>
      </c>
      <c r="U402">
        <v>41.2</v>
      </c>
      <c r="V402">
        <v>19.3</v>
      </c>
      <c r="W402">
        <v>130</v>
      </c>
    </row>
    <row r="403" spans="1:45" x14ac:dyDescent="0.35">
      <c r="A403">
        <v>5937</v>
      </c>
      <c r="B403" t="s">
        <v>51</v>
      </c>
      <c r="C403">
        <v>1241</v>
      </c>
      <c r="D403">
        <v>5</v>
      </c>
      <c r="E403">
        <v>22</v>
      </c>
      <c r="J403">
        <v>7</v>
      </c>
      <c r="L403">
        <v>7</v>
      </c>
      <c r="R403" t="s">
        <v>199</v>
      </c>
      <c r="T403" t="s">
        <v>374</v>
      </c>
      <c r="U403">
        <v>35.200000000000003</v>
      </c>
      <c r="V403">
        <v>139.4</v>
      </c>
      <c r="W403">
        <v>30</v>
      </c>
      <c r="AQ403">
        <v>1</v>
      </c>
    </row>
    <row r="404" spans="1:45" x14ac:dyDescent="0.35">
      <c r="A404">
        <v>462</v>
      </c>
      <c r="B404" t="s">
        <v>47</v>
      </c>
      <c r="C404">
        <v>1248</v>
      </c>
      <c r="H404" t="s">
        <v>48</v>
      </c>
      <c r="R404" t="s">
        <v>60</v>
      </c>
      <c r="T404" t="s">
        <v>375</v>
      </c>
      <c r="U404">
        <v>41</v>
      </c>
      <c r="V404">
        <v>13</v>
      </c>
      <c r="W404">
        <v>130</v>
      </c>
      <c r="X404">
        <v>9000</v>
      </c>
      <c r="Y404">
        <v>4</v>
      </c>
      <c r="AE404">
        <v>4</v>
      </c>
    </row>
    <row r="405" spans="1:45" x14ac:dyDescent="0.35">
      <c r="A405">
        <v>9947</v>
      </c>
      <c r="B405" t="s">
        <v>47</v>
      </c>
      <c r="C405">
        <v>1255</v>
      </c>
      <c r="D405">
        <v>6</v>
      </c>
      <c r="E405">
        <v>7</v>
      </c>
      <c r="R405" t="s">
        <v>376</v>
      </c>
      <c r="T405" t="s">
        <v>377</v>
      </c>
      <c r="U405">
        <v>27.7</v>
      </c>
      <c r="V405">
        <v>85.3</v>
      </c>
      <c r="W405">
        <v>60</v>
      </c>
      <c r="Y405">
        <v>3</v>
      </c>
      <c r="AE405">
        <v>3</v>
      </c>
      <c r="AG405">
        <v>3</v>
      </c>
      <c r="AK405">
        <v>3</v>
      </c>
      <c r="AQ405">
        <v>3</v>
      </c>
      <c r="AS405">
        <v>3</v>
      </c>
    </row>
    <row r="406" spans="1:45" x14ac:dyDescent="0.35">
      <c r="A406">
        <v>5939</v>
      </c>
      <c r="B406" t="s">
        <v>51</v>
      </c>
      <c r="C406">
        <v>1257</v>
      </c>
      <c r="D406">
        <v>10</v>
      </c>
      <c r="E406">
        <v>9</v>
      </c>
      <c r="J406">
        <v>7</v>
      </c>
      <c r="L406">
        <v>7</v>
      </c>
      <c r="R406" t="s">
        <v>199</v>
      </c>
      <c r="T406" t="s">
        <v>378</v>
      </c>
      <c r="U406">
        <v>35.200000000000003</v>
      </c>
      <c r="V406">
        <v>139.5</v>
      </c>
      <c r="W406">
        <v>30</v>
      </c>
      <c r="AE406">
        <v>1</v>
      </c>
      <c r="AQ406">
        <v>1</v>
      </c>
    </row>
    <row r="407" spans="1:45" x14ac:dyDescent="0.35">
      <c r="A407">
        <v>5938</v>
      </c>
      <c r="B407" t="s">
        <v>51</v>
      </c>
      <c r="C407">
        <v>1257</v>
      </c>
      <c r="D407">
        <v>10</v>
      </c>
      <c r="E407">
        <v>9</v>
      </c>
      <c r="J407">
        <v>7.5</v>
      </c>
      <c r="L407">
        <v>7.5</v>
      </c>
      <c r="R407" t="s">
        <v>199</v>
      </c>
      <c r="T407" t="s">
        <v>379</v>
      </c>
      <c r="U407">
        <v>39</v>
      </c>
      <c r="V407">
        <v>144</v>
      </c>
      <c r="W407">
        <v>30</v>
      </c>
    </row>
    <row r="408" spans="1:45" x14ac:dyDescent="0.35">
      <c r="A408">
        <v>463</v>
      </c>
      <c r="B408" t="s">
        <v>47</v>
      </c>
      <c r="C408">
        <v>1259</v>
      </c>
      <c r="H408" t="s">
        <v>48</v>
      </c>
      <c r="Q408">
        <v>10</v>
      </c>
      <c r="R408" t="s">
        <v>60</v>
      </c>
      <c r="T408" t="s">
        <v>380</v>
      </c>
      <c r="U408">
        <v>38</v>
      </c>
      <c r="V408">
        <v>12.5</v>
      </c>
      <c r="W408">
        <v>130</v>
      </c>
    </row>
    <row r="409" spans="1:45" x14ac:dyDescent="0.35">
      <c r="A409">
        <v>464</v>
      </c>
      <c r="B409" t="s">
        <v>47</v>
      </c>
      <c r="C409">
        <v>1267</v>
      </c>
      <c r="H409" t="s">
        <v>48</v>
      </c>
      <c r="I409">
        <v>10</v>
      </c>
      <c r="J409">
        <v>5.8</v>
      </c>
      <c r="P409">
        <v>5.8</v>
      </c>
      <c r="Q409">
        <v>9</v>
      </c>
      <c r="R409" t="s">
        <v>73</v>
      </c>
      <c r="T409" t="s">
        <v>381</v>
      </c>
      <c r="U409">
        <v>36</v>
      </c>
      <c r="V409">
        <v>58.8</v>
      </c>
      <c r="W409">
        <v>140</v>
      </c>
      <c r="AE409">
        <v>3</v>
      </c>
    </row>
    <row r="410" spans="1:45" x14ac:dyDescent="0.35">
      <c r="A410">
        <v>465</v>
      </c>
      <c r="B410" t="s">
        <v>47</v>
      </c>
      <c r="C410">
        <v>1268</v>
      </c>
      <c r="Q410">
        <v>9</v>
      </c>
      <c r="R410" t="s">
        <v>80</v>
      </c>
      <c r="T410" t="s">
        <v>382</v>
      </c>
      <c r="U410">
        <v>39.75</v>
      </c>
      <c r="V410">
        <v>39.5</v>
      </c>
      <c r="W410">
        <v>140</v>
      </c>
      <c r="X410">
        <v>15000</v>
      </c>
      <c r="Y410">
        <v>4</v>
      </c>
      <c r="AE410">
        <v>3</v>
      </c>
      <c r="AG410">
        <v>3</v>
      </c>
      <c r="AJ410">
        <v>15000</v>
      </c>
      <c r="AK410">
        <v>4</v>
      </c>
      <c r="AQ410">
        <v>3</v>
      </c>
      <c r="AS410">
        <v>3</v>
      </c>
    </row>
    <row r="411" spans="1:45" x14ac:dyDescent="0.35">
      <c r="A411">
        <v>9952</v>
      </c>
      <c r="B411" t="s">
        <v>47</v>
      </c>
      <c r="C411">
        <v>1269</v>
      </c>
      <c r="R411" t="s">
        <v>80</v>
      </c>
      <c r="T411" t="s">
        <v>383</v>
      </c>
      <c r="W411">
        <v>140</v>
      </c>
      <c r="X411">
        <v>8000</v>
      </c>
      <c r="Y411">
        <v>4</v>
      </c>
      <c r="AE411">
        <v>3</v>
      </c>
      <c r="AH411">
        <v>3</v>
      </c>
      <c r="AJ411">
        <v>8000</v>
      </c>
      <c r="AK411">
        <v>4</v>
      </c>
      <c r="AQ411">
        <v>3</v>
      </c>
      <c r="AS411">
        <v>3</v>
      </c>
    </row>
    <row r="412" spans="1:45" x14ac:dyDescent="0.35">
      <c r="A412">
        <v>470</v>
      </c>
      <c r="B412" t="s">
        <v>47</v>
      </c>
      <c r="C412">
        <v>1272</v>
      </c>
      <c r="D412">
        <v>7</v>
      </c>
      <c r="E412">
        <v>29</v>
      </c>
      <c r="H412" t="s">
        <v>48</v>
      </c>
      <c r="R412" t="s">
        <v>73</v>
      </c>
      <c r="T412" t="s">
        <v>194</v>
      </c>
      <c r="U412">
        <v>38</v>
      </c>
      <c r="V412">
        <v>46.2</v>
      </c>
      <c r="W412">
        <v>140</v>
      </c>
      <c r="X412">
        <v>250</v>
      </c>
      <c r="Y412">
        <v>3</v>
      </c>
      <c r="AE412">
        <v>2</v>
      </c>
    </row>
    <row r="413" spans="1:45" x14ac:dyDescent="0.35">
      <c r="A413">
        <v>7798</v>
      </c>
      <c r="B413" t="s">
        <v>51</v>
      </c>
      <c r="C413">
        <v>1273</v>
      </c>
      <c r="D413">
        <v>9</v>
      </c>
      <c r="J413">
        <v>6.5</v>
      </c>
      <c r="L413">
        <v>6.5</v>
      </c>
      <c r="Q413">
        <v>9</v>
      </c>
      <c r="R413" t="s">
        <v>100</v>
      </c>
      <c r="T413" t="s">
        <v>125</v>
      </c>
      <c r="U413">
        <v>41.3</v>
      </c>
      <c r="V413">
        <v>19.7</v>
      </c>
      <c r="W413">
        <v>130</v>
      </c>
    </row>
    <row r="414" spans="1:45" x14ac:dyDescent="0.35">
      <c r="A414">
        <v>471</v>
      </c>
      <c r="B414" t="s">
        <v>47</v>
      </c>
      <c r="C414">
        <v>1273</v>
      </c>
      <c r="H414" t="s">
        <v>48</v>
      </c>
      <c r="Q414">
        <v>10</v>
      </c>
      <c r="R414" t="s">
        <v>60</v>
      </c>
      <c r="T414" t="s">
        <v>384</v>
      </c>
      <c r="U414">
        <v>40.6</v>
      </c>
      <c r="V414">
        <v>15.8</v>
      </c>
      <c r="W414">
        <v>130</v>
      </c>
    </row>
    <row r="415" spans="1:45" x14ac:dyDescent="0.35">
      <c r="A415">
        <v>472</v>
      </c>
      <c r="B415" t="s">
        <v>47</v>
      </c>
      <c r="C415">
        <v>1275</v>
      </c>
      <c r="D415">
        <v>4</v>
      </c>
      <c r="E415">
        <v>14</v>
      </c>
      <c r="H415" t="s">
        <v>48</v>
      </c>
      <c r="I415">
        <v>28</v>
      </c>
      <c r="J415">
        <v>6.7</v>
      </c>
      <c r="P415">
        <v>6.7</v>
      </c>
      <c r="R415" t="s">
        <v>102</v>
      </c>
      <c r="T415" t="s">
        <v>102</v>
      </c>
      <c r="U415">
        <v>42.1</v>
      </c>
      <c r="V415">
        <v>44.2</v>
      </c>
      <c r="W415">
        <v>40</v>
      </c>
      <c r="Y415">
        <v>3</v>
      </c>
      <c r="AE415">
        <v>3</v>
      </c>
    </row>
    <row r="416" spans="1:45" x14ac:dyDescent="0.35">
      <c r="A416">
        <v>473</v>
      </c>
      <c r="B416" t="s">
        <v>47</v>
      </c>
      <c r="C416">
        <v>1276</v>
      </c>
      <c r="R416" t="s">
        <v>385</v>
      </c>
      <c r="T416" t="s">
        <v>386</v>
      </c>
      <c r="U416">
        <v>35.1</v>
      </c>
      <c r="V416">
        <v>-6.1</v>
      </c>
      <c r="W416">
        <v>15</v>
      </c>
      <c r="Y416">
        <v>3</v>
      </c>
      <c r="AE416">
        <v>3</v>
      </c>
    </row>
    <row r="417" spans="1:43" x14ac:dyDescent="0.35">
      <c r="A417">
        <v>474</v>
      </c>
      <c r="B417" t="s">
        <v>47</v>
      </c>
      <c r="C417">
        <v>1277</v>
      </c>
      <c r="D417">
        <v>7</v>
      </c>
      <c r="E417">
        <v>20</v>
      </c>
      <c r="H417" t="s">
        <v>48</v>
      </c>
      <c r="J417">
        <v>5.0999999999999996</v>
      </c>
      <c r="P417">
        <v>5.0999999999999996</v>
      </c>
      <c r="R417" t="s">
        <v>60</v>
      </c>
      <c r="T417" t="s">
        <v>223</v>
      </c>
      <c r="U417">
        <v>45.3</v>
      </c>
      <c r="V417">
        <v>11</v>
      </c>
      <c r="W417">
        <v>130</v>
      </c>
      <c r="Y417">
        <v>2</v>
      </c>
      <c r="AE417">
        <v>2</v>
      </c>
    </row>
    <row r="418" spans="1:43" x14ac:dyDescent="0.35">
      <c r="A418">
        <v>477</v>
      </c>
      <c r="B418" t="s">
        <v>47</v>
      </c>
      <c r="C418">
        <v>1279</v>
      </c>
      <c r="D418">
        <v>4</v>
      </c>
      <c r="E418">
        <v>30</v>
      </c>
      <c r="Q418">
        <v>11</v>
      </c>
      <c r="R418" t="s">
        <v>60</v>
      </c>
      <c r="T418" t="s">
        <v>387</v>
      </c>
      <c r="U418">
        <v>44.2</v>
      </c>
      <c r="V418">
        <v>12</v>
      </c>
      <c r="W418">
        <v>130</v>
      </c>
      <c r="Y418">
        <v>3</v>
      </c>
    </row>
    <row r="419" spans="1:43" x14ac:dyDescent="0.35">
      <c r="A419">
        <v>478</v>
      </c>
      <c r="B419" t="s">
        <v>47</v>
      </c>
      <c r="C419">
        <v>1280</v>
      </c>
      <c r="D419">
        <v>5</v>
      </c>
      <c r="E419">
        <v>3</v>
      </c>
      <c r="H419" t="s">
        <v>48</v>
      </c>
      <c r="R419" t="s">
        <v>73</v>
      </c>
      <c r="T419" t="s">
        <v>388</v>
      </c>
      <c r="U419">
        <v>36.1</v>
      </c>
      <c r="V419">
        <v>58.5</v>
      </c>
      <c r="W419">
        <v>140</v>
      </c>
      <c r="AE419">
        <v>3</v>
      </c>
    </row>
    <row r="420" spans="1:43" x14ac:dyDescent="0.35">
      <c r="A420">
        <v>479</v>
      </c>
      <c r="B420" t="s">
        <v>47</v>
      </c>
      <c r="C420">
        <v>1280</v>
      </c>
      <c r="D420">
        <v>6</v>
      </c>
      <c r="E420">
        <v>6</v>
      </c>
      <c r="H420" t="s">
        <v>48</v>
      </c>
      <c r="Q420">
        <v>10</v>
      </c>
      <c r="R420" t="s">
        <v>389</v>
      </c>
      <c r="T420" t="s">
        <v>390</v>
      </c>
      <c r="U420">
        <v>44.1</v>
      </c>
      <c r="V420">
        <v>15.2</v>
      </c>
      <c r="W420">
        <v>130</v>
      </c>
    </row>
    <row r="421" spans="1:43" x14ac:dyDescent="0.35">
      <c r="A421">
        <v>480</v>
      </c>
      <c r="B421" t="s">
        <v>47</v>
      </c>
      <c r="C421">
        <v>1280</v>
      </c>
      <c r="D421">
        <v>11</v>
      </c>
      <c r="E421">
        <v>3</v>
      </c>
      <c r="H421" t="s">
        <v>48</v>
      </c>
      <c r="Q421">
        <v>10</v>
      </c>
      <c r="R421" t="s">
        <v>389</v>
      </c>
      <c r="T421" t="s">
        <v>390</v>
      </c>
      <c r="U421">
        <v>44.1</v>
      </c>
      <c r="V421">
        <v>15.2</v>
      </c>
      <c r="W421">
        <v>130</v>
      </c>
    </row>
    <row r="422" spans="1:43" x14ac:dyDescent="0.35">
      <c r="A422">
        <v>481</v>
      </c>
      <c r="B422" t="s">
        <v>47</v>
      </c>
      <c r="C422">
        <v>1281</v>
      </c>
      <c r="H422" t="s">
        <v>48</v>
      </c>
      <c r="I422">
        <v>10</v>
      </c>
      <c r="J422">
        <v>5.8</v>
      </c>
      <c r="P422">
        <v>5.8</v>
      </c>
      <c r="Q422">
        <v>9</v>
      </c>
      <c r="R422" t="s">
        <v>73</v>
      </c>
      <c r="T422" t="s">
        <v>391</v>
      </c>
      <c r="U422">
        <v>36.1</v>
      </c>
      <c r="V422">
        <v>58.8</v>
      </c>
      <c r="W422">
        <v>140</v>
      </c>
      <c r="AE422">
        <v>3</v>
      </c>
    </row>
    <row r="423" spans="1:43" x14ac:dyDescent="0.35">
      <c r="A423">
        <v>482</v>
      </c>
      <c r="B423" t="s">
        <v>47</v>
      </c>
      <c r="C423">
        <v>1283</v>
      </c>
      <c r="H423" t="s">
        <v>48</v>
      </c>
      <c r="I423">
        <v>14</v>
      </c>
      <c r="J423">
        <v>6.3</v>
      </c>
      <c r="P423">
        <v>6.3</v>
      </c>
      <c r="Q423">
        <v>9</v>
      </c>
      <c r="R423" t="s">
        <v>102</v>
      </c>
      <c r="T423" t="s">
        <v>392</v>
      </c>
      <c r="U423">
        <v>41.7</v>
      </c>
      <c r="V423">
        <v>43.2</v>
      </c>
      <c r="W423">
        <v>40</v>
      </c>
      <c r="AE423">
        <v>3</v>
      </c>
    </row>
    <row r="424" spans="1:43" x14ac:dyDescent="0.35">
      <c r="A424">
        <v>483</v>
      </c>
      <c r="B424" t="s">
        <v>47</v>
      </c>
      <c r="C424">
        <v>1284</v>
      </c>
      <c r="H424" t="s">
        <v>48</v>
      </c>
      <c r="Q424">
        <v>10</v>
      </c>
      <c r="R424" t="s">
        <v>52</v>
      </c>
      <c r="T424" t="s">
        <v>214</v>
      </c>
      <c r="U424">
        <v>33.299999999999997</v>
      </c>
      <c r="V424">
        <v>36.200000000000003</v>
      </c>
      <c r="W424">
        <v>140</v>
      </c>
    </row>
    <row r="425" spans="1:43" x14ac:dyDescent="0.35">
      <c r="A425">
        <v>484</v>
      </c>
      <c r="B425" t="s">
        <v>47</v>
      </c>
      <c r="C425">
        <v>1286</v>
      </c>
      <c r="H425" t="s">
        <v>48</v>
      </c>
      <c r="R425" t="s">
        <v>170</v>
      </c>
      <c r="T425" t="s">
        <v>393</v>
      </c>
      <c r="U425">
        <v>47.4</v>
      </c>
      <c r="V425">
        <v>2.5</v>
      </c>
      <c r="W425">
        <v>120</v>
      </c>
      <c r="AE425">
        <v>2</v>
      </c>
    </row>
    <row r="426" spans="1:43" x14ac:dyDescent="0.35">
      <c r="A426">
        <v>485</v>
      </c>
      <c r="B426" t="s">
        <v>47</v>
      </c>
      <c r="C426">
        <v>1289</v>
      </c>
      <c r="D426">
        <v>8</v>
      </c>
      <c r="R426" t="s">
        <v>93</v>
      </c>
      <c r="T426" t="s">
        <v>143</v>
      </c>
      <c r="U426">
        <v>40</v>
      </c>
      <c r="V426">
        <v>116.5</v>
      </c>
      <c r="W426">
        <v>30</v>
      </c>
      <c r="X426">
        <v>10000</v>
      </c>
      <c r="Y426">
        <v>4</v>
      </c>
      <c r="AE426">
        <v>4</v>
      </c>
      <c r="AJ426">
        <v>10000</v>
      </c>
      <c r="AK426">
        <v>4</v>
      </c>
      <c r="AQ426">
        <v>4</v>
      </c>
    </row>
    <row r="427" spans="1:43" x14ac:dyDescent="0.35">
      <c r="A427">
        <v>486</v>
      </c>
      <c r="B427" t="s">
        <v>47</v>
      </c>
      <c r="C427">
        <v>1289</v>
      </c>
      <c r="D427">
        <v>11</v>
      </c>
      <c r="E427">
        <v>25</v>
      </c>
      <c r="H427" t="s">
        <v>48</v>
      </c>
      <c r="Q427">
        <v>7</v>
      </c>
      <c r="R427" t="s">
        <v>170</v>
      </c>
      <c r="T427" t="s">
        <v>394</v>
      </c>
      <c r="U427">
        <v>48.6</v>
      </c>
      <c r="V427">
        <v>7.8</v>
      </c>
      <c r="W427">
        <v>120</v>
      </c>
      <c r="AE427">
        <v>2</v>
      </c>
    </row>
    <row r="428" spans="1:43" x14ac:dyDescent="0.35">
      <c r="A428">
        <v>488</v>
      </c>
      <c r="B428" t="s">
        <v>47</v>
      </c>
      <c r="C428">
        <v>1290</v>
      </c>
      <c r="D428">
        <v>9</v>
      </c>
      <c r="E428">
        <v>27</v>
      </c>
      <c r="J428">
        <v>6.8</v>
      </c>
      <c r="L428">
        <v>6.8</v>
      </c>
      <c r="Q428">
        <v>9</v>
      </c>
      <c r="R428" t="s">
        <v>93</v>
      </c>
      <c r="T428" t="s">
        <v>395</v>
      </c>
      <c r="U428">
        <v>41.5</v>
      </c>
      <c r="V428">
        <v>119.3</v>
      </c>
      <c r="W428">
        <v>30</v>
      </c>
      <c r="X428">
        <v>100000</v>
      </c>
      <c r="Y428">
        <v>4</v>
      </c>
      <c r="AE428">
        <v>3</v>
      </c>
      <c r="AJ428">
        <v>100000</v>
      </c>
      <c r="AK428">
        <v>4</v>
      </c>
      <c r="AQ428">
        <v>3</v>
      </c>
    </row>
    <row r="429" spans="1:43" x14ac:dyDescent="0.35">
      <c r="A429">
        <v>490</v>
      </c>
      <c r="B429" t="s">
        <v>47</v>
      </c>
      <c r="C429">
        <v>1291</v>
      </c>
      <c r="D429">
        <v>1</v>
      </c>
      <c r="E429">
        <v>4</v>
      </c>
      <c r="H429" t="s">
        <v>48</v>
      </c>
      <c r="R429" t="s">
        <v>73</v>
      </c>
      <c r="T429" t="s">
        <v>396</v>
      </c>
      <c r="U429">
        <v>29.4</v>
      </c>
      <c r="V429">
        <v>52.3</v>
      </c>
      <c r="W429">
        <v>140</v>
      </c>
      <c r="AE429">
        <v>2</v>
      </c>
    </row>
    <row r="430" spans="1:43" x14ac:dyDescent="0.35">
      <c r="A430">
        <v>491</v>
      </c>
      <c r="B430" t="s">
        <v>47</v>
      </c>
      <c r="C430">
        <v>1291</v>
      </c>
      <c r="D430">
        <v>8</v>
      </c>
      <c r="E430">
        <v>25</v>
      </c>
      <c r="J430">
        <v>6.5</v>
      </c>
      <c r="L430">
        <v>6.5</v>
      </c>
      <c r="Q430">
        <v>8</v>
      </c>
      <c r="R430" t="s">
        <v>93</v>
      </c>
      <c r="T430" t="s">
        <v>193</v>
      </c>
      <c r="U430">
        <v>36.1</v>
      </c>
      <c r="V430">
        <v>111.5</v>
      </c>
      <c r="W430">
        <v>30</v>
      </c>
      <c r="X430">
        <v>150</v>
      </c>
      <c r="Y430">
        <v>3</v>
      </c>
      <c r="AE430">
        <v>3</v>
      </c>
      <c r="AJ430">
        <v>150</v>
      </c>
      <c r="AK430">
        <v>3</v>
      </c>
    </row>
    <row r="431" spans="1:43" x14ac:dyDescent="0.35">
      <c r="A431">
        <v>492</v>
      </c>
      <c r="B431" t="s">
        <v>47</v>
      </c>
      <c r="C431">
        <v>1293</v>
      </c>
      <c r="D431">
        <v>1</v>
      </c>
      <c r="E431">
        <v>11</v>
      </c>
      <c r="H431" t="s">
        <v>48</v>
      </c>
      <c r="R431" t="s">
        <v>58</v>
      </c>
      <c r="T431" t="s">
        <v>397</v>
      </c>
      <c r="U431">
        <v>32</v>
      </c>
      <c r="V431">
        <v>34.9</v>
      </c>
      <c r="W431">
        <v>140</v>
      </c>
      <c r="AE431">
        <v>3</v>
      </c>
    </row>
    <row r="432" spans="1:43" x14ac:dyDescent="0.35">
      <c r="A432">
        <v>494</v>
      </c>
      <c r="B432" t="s">
        <v>51</v>
      </c>
      <c r="C432">
        <v>1293</v>
      </c>
      <c r="D432">
        <v>5</v>
      </c>
      <c r="E432">
        <v>27</v>
      </c>
      <c r="J432">
        <v>7.1</v>
      </c>
      <c r="L432">
        <v>7.1</v>
      </c>
      <c r="R432" t="s">
        <v>199</v>
      </c>
      <c r="T432" t="s">
        <v>374</v>
      </c>
      <c r="U432">
        <v>35.200000000000003</v>
      </c>
      <c r="V432">
        <v>139.4</v>
      </c>
      <c r="W432">
        <v>30</v>
      </c>
      <c r="X432">
        <v>23024</v>
      </c>
      <c r="Y432">
        <v>4</v>
      </c>
      <c r="AE432">
        <v>3</v>
      </c>
      <c r="AJ432">
        <v>23024</v>
      </c>
      <c r="AK432">
        <v>4</v>
      </c>
      <c r="AQ432">
        <v>3</v>
      </c>
    </row>
    <row r="433" spans="1:47" x14ac:dyDescent="0.35">
      <c r="A433">
        <v>495</v>
      </c>
      <c r="B433" t="s">
        <v>47</v>
      </c>
      <c r="C433">
        <v>1295</v>
      </c>
      <c r="D433">
        <v>4</v>
      </c>
      <c r="E433">
        <v>5</v>
      </c>
      <c r="H433" t="s">
        <v>48</v>
      </c>
      <c r="Q433">
        <v>8</v>
      </c>
      <c r="R433" t="s">
        <v>289</v>
      </c>
      <c r="T433" t="s">
        <v>289</v>
      </c>
      <c r="U433">
        <v>46.9</v>
      </c>
      <c r="V433">
        <v>9.5</v>
      </c>
      <c r="W433">
        <v>120</v>
      </c>
      <c r="Y433">
        <v>3</v>
      </c>
      <c r="AE433">
        <v>3</v>
      </c>
    </row>
    <row r="434" spans="1:47" x14ac:dyDescent="0.35">
      <c r="A434">
        <v>496</v>
      </c>
      <c r="B434" t="s">
        <v>47</v>
      </c>
      <c r="C434">
        <v>1295</v>
      </c>
      <c r="D434">
        <v>9</v>
      </c>
      <c r="E434">
        <v>4</v>
      </c>
      <c r="H434" t="s">
        <v>48</v>
      </c>
      <c r="Q434">
        <v>8</v>
      </c>
      <c r="R434" t="s">
        <v>289</v>
      </c>
      <c r="T434" t="s">
        <v>289</v>
      </c>
      <c r="U434">
        <v>46.9</v>
      </c>
      <c r="V434">
        <v>9.5</v>
      </c>
      <c r="W434">
        <v>120</v>
      </c>
      <c r="Y434">
        <v>2</v>
      </c>
      <c r="AE434">
        <v>3</v>
      </c>
    </row>
    <row r="435" spans="1:47" x14ac:dyDescent="0.35">
      <c r="A435">
        <v>497</v>
      </c>
      <c r="B435" t="s">
        <v>47</v>
      </c>
      <c r="C435">
        <v>1298</v>
      </c>
      <c r="D435">
        <v>11</v>
      </c>
      <c r="E435">
        <v>30</v>
      </c>
      <c r="H435" t="s">
        <v>48</v>
      </c>
      <c r="Q435">
        <v>10</v>
      </c>
      <c r="R435" t="s">
        <v>60</v>
      </c>
      <c r="T435" t="s">
        <v>398</v>
      </c>
      <c r="U435">
        <v>42.4</v>
      </c>
      <c r="V435">
        <v>12.9</v>
      </c>
      <c r="W435">
        <v>130</v>
      </c>
    </row>
    <row r="436" spans="1:47" x14ac:dyDescent="0.35">
      <c r="A436">
        <v>500</v>
      </c>
      <c r="B436" t="s">
        <v>47</v>
      </c>
      <c r="C436">
        <v>1300</v>
      </c>
      <c r="D436">
        <v>9</v>
      </c>
      <c r="E436">
        <v>30</v>
      </c>
      <c r="H436" t="s">
        <v>48</v>
      </c>
      <c r="Q436">
        <v>10</v>
      </c>
      <c r="R436" t="s">
        <v>389</v>
      </c>
      <c r="T436" t="s">
        <v>390</v>
      </c>
      <c r="U436">
        <v>44.1</v>
      </c>
      <c r="V436">
        <v>15.2</v>
      </c>
      <c r="W436">
        <v>130</v>
      </c>
    </row>
    <row r="437" spans="1:47" x14ac:dyDescent="0.35">
      <c r="A437">
        <v>498</v>
      </c>
      <c r="B437" t="s">
        <v>47</v>
      </c>
      <c r="C437">
        <v>1300</v>
      </c>
      <c r="H437" t="s">
        <v>48</v>
      </c>
      <c r="J437">
        <v>6.5</v>
      </c>
      <c r="P437">
        <v>6.5</v>
      </c>
      <c r="R437" t="s">
        <v>73</v>
      </c>
      <c r="T437" t="s">
        <v>363</v>
      </c>
      <c r="U437">
        <v>36.799999999999997</v>
      </c>
      <c r="V437">
        <v>56</v>
      </c>
      <c r="W437">
        <v>140</v>
      </c>
      <c r="AE437">
        <v>3</v>
      </c>
    </row>
    <row r="438" spans="1:47" x14ac:dyDescent="0.35">
      <c r="A438">
        <v>499</v>
      </c>
      <c r="B438" t="s">
        <v>47</v>
      </c>
      <c r="C438">
        <v>1300</v>
      </c>
      <c r="H438" t="s">
        <v>48</v>
      </c>
      <c r="R438" t="s">
        <v>60</v>
      </c>
      <c r="T438" t="s">
        <v>398</v>
      </c>
      <c r="U438">
        <v>42.4</v>
      </c>
      <c r="V438">
        <v>12.9</v>
      </c>
      <c r="W438">
        <v>130</v>
      </c>
      <c r="AE438">
        <v>3</v>
      </c>
    </row>
    <row r="439" spans="1:47" x14ac:dyDescent="0.35">
      <c r="A439">
        <v>501</v>
      </c>
      <c r="B439" t="s">
        <v>47</v>
      </c>
      <c r="C439">
        <v>1301</v>
      </c>
      <c r="H439" t="s">
        <v>48</v>
      </c>
      <c r="R439" t="s">
        <v>73</v>
      </c>
      <c r="T439" t="s">
        <v>399</v>
      </c>
      <c r="U439">
        <v>36.200000000000003</v>
      </c>
      <c r="V439">
        <v>53.4</v>
      </c>
      <c r="W439">
        <v>140</v>
      </c>
      <c r="AE439">
        <v>3</v>
      </c>
    </row>
    <row r="440" spans="1:47" x14ac:dyDescent="0.35">
      <c r="A440">
        <v>5940</v>
      </c>
      <c r="B440" t="s">
        <v>51</v>
      </c>
      <c r="C440">
        <v>1303</v>
      </c>
      <c r="D440">
        <v>8</v>
      </c>
      <c r="E440">
        <v>8</v>
      </c>
      <c r="J440">
        <v>8</v>
      </c>
      <c r="L440">
        <v>8</v>
      </c>
      <c r="Q440">
        <v>9</v>
      </c>
      <c r="R440" t="s">
        <v>56</v>
      </c>
      <c r="T440" t="s">
        <v>124</v>
      </c>
      <c r="U440">
        <v>35</v>
      </c>
      <c r="V440">
        <v>27</v>
      </c>
      <c r="W440">
        <v>130</v>
      </c>
      <c r="X440">
        <v>4000</v>
      </c>
      <c r="Y440">
        <v>4</v>
      </c>
      <c r="AE440">
        <v>3</v>
      </c>
      <c r="AG440">
        <v>3</v>
      </c>
      <c r="AI440">
        <v>3</v>
      </c>
      <c r="AJ440">
        <v>4000</v>
      </c>
      <c r="AK440">
        <v>4</v>
      </c>
      <c r="AQ440">
        <v>3</v>
      </c>
      <c r="AS440">
        <v>3</v>
      </c>
      <c r="AU440">
        <v>3</v>
      </c>
    </row>
    <row r="441" spans="1:47" x14ac:dyDescent="0.35">
      <c r="A441">
        <v>503</v>
      </c>
      <c r="B441" t="s">
        <v>47</v>
      </c>
      <c r="C441">
        <v>1303</v>
      </c>
      <c r="D441">
        <v>9</v>
      </c>
      <c r="E441">
        <v>17</v>
      </c>
      <c r="J441">
        <v>8</v>
      </c>
      <c r="L441">
        <v>8</v>
      </c>
      <c r="Q441">
        <v>11</v>
      </c>
      <c r="R441" t="s">
        <v>93</v>
      </c>
      <c r="T441" t="s">
        <v>400</v>
      </c>
      <c r="U441">
        <v>36.299999999999997</v>
      </c>
      <c r="V441">
        <v>111.7</v>
      </c>
      <c r="W441">
        <v>30</v>
      </c>
      <c r="Y441">
        <v>4</v>
      </c>
      <c r="AE441">
        <v>4</v>
      </c>
      <c r="AF441">
        <v>100000</v>
      </c>
      <c r="AG441">
        <v>4</v>
      </c>
      <c r="AH441">
        <v>100000</v>
      </c>
      <c r="AI441">
        <v>4</v>
      </c>
      <c r="AK441">
        <v>4</v>
      </c>
      <c r="AQ441">
        <v>4</v>
      </c>
      <c r="AR441">
        <v>100000</v>
      </c>
      <c r="AS441">
        <v>4</v>
      </c>
    </row>
    <row r="442" spans="1:47" x14ac:dyDescent="0.35">
      <c r="A442">
        <v>7979</v>
      </c>
      <c r="B442" t="s">
        <v>47</v>
      </c>
      <c r="C442">
        <v>1304</v>
      </c>
      <c r="D442">
        <v>11</v>
      </c>
      <c r="E442">
        <v>7</v>
      </c>
      <c r="J442">
        <v>6.7</v>
      </c>
      <c r="L442">
        <v>6.7</v>
      </c>
      <c r="Q442">
        <v>8</v>
      </c>
      <c r="R442" t="s">
        <v>73</v>
      </c>
      <c r="T442" t="s">
        <v>401</v>
      </c>
      <c r="U442">
        <v>38.5</v>
      </c>
      <c r="V442">
        <v>45.5</v>
      </c>
      <c r="W442">
        <v>140</v>
      </c>
      <c r="AE442">
        <v>2</v>
      </c>
      <c r="AQ442">
        <v>2</v>
      </c>
    </row>
    <row r="443" spans="1:47" x14ac:dyDescent="0.35">
      <c r="A443">
        <v>506</v>
      </c>
      <c r="B443" t="s">
        <v>47</v>
      </c>
      <c r="C443">
        <v>1305</v>
      </c>
      <c r="D443">
        <v>5</v>
      </c>
      <c r="E443">
        <v>3</v>
      </c>
      <c r="J443">
        <v>6.5</v>
      </c>
      <c r="L443">
        <v>6.5</v>
      </c>
      <c r="Q443">
        <v>9</v>
      </c>
      <c r="R443" t="s">
        <v>93</v>
      </c>
      <c r="T443" t="s">
        <v>402</v>
      </c>
      <c r="U443">
        <v>39.799999999999997</v>
      </c>
      <c r="V443">
        <v>113.1</v>
      </c>
      <c r="W443">
        <v>30</v>
      </c>
      <c r="X443">
        <v>2000</v>
      </c>
      <c r="Y443">
        <v>4</v>
      </c>
      <c r="AE443">
        <v>3</v>
      </c>
      <c r="AF443">
        <v>5800</v>
      </c>
      <c r="AG443">
        <v>4</v>
      </c>
      <c r="AJ443">
        <v>2000</v>
      </c>
      <c r="AK443">
        <v>4</v>
      </c>
      <c r="AQ443">
        <v>3</v>
      </c>
      <c r="AR443">
        <v>5800</v>
      </c>
      <c r="AS443">
        <v>4</v>
      </c>
    </row>
    <row r="444" spans="1:47" x14ac:dyDescent="0.35">
      <c r="A444">
        <v>509</v>
      </c>
      <c r="B444" t="s">
        <v>47</v>
      </c>
      <c r="C444">
        <v>1306</v>
      </c>
      <c r="D444">
        <v>9</v>
      </c>
      <c r="E444">
        <v>12</v>
      </c>
      <c r="J444">
        <v>6.5</v>
      </c>
      <c r="L444">
        <v>6.5</v>
      </c>
      <c r="Q444">
        <v>9</v>
      </c>
      <c r="R444" t="s">
        <v>93</v>
      </c>
      <c r="T444" t="s">
        <v>403</v>
      </c>
      <c r="U444">
        <v>35.9</v>
      </c>
      <c r="V444">
        <v>106.1</v>
      </c>
      <c r="W444">
        <v>30</v>
      </c>
      <c r="X444">
        <v>5000</v>
      </c>
      <c r="Y444">
        <v>4</v>
      </c>
      <c r="AE444">
        <v>3</v>
      </c>
      <c r="AG444">
        <v>3</v>
      </c>
      <c r="AJ444">
        <v>5000</v>
      </c>
      <c r="AK444">
        <v>4</v>
      </c>
      <c r="AQ444">
        <v>3</v>
      </c>
      <c r="AS444">
        <v>3</v>
      </c>
    </row>
    <row r="445" spans="1:47" x14ac:dyDescent="0.35">
      <c r="A445">
        <v>507</v>
      </c>
      <c r="B445" t="s">
        <v>47</v>
      </c>
      <c r="C445">
        <v>1306</v>
      </c>
      <c r="H445" t="s">
        <v>48</v>
      </c>
      <c r="R445" t="s">
        <v>73</v>
      </c>
      <c r="T445" t="s">
        <v>404</v>
      </c>
      <c r="U445">
        <v>26.6</v>
      </c>
      <c r="V445">
        <v>56.2</v>
      </c>
      <c r="W445">
        <v>140</v>
      </c>
      <c r="AE445">
        <v>3</v>
      </c>
    </row>
    <row r="446" spans="1:47" x14ac:dyDescent="0.35">
      <c r="A446">
        <v>508</v>
      </c>
      <c r="B446" t="s">
        <v>47</v>
      </c>
      <c r="C446">
        <v>1306</v>
      </c>
      <c r="Q446">
        <v>10</v>
      </c>
      <c r="R446" t="s">
        <v>56</v>
      </c>
      <c r="T446" t="s">
        <v>124</v>
      </c>
      <c r="U446">
        <v>35.5</v>
      </c>
      <c r="V446">
        <v>25.5</v>
      </c>
      <c r="W446">
        <v>130</v>
      </c>
    </row>
    <row r="447" spans="1:47" x14ac:dyDescent="0.35">
      <c r="A447">
        <v>513</v>
      </c>
      <c r="B447" t="s">
        <v>47</v>
      </c>
      <c r="C447">
        <v>1310</v>
      </c>
      <c r="D447">
        <v>7</v>
      </c>
      <c r="R447" t="s">
        <v>93</v>
      </c>
      <c r="T447" t="s">
        <v>405</v>
      </c>
      <c r="U447">
        <v>31.2</v>
      </c>
      <c r="V447">
        <v>112.2</v>
      </c>
      <c r="W447">
        <v>30</v>
      </c>
      <c r="X447">
        <v>3466</v>
      </c>
      <c r="Y447">
        <v>4</v>
      </c>
      <c r="AE447">
        <v>3</v>
      </c>
      <c r="AF447">
        <v>21829</v>
      </c>
      <c r="AG447">
        <v>4</v>
      </c>
      <c r="AH447">
        <v>21829</v>
      </c>
      <c r="AI447">
        <v>4</v>
      </c>
      <c r="AJ447">
        <v>3466</v>
      </c>
      <c r="AK447">
        <v>4</v>
      </c>
      <c r="AQ447">
        <v>3</v>
      </c>
      <c r="AR447">
        <v>21829</v>
      </c>
      <c r="AS447">
        <v>4</v>
      </c>
    </row>
    <row r="448" spans="1:47" x14ac:dyDescent="0.35">
      <c r="A448">
        <v>511</v>
      </c>
      <c r="B448" t="s">
        <v>47</v>
      </c>
      <c r="C448">
        <v>1310</v>
      </c>
      <c r="J448">
        <v>5.5</v>
      </c>
      <c r="L448">
        <v>5.5</v>
      </c>
      <c r="Q448">
        <v>7</v>
      </c>
      <c r="R448" t="s">
        <v>197</v>
      </c>
      <c r="T448" t="s">
        <v>406</v>
      </c>
      <c r="U448">
        <v>35.6</v>
      </c>
      <c r="V448">
        <v>46</v>
      </c>
      <c r="W448">
        <v>140</v>
      </c>
      <c r="Y448">
        <v>3</v>
      </c>
      <c r="AE448">
        <v>3</v>
      </c>
      <c r="AG448">
        <v>3</v>
      </c>
      <c r="AK448">
        <v>3</v>
      </c>
      <c r="AQ448">
        <v>3</v>
      </c>
      <c r="AS448">
        <v>3</v>
      </c>
    </row>
    <row r="449" spans="1:45" x14ac:dyDescent="0.35">
      <c r="A449">
        <v>514</v>
      </c>
      <c r="B449" t="s">
        <v>47</v>
      </c>
      <c r="C449">
        <v>1314</v>
      </c>
      <c r="D449">
        <v>10</v>
      </c>
      <c r="E449">
        <v>5</v>
      </c>
      <c r="J449">
        <v>6</v>
      </c>
      <c r="L449">
        <v>6</v>
      </c>
      <c r="Q449">
        <v>8</v>
      </c>
      <c r="R449" t="s">
        <v>93</v>
      </c>
      <c r="T449" t="s">
        <v>407</v>
      </c>
      <c r="U449">
        <v>36.5</v>
      </c>
      <c r="V449">
        <v>113.8</v>
      </c>
      <c r="W449">
        <v>30</v>
      </c>
      <c r="X449">
        <v>340</v>
      </c>
      <c r="Y449">
        <v>3</v>
      </c>
      <c r="AE449">
        <v>2</v>
      </c>
      <c r="AG449">
        <v>2</v>
      </c>
      <c r="AJ449">
        <v>340</v>
      </c>
      <c r="AK449">
        <v>3</v>
      </c>
      <c r="AQ449">
        <v>2</v>
      </c>
      <c r="AS449">
        <v>2</v>
      </c>
    </row>
    <row r="450" spans="1:45" x14ac:dyDescent="0.35">
      <c r="A450">
        <v>516</v>
      </c>
      <c r="B450" t="s">
        <v>47</v>
      </c>
      <c r="C450">
        <v>1319</v>
      </c>
      <c r="Q450">
        <v>7</v>
      </c>
      <c r="R450" t="s">
        <v>73</v>
      </c>
      <c r="T450" t="s">
        <v>408</v>
      </c>
      <c r="U450">
        <v>39.1</v>
      </c>
      <c r="V450">
        <v>44.5</v>
      </c>
      <c r="W450">
        <v>140</v>
      </c>
      <c r="X450">
        <v>75</v>
      </c>
      <c r="Y450">
        <v>2</v>
      </c>
      <c r="AE450">
        <v>3</v>
      </c>
      <c r="AG450">
        <v>3</v>
      </c>
      <c r="AJ450">
        <v>75</v>
      </c>
      <c r="AK450">
        <v>2</v>
      </c>
      <c r="AQ450">
        <v>3</v>
      </c>
      <c r="AS450">
        <v>3</v>
      </c>
    </row>
    <row r="451" spans="1:45" x14ac:dyDescent="0.35">
      <c r="A451">
        <v>517</v>
      </c>
      <c r="B451" t="s">
        <v>47</v>
      </c>
      <c r="C451">
        <v>1319</v>
      </c>
      <c r="Q451">
        <v>10</v>
      </c>
      <c r="R451" t="s">
        <v>60</v>
      </c>
      <c r="T451" t="s">
        <v>409</v>
      </c>
      <c r="U451">
        <v>41.5</v>
      </c>
      <c r="V451">
        <v>13.8</v>
      </c>
      <c r="W451">
        <v>130</v>
      </c>
    </row>
    <row r="452" spans="1:45" x14ac:dyDescent="0.35">
      <c r="A452">
        <v>518</v>
      </c>
      <c r="B452" t="s">
        <v>47</v>
      </c>
      <c r="C452">
        <v>1320</v>
      </c>
      <c r="D452">
        <v>12</v>
      </c>
      <c r="E452">
        <v>9</v>
      </c>
      <c r="H452" t="s">
        <v>48</v>
      </c>
      <c r="Q452">
        <v>10</v>
      </c>
      <c r="R452" t="s">
        <v>90</v>
      </c>
      <c r="T452" t="s">
        <v>161</v>
      </c>
      <c r="U452">
        <v>36</v>
      </c>
      <c r="V452">
        <v>-10.7</v>
      </c>
      <c r="W452">
        <v>130</v>
      </c>
    </row>
    <row r="453" spans="1:45" x14ac:dyDescent="0.35">
      <c r="A453">
        <v>519</v>
      </c>
      <c r="B453" t="s">
        <v>47</v>
      </c>
      <c r="C453">
        <v>1323</v>
      </c>
      <c r="H453" t="s">
        <v>48</v>
      </c>
      <c r="Q453">
        <v>10</v>
      </c>
      <c r="R453" t="s">
        <v>389</v>
      </c>
      <c r="T453" t="s">
        <v>390</v>
      </c>
      <c r="U453">
        <v>45.2</v>
      </c>
      <c r="V453">
        <v>14.7</v>
      </c>
      <c r="W453">
        <v>130</v>
      </c>
    </row>
    <row r="454" spans="1:45" x14ac:dyDescent="0.35">
      <c r="A454">
        <v>7908</v>
      </c>
      <c r="B454" t="s">
        <v>47</v>
      </c>
      <c r="C454">
        <v>1327</v>
      </c>
      <c r="D454">
        <v>9</v>
      </c>
      <c r="J454">
        <v>4.8</v>
      </c>
      <c r="L454">
        <v>4.8</v>
      </c>
      <c r="Q454">
        <v>6</v>
      </c>
      <c r="R454" t="s">
        <v>93</v>
      </c>
      <c r="T454" t="s">
        <v>410</v>
      </c>
      <c r="U454">
        <v>30.1</v>
      </c>
      <c r="V454">
        <v>102.7</v>
      </c>
      <c r="W454">
        <v>30</v>
      </c>
      <c r="Y454">
        <v>1</v>
      </c>
      <c r="AK454">
        <v>1</v>
      </c>
    </row>
    <row r="455" spans="1:45" x14ac:dyDescent="0.35">
      <c r="A455">
        <v>520</v>
      </c>
      <c r="B455" t="s">
        <v>47</v>
      </c>
      <c r="C455">
        <v>1328</v>
      </c>
      <c r="D455">
        <v>12</v>
      </c>
      <c r="E455">
        <v>1</v>
      </c>
      <c r="Q455">
        <v>10</v>
      </c>
      <c r="R455" t="s">
        <v>60</v>
      </c>
      <c r="T455" t="s">
        <v>411</v>
      </c>
      <c r="U455">
        <v>42.8</v>
      </c>
      <c r="V455">
        <v>13</v>
      </c>
      <c r="W455">
        <v>130</v>
      </c>
      <c r="X455">
        <v>5000</v>
      </c>
      <c r="Y455">
        <v>4</v>
      </c>
      <c r="AE455">
        <v>3</v>
      </c>
    </row>
    <row r="456" spans="1:45" x14ac:dyDescent="0.35">
      <c r="A456">
        <v>9973</v>
      </c>
      <c r="B456" t="s">
        <v>51</v>
      </c>
      <c r="C456">
        <v>1329</v>
      </c>
      <c r="D456">
        <v>6</v>
      </c>
      <c r="E456">
        <v>28</v>
      </c>
      <c r="Q456">
        <v>7</v>
      </c>
      <c r="R456" t="s">
        <v>60</v>
      </c>
      <c r="T456" t="s">
        <v>139</v>
      </c>
      <c r="U456">
        <v>37.734000000000002</v>
      </c>
      <c r="V456">
        <v>15.004</v>
      </c>
      <c r="W456">
        <v>130</v>
      </c>
      <c r="AE456">
        <v>1</v>
      </c>
      <c r="AG456">
        <v>1</v>
      </c>
      <c r="AQ456">
        <v>1</v>
      </c>
      <c r="AS456">
        <v>1</v>
      </c>
    </row>
    <row r="457" spans="1:45" x14ac:dyDescent="0.35">
      <c r="A457">
        <v>5941</v>
      </c>
      <c r="B457" t="s">
        <v>51</v>
      </c>
      <c r="C457">
        <v>1331</v>
      </c>
      <c r="D457">
        <v>8</v>
      </c>
      <c r="E457">
        <v>15</v>
      </c>
      <c r="J457">
        <v>7</v>
      </c>
      <c r="L457">
        <v>7</v>
      </c>
      <c r="R457" t="s">
        <v>199</v>
      </c>
      <c r="T457" t="s">
        <v>412</v>
      </c>
      <c r="U457">
        <v>33.700000000000003</v>
      </c>
      <c r="V457">
        <v>135.19999999999999</v>
      </c>
      <c r="W457">
        <v>30</v>
      </c>
    </row>
    <row r="458" spans="1:45" x14ac:dyDescent="0.35">
      <c r="A458">
        <v>6016</v>
      </c>
      <c r="B458" t="s">
        <v>51</v>
      </c>
      <c r="C458">
        <v>1332</v>
      </c>
      <c r="D458">
        <v>2</v>
      </c>
      <c r="E458">
        <v>12</v>
      </c>
      <c r="H458" t="s">
        <v>48</v>
      </c>
      <c r="R458" t="s">
        <v>80</v>
      </c>
      <c r="T458" t="s">
        <v>413</v>
      </c>
      <c r="W458">
        <v>140</v>
      </c>
    </row>
    <row r="459" spans="1:45" x14ac:dyDescent="0.35">
      <c r="A459">
        <v>522</v>
      </c>
      <c r="B459" t="s">
        <v>47</v>
      </c>
      <c r="C459">
        <v>1336</v>
      </c>
      <c r="D459">
        <v>5</v>
      </c>
      <c r="E459">
        <v>9</v>
      </c>
      <c r="H459" t="s">
        <v>48</v>
      </c>
      <c r="R459" t="s">
        <v>73</v>
      </c>
      <c r="T459" t="s">
        <v>414</v>
      </c>
      <c r="U459">
        <v>26.6</v>
      </c>
      <c r="V459">
        <v>56.2</v>
      </c>
      <c r="W459">
        <v>140</v>
      </c>
      <c r="AE459">
        <v>3</v>
      </c>
    </row>
    <row r="460" spans="1:45" x14ac:dyDescent="0.35">
      <c r="A460">
        <v>524</v>
      </c>
      <c r="B460" t="s">
        <v>47</v>
      </c>
      <c r="C460">
        <v>1336</v>
      </c>
      <c r="D460">
        <v>10</v>
      </c>
      <c r="E460">
        <v>21</v>
      </c>
      <c r="F460">
        <v>1</v>
      </c>
      <c r="G460">
        <v>30</v>
      </c>
      <c r="J460">
        <v>7.6</v>
      </c>
      <c r="P460">
        <v>7.6</v>
      </c>
      <c r="R460" t="s">
        <v>73</v>
      </c>
      <c r="T460" t="s">
        <v>415</v>
      </c>
      <c r="U460">
        <v>34.700000000000003</v>
      </c>
      <c r="V460">
        <v>59.7</v>
      </c>
      <c r="W460">
        <v>140</v>
      </c>
      <c r="X460">
        <v>20000</v>
      </c>
      <c r="Y460">
        <v>4</v>
      </c>
      <c r="AE460">
        <v>3</v>
      </c>
    </row>
    <row r="461" spans="1:45" x14ac:dyDescent="0.35">
      <c r="A461">
        <v>7909</v>
      </c>
      <c r="B461" t="s">
        <v>47</v>
      </c>
      <c r="C461">
        <v>1337</v>
      </c>
      <c r="D461">
        <v>9</v>
      </c>
      <c r="E461">
        <v>8</v>
      </c>
      <c r="J461">
        <v>6.5</v>
      </c>
      <c r="L461">
        <v>6.5</v>
      </c>
      <c r="Q461">
        <v>8</v>
      </c>
      <c r="R461" t="s">
        <v>93</v>
      </c>
      <c r="T461" t="s">
        <v>416</v>
      </c>
      <c r="U461">
        <v>40.4</v>
      </c>
      <c r="V461">
        <v>115.7</v>
      </c>
      <c r="W461">
        <v>30</v>
      </c>
      <c r="AC461">
        <v>1</v>
      </c>
      <c r="AE461">
        <v>1</v>
      </c>
      <c r="AO461">
        <v>1</v>
      </c>
      <c r="AQ461">
        <v>1</v>
      </c>
    </row>
    <row r="462" spans="1:45" x14ac:dyDescent="0.35">
      <c r="A462">
        <v>525</v>
      </c>
      <c r="B462" t="s">
        <v>47</v>
      </c>
      <c r="C462">
        <v>1339</v>
      </c>
      <c r="H462" t="s">
        <v>48</v>
      </c>
      <c r="Q462">
        <v>8</v>
      </c>
      <c r="R462" t="s">
        <v>65</v>
      </c>
      <c r="T462" t="s">
        <v>417</v>
      </c>
      <c r="U462">
        <v>34.299999999999997</v>
      </c>
      <c r="V462">
        <v>35.5</v>
      </c>
      <c r="W462">
        <v>140</v>
      </c>
      <c r="X462">
        <v>60</v>
      </c>
      <c r="Y462">
        <v>2</v>
      </c>
      <c r="AE462">
        <v>2</v>
      </c>
    </row>
    <row r="463" spans="1:45" x14ac:dyDescent="0.35">
      <c r="A463">
        <v>526</v>
      </c>
      <c r="B463" t="s">
        <v>47</v>
      </c>
      <c r="C463">
        <v>1340</v>
      </c>
      <c r="D463">
        <v>7</v>
      </c>
      <c r="E463">
        <v>23</v>
      </c>
      <c r="R463" t="s">
        <v>93</v>
      </c>
      <c r="T463" t="s">
        <v>418</v>
      </c>
      <c r="U463">
        <v>29</v>
      </c>
      <c r="V463">
        <v>111.3</v>
      </c>
      <c r="W463">
        <v>30</v>
      </c>
      <c r="X463">
        <v>360</v>
      </c>
      <c r="Y463">
        <v>3</v>
      </c>
      <c r="AE463">
        <v>1</v>
      </c>
      <c r="AJ463">
        <v>360</v>
      </c>
      <c r="AK463">
        <v>3</v>
      </c>
      <c r="AQ463">
        <v>1</v>
      </c>
    </row>
    <row r="464" spans="1:45" x14ac:dyDescent="0.35">
      <c r="A464">
        <v>9986</v>
      </c>
      <c r="B464" t="s">
        <v>51</v>
      </c>
      <c r="C464">
        <v>1341</v>
      </c>
      <c r="D464">
        <v>1</v>
      </c>
      <c r="E464">
        <v>1</v>
      </c>
      <c r="J464">
        <v>6</v>
      </c>
      <c r="L464">
        <v>6</v>
      </c>
      <c r="Q464">
        <v>8</v>
      </c>
      <c r="R464" t="s">
        <v>419</v>
      </c>
      <c r="T464" t="s">
        <v>420</v>
      </c>
      <c r="U464">
        <v>44.3</v>
      </c>
      <c r="V464">
        <v>34.299999999999997</v>
      </c>
      <c r="W464">
        <v>110</v>
      </c>
    </row>
    <row r="465" spans="1:45" x14ac:dyDescent="0.35">
      <c r="A465">
        <v>5942</v>
      </c>
      <c r="B465" t="s">
        <v>51</v>
      </c>
      <c r="C465">
        <v>1341</v>
      </c>
      <c r="D465">
        <v>10</v>
      </c>
      <c r="E465">
        <v>31</v>
      </c>
      <c r="J465">
        <v>7</v>
      </c>
      <c r="L465">
        <v>7</v>
      </c>
      <c r="R465" t="s">
        <v>199</v>
      </c>
      <c r="T465" t="s">
        <v>421</v>
      </c>
      <c r="U465">
        <v>41</v>
      </c>
      <c r="V465">
        <v>139.5</v>
      </c>
      <c r="W465">
        <v>30</v>
      </c>
      <c r="AJ465">
        <v>2600</v>
      </c>
      <c r="AK465">
        <v>4</v>
      </c>
    </row>
    <row r="466" spans="1:45" x14ac:dyDescent="0.35">
      <c r="A466">
        <v>528</v>
      </c>
      <c r="B466" t="s">
        <v>47</v>
      </c>
      <c r="C466">
        <v>1343</v>
      </c>
      <c r="D466">
        <v>6</v>
      </c>
      <c r="E466">
        <v>30</v>
      </c>
      <c r="H466" t="s">
        <v>48</v>
      </c>
      <c r="Q466">
        <v>10</v>
      </c>
      <c r="R466" t="s">
        <v>389</v>
      </c>
      <c r="T466" t="s">
        <v>390</v>
      </c>
      <c r="U466">
        <v>44</v>
      </c>
      <c r="V466">
        <v>15</v>
      </c>
      <c r="W466">
        <v>130</v>
      </c>
    </row>
    <row r="467" spans="1:45" x14ac:dyDescent="0.35">
      <c r="A467">
        <v>529</v>
      </c>
      <c r="B467" t="s">
        <v>47</v>
      </c>
      <c r="C467">
        <v>1343</v>
      </c>
      <c r="D467">
        <v>7</v>
      </c>
      <c r="E467">
        <v>3</v>
      </c>
      <c r="R467" t="s">
        <v>93</v>
      </c>
      <c r="T467" t="s">
        <v>422</v>
      </c>
      <c r="U467">
        <v>34.9</v>
      </c>
      <c r="V467">
        <v>105.8</v>
      </c>
      <c r="W467">
        <v>30</v>
      </c>
      <c r="Y467">
        <v>3</v>
      </c>
      <c r="AK467">
        <v>3</v>
      </c>
    </row>
    <row r="468" spans="1:45" x14ac:dyDescent="0.35">
      <c r="A468">
        <v>5943</v>
      </c>
      <c r="B468" t="s">
        <v>51</v>
      </c>
      <c r="C468">
        <v>1343</v>
      </c>
      <c r="D468">
        <v>10</v>
      </c>
      <c r="E468">
        <v>18</v>
      </c>
      <c r="J468">
        <v>7.5</v>
      </c>
      <c r="L468">
        <v>7.5</v>
      </c>
      <c r="Q468">
        <v>8</v>
      </c>
      <c r="R468" t="s">
        <v>80</v>
      </c>
      <c r="T468" t="s">
        <v>166</v>
      </c>
      <c r="U468">
        <v>40.799999999999997</v>
      </c>
      <c r="V468">
        <v>28.3</v>
      </c>
      <c r="W468">
        <v>140</v>
      </c>
      <c r="AE468">
        <v>3</v>
      </c>
      <c r="AG468">
        <v>3</v>
      </c>
      <c r="AK468">
        <v>3</v>
      </c>
      <c r="AQ468">
        <v>3</v>
      </c>
      <c r="AS468">
        <v>3</v>
      </c>
    </row>
    <row r="469" spans="1:45" x14ac:dyDescent="0.35">
      <c r="A469">
        <v>527</v>
      </c>
      <c r="B469" t="s">
        <v>47</v>
      </c>
      <c r="C469">
        <v>1344</v>
      </c>
      <c r="D469">
        <v>1</v>
      </c>
      <c r="E469">
        <v>3</v>
      </c>
      <c r="Q469">
        <v>9</v>
      </c>
      <c r="R469" t="s">
        <v>52</v>
      </c>
      <c r="T469" t="s">
        <v>423</v>
      </c>
      <c r="U469">
        <v>36.527000000000001</v>
      </c>
      <c r="V469">
        <v>37.956000000000003</v>
      </c>
      <c r="W469">
        <v>140</v>
      </c>
      <c r="X469">
        <v>5700</v>
      </c>
      <c r="Y469">
        <v>4</v>
      </c>
      <c r="AE469">
        <v>4</v>
      </c>
      <c r="AG469">
        <v>4</v>
      </c>
      <c r="AJ469">
        <v>5700</v>
      </c>
      <c r="AK469">
        <v>4</v>
      </c>
      <c r="AQ469">
        <v>4</v>
      </c>
      <c r="AS469">
        <v>4</v>
      </c>
    </row>
    <row r="470" spans="1:45" x14ac:dyDescent="0.35">
      <c r="A470">
        <v>531</v>
      </c>
      <c r="B470" t="s">
        <v>47</v>
      </c>
      <c r="C470">
        <v>1344</v>
      </c>
      <c r="D470">
        <v>5</v>
      </c>
      <c r="E470">
        <v>15</v>
      </c>
      <c r="H470" t="s">
        <v>48</v>
      </c>
      <c r="R470" t="s">
        <v>73</v>
      </c>
      <c r="T470" t="s">
        <v>424</v>
      </c>
      <c r="U470">
        <v>32.6</v>
      </c>
      <c r="V470">
        <v>51.7</v>
      </c>
      <c r="W470">
        <v>140</v>
      </c>
      <c r="X470">
        <v>20</v>
      </c>
      <c r="Y470">
        <v>1</v>
      </c>
      <c r="AE470">
        <v>1</v>
      </c>
    </row>
    <row r="471" spans="1:45" x14ac:dyDescent="0.35">
      <c r="A471">
        <v>530</v>
      </c>
      <c r="B471" t="s">
        <v>47</v>
      </c>
      <c r="C471">
        <v>1344</v>
      </c>
      <c r="R471" t="s">
        <v>90</v>
      </c>
      <c r="T471" t="s">
        <v>342</v>
      </c>
      <c r="U471">
        <v>38</v>
      </c>
      <c r="V471">
        <v>-9</v>
      </c>
      <c r="W471">
        <v>130</v>
      </c>
      <c r="AE471">
        <v>3</v>
      </c>
    </row>
    <row r="472" spans="1:45" x14ac:dyDescent="0.35">
      <c r="A472">
        <v>532</v>
      </c>
      <c r="B472" t="s">
        <v>47</v>
      </c>
      <c r="C472">
        <v>1345</v>
      </c>
      <c r="D472">
        <v>9</v>
      </c>
      <c r="E472">
        <v>12</v>
      </c>
      <c r="H472" t="s">
        <v>48</v>
      </c>
      <c r="R472" t="s">
        <v>60</v>
      </c>
      <c r="T472" t="s">
        <v>425</v>
      </c>
      <c r="U472">
        <v>43.8</v>
      </c>
      <c r="V472">
        <v>11.3</v>
      </c>
      <c r="W472">
        <v>130</v>
      </c>
      <c r="Y472">
        <v>3</v>
      </c>
      <c r="AE472">
        <v>3</v>
      </c>
    </row>
    <row r="473" spans="1:45" x14ac:dyDescent="0.35">
      <c r="A473">
        <v>533</v>
      </c>
      <c r="B473" t="s">
        <v>47</v>
      </c>
      <c r="C473">
        <v>1346</v>
      </c>
      <c r="D473">
        <v>11</v>
      </c>
      <c r="E473">
        <v>24</v>
      </c>
      <c r="F473">
        <v>23</v>
      </c>
      <c r="H473" t="s">
        <v>48</v>
      </c>
      <c r="Q473">
        <v>8</v>
      </c>
      <c r="R473" t="s">
        <v>289</v>
      </c>
      <c r="T473" t="s">
        <v>289</v>
      </c>
      <c r="U473">
        <v>47.5</v>
      </c>
      <c r="V473">
        <v>7.6</v>
      </c>
      <c r="W473">
        <v>120</v>
      </c>
      <c r="AE473">
        <v>3</v>
      </c>
    </row>
    <row r="474" spans="1:45" x14ac:dyDescent="0.35">
      <c r="A474">
        <v>534</v>
      </c>
      <c r="B474" t="s">
        <v>47</v>
      </c>
      <c r="C474">
        <v>1347</v>
      </c>
      <c r="D474">
        <v>5</v>
      </c>
      <c r="R474" t="s">
        <v>93</v>
      </c>
      <c r="T474" t="s">
        <v>426</v>
      </c>
      <c r="U474">
        <v>36.9</v>
      </c>
      <c r="V474">
        <v>118.2</v>
      </c>
      <c r="W474">
        <v>30</v>
      </c>
      <c r="Y474">
        <v>3</v>
      </c>
      <c r="AE474">
        <v>3</v>
      </c>
      <c r="AK474">
        <v>3</v>
      </c>
      <c r="AQ474">
        <v>3</v>
      </c>
    </row>
    <row r="475" spans="1:45" x14ac:dyDescent="0.35">
      <c r="A475">
        <v>536</v>
      </c>
      <c r="B475" t="s">
        <v>47</v>
      </c>
      <c r="C475">
        <v>1348</v>
      </c>
      <c r="D475">
        <v>1</v>
      </c>
      <c r="E475">
        <v>25</v>
      </c>
      <c r="F475">
        <v>15</v>
      </c>
      <c r="Q475">
        <v>10</v>
      </c>
      <c r="R475" t="s">
        <v>427</v>
      </c>
      <c r="T475" t="s">
        <v>428</v>
      </c>
      <c r="U475">
        <v>46.4</v>
      </c>
      <c r="V475">
        <v>13.5</v>
      </c>
      <c r="W475">
        <v>120</v>
      </c>
      <c r="X475">
        <v>5000</v>
      </c>
      <c r="Y475">
        <v>4</v>
      </c>
      <c r="AE475">
        <v>4</v>
      </c>
    </row>
    <row r="476" spans="1:45" x14ac:dyDescent="0.35">
      <c r="A476">
        <v>540</v>
      </c>
      <c r="B476" t="s">
        <v>47</v>
      </c>
      <c r="C476">
        <v>1349</v>
      </c>
      <c r="D476">
        <v>9</v>
      </c>
      <c r="E476">
        <v>9</v>
      </c>
      <c r="Q476">
        <v>10</v>
      </c>
      <c r="R476" t="s">
        <v>60</v>
      </c>
      <c r="T476" t="s">
        <v>429</v>
      </c>
      <c r="U476">
        <v>42.3</v>
      </c>
      <c r="V476">
        <v>13.5</v>
      </c>
      <c r="W476">
        <v>130</v>
      </c>
      <c r="X476">
        <v>2000</v>
      </c>
      <c r="Y476">
        <v>4</v>
      </c>
      <c r="AE476">
        <v>3</v>
      </c>
      <c r="AG476">
        <v>3</v>
      </c>
      <c r="AJ476">
        <v>2000</v>
      </c>
      <c r="AK476">
        <v>4</v>
      </c>
      <c r="AQ476">
        <v>3</v>
      </c>
      <c r="AS476">
        <v>3</v>
      </c>
    </row>
    <row r="477" spans="1:45" x14ac:dyDescent="0.35">
      <c r="A477">
        <v>542</v>
      </c>
      <c r="B477" t="s">
        <v>47</v>
      </c>
      <c r="C477">
        <v>1350</v>
      </c>
      <c r="H477" t="s">
        <v>48</v>
      </c>
      <c r="I477">
        <v>20</v>
      </c>
      <c r="J477">
        <v>6.5</v>
      </c>
      <c r="P477">
        <v>6.5</v>
      </c>
      <c r="Q477">
        <v>9</v>
      </c>
      <c r="R477" t="s">
        <v>102</v>
      </c>
      <c r="T477" t="s">
        <v>430</v>
      </c>
      <c r="U477">
        <v>43</v>
      </c>
      <c r="V477">
        <v>43</v>
      </c>
      <c r="W477">
        <v>40</v>
      </c>
      <c r="AE477">
        <v>3</v>
      </c>
    </row>
    <row r="478" spans="1:45" x14ac:dyDescent="0.35">
      <c r="A478">
        <v>7910</v>
      </c>
      <c r="B478" t="s">
        <v>47</v>
      </c>
      <c r="C478">
        <v>1351</v>
      </c>
      <c r="D478">
        <v>5</v>
      </c>
      <c r="E478">
        <v>14</v>
      </c>
      <c r="J478">
        <v>5.5</v>
      </c>
      <c r="L478">
        <v>5.5</v>
      </c>
      <c r="Q478">
        <v>7</v>
      </c>
      <c r="R478" t="s">
        <v>93</v>
      </c>
      <c r="T478" t="s">
        <v>431</v>
      </c>
      <c r="U478">
        <v>37.299999999999997</v>
      </c>
      <c r="V478">
        <v>113</v>
      </c>
      <c r="W478">
        <v>30</v>
      </c>
      <c r="Y478">
        <v>3</v>
      </c>
      <c r="AK478">
        <v>3</v>
      </c>
    </row>
    <row r="479" spans="1:45" x14ac:dyDescent="0.35">
      <c r="A479">
        <v>7911</v>
      </c>
      <c r="B479" t="s">
        <v>47</v>
      </c>
      <c r="C479">
        <v>1352</v>
      </c>
      <c r="D479">
        <v>4</v>
      </c>
      <c r="E479">
        <v>18</v>
      </c>
      <c r="J479">
        <v>7</v>
      </c>
      <c r="L479">
        <v>7</v>
      </c>
      <c r="Q479">
        <v>9</v>
      </c>
      <c r="R479" t="s">
        <v>93</v>
      </c>
      <c r="T479" t="s">
        <v>95</v>
      </c>
      <c r="U479">
        <v>35.6</v>
      </c>
      <c r="V479">
        <v>105.3</v>
      </c>
      <c r="W479">
        <v>30</v>
      </c>
      <c r="AE479">
        <v>2</v>
      </c>
      <c r="AG479">
        <v>2</v>
      </c>
      <c r="AQ479">
        <v>2</v>
      </c>
      <c r="AS479">
        <v>2</v>
      </c>
    </row>
    <row r="480" spans="1:45" x14ac:dyDescent="0.35">
      <c r="A480">
        <v>543</v>
      </c>
      <c r="B480" t="s">
        <v>47</v>
      </c>
      <c r="C480">
        <v>1352</v>
      </c>
      <c r="D480">
        <v>12</v>
      </c>
      <c r="E480">
        <v>25</v>
      </c>
      <c r="Q480">
        <v>11</v>
      </c>
      <c r="R480" t="s">
        <v>60</v>
      </c>
      <c r="T480" t="s">
        <v>432</v>
      </c>
      <c r="U480">
        <v>43.5</v>
      </c>
      <c r="V480">
        <v>12.1</v>
      </c>
      <c r="W480">
        <v>130</v>
      </c>
      <c r="X480">
        <v>2000</v>
      </c>
      <c r="Y480">
        <v>4</v>
      </c>
      <c r="AE480">
        <v>3</v>
      </c>
    </row>
    <row r="481" spans="1:45" x14ac:dyDescent="0.35">
      <c r="A481">
        <v>545</v>
      </c>
      <c r="B481" t="s">
        <v>47</v>
      </c>
      <c r="C481">
        <v>1353</v>
      </c>
      <c r="H481" t="s">
        <v>48</v>
      </c>
      <c r="Q481">
        <v>11</v>
      </c>
      <c r="R481" t="s">
        <v>80</v>
      </c>
      <c r="T481" t="s">
        <v>80</v>
      </c>
      <c r="U481">
        <v>40.799999999999997</v>
      </c>
      <c r="V481">
        <v>27</v>
      </c>
      <c r="W481">
        <v>140</v>
      </c>
    </row>
    <row r="482" spans="1:45" x14ac:dyDescent="0.35">
      <c r="A482">
        <v>546</v>
      </c>
      <c r="B482" t="s">
        <v>47</v>
      </c>
      <c r="C482">
        <v>1354</v>
      </c>
      <c r="H482" t="s">
        <v>48</v>
      </c>
      <c r="Q482">
        <v>7</v>
      </c>
      <c r="R482" t="s">
        <v>52</v>
      </c>
      <c r="T482" t="s">
        <v>433</v>
      </c>
      <c r="U482">
        <v>35.1</v>
      </c>
      <c r="V482">
        <v>36.4</v>
      </c>
      <c r="W482">
        <v>140</v>
      </c>
      <c r="X482">
        <v>24</v>
      </c>
      <c r="Y482">
        <v>1</v>
      </c>
      <c r="AE482">
        <v>2</v>
      </c>
    </row>
    <row r="483" spans="1:45" x14ac:dyDescent="0.35">
      <c r="A483">
        <v>547</v>
      </c>
      <c r="B483" t="s">
        <v>47</v>
      </c>
      <c r="C483">
        <v>1356</v>
      </c>
      <c r="D483">
        <v>8</v>
      </c>
      <c r="E483">
        <v>24</v>
      </c>
      <c r="Q483">
        <v>10</v>
      </c>
      <c r="R483" t="s">
        <v>90</v>
      </c>
      <c r="T483" t="s">
        <v>434</v>
      </c>
      <c r="U483">
        <v>36.799999999999997</v>
      </c>
      <c r="V483">
        <v>-9</v>
      </c>
      <c r="W483">
        <v>130</v>
      </c>
      <c r="AE483">
        <v>3</v>
      </c>
    </row>
    <row r="484" spans="1:45" x14ac:dyDescent="0.35">
      <c r="A484">
        <v>551</v>
      </c>
      <c r="B484" t="s">
        <v>47</v>
      </c>
      <c r="C484">
        <v>1356</v>
      </c>
      <c r="D484">
        <v>10</v>
      </c>
      <c r="E484">
        <v>18</v>
      </c>
      <c r="F484">
        <v>21</v>
      </c>
      <c r="G484">
        <v>30</v>
      </c>
      <c r="H484" t="s">
        <v>48</v>
      </c>
      <c r="Q484">
        <v>10</v>
      </c>
      <c r="R484" t="s">
        <v>289</v>
      </c>
      <c r="T484" t="s">
        <v>435</v>
      </c>
      <c r="U484">
        <v>47.4</v>
      </c>
      <c r="V484">
        <v>7.6</v>
      </c>
      <c r="W484">
        <v>120</v>
      </c>
      <c r="X484">
        <v>300</v>
      </c>
      <c r="Y484">
        <v>3</v>
      </c>
      <c r="AE484">
        <v>4</v>
      </c>
    </row>
    <row r="485" spans="1:45" x14ac:dyDescent="0.35">
      <c r="A485">
        <v>552</v>
      </c>
      <c r="B485" t="s">
        <v>47</v>
      </c>
      <c r="C485">
        <v>1358</v>
      </c>
      <c r="Q485">
        <v>8</v>
      </c>
      <c r="R485" t="s">
        <v>312</v>
      </c>
      <c r="T485" t="s">
        <v>436</v>
      </c>
      <c r="U485">
        <v>14.1</v>
      </c>
      <c r="V485">
        <v>43.2</v>
      </c>
      <c r="W485">
        <v>60</v>
      </c>
      <c r="X485">
        <v>61</v>
      </c>
      <c r="Y485">
        <v>2</v>
      </c>
      <c r="AE485">
        <v>2</v>
      </c>
    </row>
    <row r="486" spans="1:45" x14ac:dyDescent="0.35">
      <c r="A486">
        <v>9917</v>
      </c>
      <c r="B486" t="s">
        <v>47</v>
      </c>
      <c r="C486">
        <v>1359</v>
      </c>
      <c r="D486">
        <v>3</v>
      </c>
      <c r="E486">
        <v>3</v>
      </c>
      <c r="R486" t="s">
        <v>258</v>
      </c>
      <c r="T486" t="s">
        <v>437</v>
      </c>
      <c r="U486">
        <v>36.799999999999997</v>
      </c>
      <c r="V486">
        <v>3</v>
      </c>
      <c r="W486">
        <v>15</v>
      </c>
      <c r="AE486">
        <v>2</v>
      </c>
      <c r="AG486">
        <v>3</v>
      </c>
      <c r="AQ486">
        <v>2</v>
      </c>
      <c r="AS486">
        <v>3</v>
      </c>
    </row>
    <row r="487" spans="1:45" x14ac:dyDescent="0.35">
      <c r="A487">
        <v>6003</v>
      </c>
      <c r="B487" t="s">
        <v>51</v>
      </c>
      <c r="C487">
        <v>1360</v>
      </c>
      <c r="D487">
        <v>11</v>
      </c>
      <c r="E487">
        <v>22</v>
      </c>
      <c r="J487">
        <v>7</v>
      </c>
      <c r="L487">
        <v>7</v>
      </c>
      <c r="R487" t="s">
        <v>199</v>
      </c>
      <c r="T487" t="s">
        <v>202</v>
      </c>
      <c r="U487">
        <v>33.4</v>
      </c>
      <c r="V487">
        <v>136.19999999999999</v>
      </c>
      <c r="W487">
        <v>30</v>
      </c>
      <c r="AK487">
        <v>3</v>
      </c>
    </row>
    <row r="488" spans="1:45" x14ac:dyDescent="0.35">
      <c r="A488">
        <v>553</v>
      </c>
      <c r="B488" t="s">
        <v>47</v>
      </c>
      <c r="C488">
        <v>1360</v>
      </c>
      <c r="R488" t="s">
        <v>73</v>
      </c>
      <c r="T488" t="s">
        <v>404</v>
      </c>
      <c r="U488">
        <v>26.8</v>
      </c>
      <c r="V488">
        <v>55.9</v>
      </c>
      <c r="W488">
        <v>140</v>
      </c>
      <c r="AE488">
        <v>3</v>
      </c>
    </row>
    <row r="489" spans="1:45" x14ac:dyDescent="0.35">
      <c r="A489">
        <v>555</v>
      </c>
      <c r="B489" t="s">
        <v>47</v>
      </c>
      <c r="C489">
        <v>1361</v>
      </c>
      <c r="D489">
        <v>7</v>
      </c>
      <c r="E489">
        <v>17</v>
      </c>
      <c r="H489" t="s">
        <v>48</v>
      </c>
      <c r="Q489">
        <v>10</v>
      </c>
      <c r="R489" t="s">
        <v>60</v>
      </c>
      <c r="T489" t="s">
        <v>438</v>
      </c>
      <c r="U489">
        <v>40.299999999999997</v>
      </c>
      <c r="V489">
        <v>15.6</v>
      </c>
      <c r="W489">
        <v>130</v>
      </c>
      <c r="X489">
        <v>4000</v>
      </c>
      <c r="Y489">
        <v>4</v>
      </c>
      <c r="AE489">
        <v>3</v>
      </c>
    </row>
    <row r="490" spans="1:45" x14ac:dyDescent="0.35">
      <c r="A490">
        <v>556</v>
      </c>
      <c r="B490" t="s">
        <v>51</v>
      </c>
      <c r="C490">
        <v>1361</v>
      </c>
      <c r="D490">
        <v>8</v>
      </c>
      <c r="E490">
        <v>3</v>
      </c>
      <c r="J490">
        <v>8.4</v>
      </c>
      <c r="L490">
        <v>8.4</v>
      </c>
      <c r="R490" t="s">
        <v>199</v>
      </c>
      <c r="T490" t="s">
        <v>262</v>
      </c>
      <c r="U490">
        <v>33</v>
      </c>
      <c r="V490">
        <v>135</v>
      </c>
      <c r="W490">
        <v>30</v>
      </c>
      <c r="AJ490">
        <v>660</v>
      </c>
      <c r="AK490">
        <v>3</v>
      </c>
      <c r="AQ490">
        <v>4</v>
      </c>
      <c r="AR490">
        <v>1700</v>
      </c>
      <c r="AS490">
        <v>4</v>
      </c>
    </row>
    <row r="491" spans="1:45" x14ac:dyDescent="0.35">
      <c r="A491">
        <v>7912</v>
      </c>
      <c r="B491" t="s">
        <v>47</v>
      </c>
      <c r="C491">
        <v>1361</v>
      </c>
      <c r="J491">
        <v>5</v>
      </c>
      <c r="L491">
        <v>5</v>
      </c>
      <c r="Q491">
        <v>6</v>
      </c>
      <c r="R491" t="s">
        <v>93</v>
      </c>
      <c r="T491" t="s">
        <v>439</v>
      </c>
      <c r="U491">
        <v>28.8</v>
      </c>
      <c r="V491">
        <v>115.3</v>
      </c>
      <c r="W491">
        <v>30</v>
      </c>
      <c r="Y491">
        <v>3</v>
      </c>
      <c r="AK491">
        <v>3</v>
      </c>
    </row>
    <row r="492" spans="1:45" x14ac:dyDescent="0.35">
      <c r="A492">
        <v>8150</v>
      </c>
      <c r="B492" t="s">
        <v>51</v>
      </c>
      <c r="C492">
        <v>1365</v>
      </c>
      <c r="D492">
        <v>1</v>
      </c>
      <c r="E492">
        <v>2</v>
      </c>
      <c r="R492" t="s">
        <v>258</v>
      </c>
      <c r="T492" t="s">
        <v>437</v>
      </c>
      <c r="U492">
        <v>36.799999999999997</v>
      </c>
      <c r="V492">
        <v>3</v>
      </c>
      <c r="W492">
        <v>15</v>
      </c>
      <c r="Y492">
        <v>3</v>
      </c>
      <c r="AE492">
        <v>3</v>
      </c>
      <c r="AG492">
        <v>3</v>
      </c>
      <c r="AI492">
        <v>3</v>
      </c>
      <c r="AK492">
        <v>3</v>
      </c>
      <c r="AQ492">
        <v>3</v>
      </c>
      <c r="AS492">
        <v>3</v>
      </c>
    </row>
    <row r="493" spans="1:45" x14ac:dyDescent="0.35">
      <c r="A493">
        <v>557</v>
      </c>
      <c r="B493" t="s">
        <v>47</v>
      </c>
      <c r="C493">
        <v>1367</v>
      </c>
      <c r="H493" t="s">
        <v>48</v>
      </c>
      <c r="R493" t="s">
        <v>73</v>
      </c>
      <c r="T493" t="s">
        <v>440</v>
      </c>
      <c r="U493">
        <v>37.299999999999997</v>
      </c>
      <c r="V493">
        <v>49.7</v>
      </c>
      <c r="W493">
        <v>140</v>
      </c>
      <c r="AE493">
        <v>3</v>
      </c>
    </row>
    <row r="494" spans="1:45" x14ac:dyDescent="0.35">
      <c r="A494">
        <v>7913</v>
      </c>
      <c r="B494" t="s">
        <v>47</v>
      </c>
      <c r="C494">
        <v>1368</v>
      </c>
      <c r="D494">
        <v>7</v>
      </c>
      <c r="E494">
        <v>8</v>
      </c>
      <c r="J494">
        <v>6</v>
      </c>
      <c r="L494">
        <v>6</v>
      </c>
      <c r="Q494">
        <v>7</v>
      </c>
      <c r="R494" t="s">
        <v>93</v>
      </c>
      <c r="T494" t="s">
        <v>441</v>
      </c>
      <c r="U494">
        <v>37.6</v>
      </c>
      <c r="V494">
        <v>112.5</v>
      </c>
      <c r="W494">
        <v>30</v>
      </c>
      <c r="Y494">
        <v>2</v>
      </c>
      <c r="AE494">
        <v>3</v>
      </c>
      <c r="AK494">
        <v>1</v>
      </c>
      <c r="AQ494">
        <v>3</v>
      </c>
    </row>
    <row r="495" spans="1:45" x14ac:dyDescent="0.35">
      <c r="A495">
        <v>558</v>
      </c>
      <c r="B495" t="s">
        <v>47</v>
      </c>
      <c r="C495">
        <v>1372</v>
      </c>
      <c r="D495">
        <v>8</v>
      </c>
      <c r="E495">
        <v>16</v>
      </c>
      <c r="J495">
        <v>4.8</v>
      </c>
      <c r="L495">
        <v>4.8</v>
      </c>
      <c r="Q495">
        <v>6</v>
      </c>
      <c r="R495" t="s">
        <v>93</v>
      </c>
      <c r="T495" t="s">
        <v>442</v>
      </c>
      <c r="U495">
        <v>32</v>
      </c>
      <c r="V495">
        <v>118.8</v>
      </c>
      <c r="W495">
        <v>30</v>
      </c>
      <c r="X495">
        <v>16</v>
      </c>
      <c r="Y495">
        <v>1</v>
      </c>
      <c r="AJ495">
        <v>16</v>
      </c>
      <c r="AK495">
        <v>1</v>
      </c>
    </row>
    <row r="496" spans="1:45" x14ac:dyDescent="0.35">
      <c r="A496">
        <v>559</v>
      </c>
      <c r="B496" t="s">
        <v>47</v>
      </c>
      <c r="C496">
        <v>1374</v>
      </c>
      <c r="D496">
        <v>2</v>
      </c>
      <c r="E496">
        <v>2</v>
      </c>
      <c r="H496" t="s">
        <v>48</v>
      </c>
      <c r="Q496">
        <v>10</v>
      </c>
      <c r="R496" t="s">
        <v>87</v>
      </c>
      <c r="T496" t="s">
        <v>443</v>
      </c>
      <c r="U496">
        <v>42.1</v>
      </c>
      <c r="V496">
        <v>-0.3</v>
      </c>
      <c r="W496">
        <v>130</v>
      </c>
      <c r="Y496">
        <v>3</v>
      </c>
    </row>
    <row r="497" spans="1:43" x14ac:dyDescent="0.35">
      <c r="A497">
        <v>560</v>
      </c>
      <c r="B497" t="s">
        <v>47</v>
      </c>
      <c r="C497">
        <v>1375</v>
      </c>
      <c r="H497" t="s">
        <v>48</v>
      </c>
      <c r="Q497">
        <v>8</v>
      </c>
      <c r="R497" t="s">
        <v>289</v>
      </c>
      <c r="T497" t="s">
        <v>289</v>
      </c>
      <c r="U497">
        <v>46.9</v>
      </c>
      <c r="V497">
        <v>8.4</v>
      </c>
      <c r="W497">
        <v>120</v>
      </c>
      <c r="Y497">
        <v>3</v>
      </c>
      <c r="AE497">
        <v>3</v>
      </c>
    </row>
    <row r="498" spans="1:43" x14ac:dyDescent="0.35">
      <c r="A498">
        <v>561</v>
      </c>
      <c r="B498" t="s">
        <v>47</v>
      </c>
      <c r="C498">
        <v>1377</v>
      </c>
      <c r="R498" t="s">
        <v>312</v>
      </c>
      <c r="T498" t="s">
        <v>444</v>
      </c>
      <c r="U498">
        <v>12.4</v>
      </c>
      <c r="V498">
        <v>45.1</v>
      </c>
      <c r="W498">
        <v>60</v>
      </c>
      <c r="AE498">
        <v>2</v>
      </c>
    </row>
    <row r="499" spans="1:43" x14ac:dyDescent="0.35">
      <c r="A499">
        <v>562</v>
      </c>
      <c r="B499" t="s">
        <v>47</v>
      </c>
      <c r="C499">
        <v>1380</v>
      </c>
      <c r="H499" t="s">
        <v>48</v>
      </c>
      <c r="Q499">
        <v>10</v>
      </c>
      <c r="R499" t="s">
        <v>100</v>
      </c>
      <c r="T499" t="s">
        <v>100</v>
      </c>
      <c r="U499">
        <v>41.1</v>
      </c>
      <c r="V499">
        <v>20.100000000000001</v>
      </c>
      <c r="W499">
        <v>130</v>
      </c>
    </row>
    <row r="500" spans="1:43" x14ac:dyDescent="0.35">
      <c r="A500">
        <v>563</v>
      </c>
      <c r="B500" t="s">
        <v>47</v>
      </c>
      <c r="C500">
        <v>1382</v>
      </c>
      <c r="D500">
        <v>3</v>
      </c>
      <c r="E500">
        <v>17</v>
      </c>
      <c r="H500" t="s">
        <v>48</v>
      </c>
      <c r="R500" t="s">
        <v>73</v>
      </c>
      <c r="T500" t="s">
        <v>240</v>
      </c>
      <c r="U500">
        <v>35.299999999999997</v>
      </c>
      <c r="V500">
        <v>51.2</v>
      </c>
      <c r="W500">
        <v>140</v>
      </c>
      <c r="AE500">
        <v>3</v>
      </c>
    </row>
    <row r="501" spans="1:43" x14ac:dyDescent="0.35">
      <c r="A501">
        <v>564</v>
      </c>
      <c r="B501" t="s">
        <v>47</v>
      </c>
      <c r="C501">
        <v>1383</v>
      </c>
      <c r="D501">
        <v>8</v>
      </c>
      <c r="E501">
        <v>6</v>
      </c>
      <c r="H501" t="s">
        <v>48</v>
      </c>
      <c r="Q501">
        <v>10</v>
      </c>
      <c r="R501" t="s">
        <v>80</v>
      </c>
      <c r="T501" t="s">
        <v>80</v>
      </c>
      <c r="U501">
        <v>39.200000000000003</v>
      </c>
      <c r="V501">
        <v>26.2</v>
      </c>
      <c r="W501">
        <v>140</v>
      </c>
    </row>
    <row r="502" spans="1:43" x14ac:dyDescent="0.35">
      <c r="A502">
        <v>566</v>
      </c>
      <c r="B502" t="s">
        <v>47</v>
      </c>
      <c r="C502">
        <v>1384</v>
      </c>
      <c r="D502">
        <v>8</v>
      </c>
      <c r="Q502">
        <v>7</v>
      </c>
      <c r="R502" t="s">
        <v>56</v>
      </c>
      <c r="T502" t="s">
        <v>445</v>
      </c>
      <c r="U502">
        <v>39.299999999999997</v>
      </c>
      <c r="V502">
        <v>26.3</v>
      </c>
      <c r="W502">
        <v>130</v>
      </c>
      <c r="X502">
        <v>500</v>
      </c>
      <c r="Y502">
        <v>3</v>
      </c>
    </row>
    <row r="503" spans="1:43" x14ac:dyDescent="0.35">
      <c r="A503">
        <v>567</v>
      </c>
      <c r="B503" t="s">
        <v>47</v>
      </c>
      <c r="C503">
        <v>1385</v>
      </c>
      <c r="D503">
        <v>8</v>
      </c>
      <c r="E503">
        <v>1</v>
      </c>
      <c r="J503">
        <v>6.3</v>
      </c>
      <c r="P503">
        <v>6.3</v>
      </c>
      <c r="Q503">
        <v>8</v>
      </c>
      <c r="R503" t="s">
        <v>175</v>
      </c>
      <c r="T503" t="s">
        <v>293</v>
      </c>
      <c r="U503">
        <v>37.6</v>
      </c>
      <c r="V503">
        <v>126.3</v>
      </c>
      <c r="W503">
        <v>30</v>
      </c>
      <c r="AE503">
        <v>2</v>
      </c>
    </row>
    <row r="504" spans="1:43" x14ac:dyDescent="0.35">
      <c r="A504">
        <v>568</v>
      </c>
      <c r="B504" t="s">
        <v>47</v>
      </c>
      <c r="C504">
        <v>1386</v>
      </c>
      <c r="H504" t="s">
        <v>48</v>
      </c>
      <c r="Q504">
        <v>10</v>
      </c>
      <c r="R504" t="s">
        <v>446</v>
      </c>
      <c r="T504" t="s">
        <v>447</v>
      </c>
      <c r="U504">
        <v>44.2</v>
      </c>
      <c r="V504">
        <v>17.7</v>
      </c>
      <c r="W504">
        <v>130</v>
      </c>
    </row>
    <row r="505" spans="1:43" x14ac:dyDescent="0.35">
      <c r="A505">
        <v>569</v>
      </c>
      <c r="B505" t="s">
        <v>47</v>
      </c>
      <c r="C505">
        <v>1387</v>
      </c>
      <c r="D505">
        <v>3</v>
      </c>
      <c r="E505">
        <v>5</v>
      </c>
      <c r="H505" t="s">
        <v>48</v>
      </c>
      <c r="Q505">
        <v>10</v>
      </c>
      <c r="R505" t="s">
        <v>389</v>
      </c>
      <c r="T505" t="s">
        <v>390</v>
      </c>
      <c r="U505">
        <v>44.1</v>
      </c>
      <c r="V505">
        <v>15.2</v>
      </c>
      <c r="W505">
        <v>130</v>
      </c>
    </row>
    <row r="506" spans="1:43" x14ac:dyDescent="0.35">
      <c r="A506">
        <v>8180</v>
      </c>
      <c r="B506" t="s">
        <v>47</v>
      </c>
      <c r="C506">
        <v>1387</v>
      </c>
      <c r="D506">
        <v>9</v>
      </c>
      <c r="E506">
        <v>5</v>
      </c>
      <c r="R506" t="s">
        <v>312</v>
      </c>
      <c r="T506" t="s">
        <v>444</v>
      </c>
      <c r="U506">
        <v>12.4</v>
      </c>
      <c r="V506">
        <v>45.1</v>
      </c>
      <c r="W506">
        <v>60</v>
      </c>
      <c r="Y506">
        <v>3</v>
      </c>
      <c r="AE506">
        <v>3</v>
      </c>
      <c r="AK506">
        <v>3</v>
      </c>
      <c r="AQ506">
        <v>3</v>
      </c>
    </row>
    <row r="507" spans="1:43" x14ac:dyDescent="0.35">
      <c r="A507">
        <v>570</v>
      </c>
      <c r="B507" t="s">
        <v>47</v>
      </c>
      <c r="C507">
        <v>1389</v>
      </c>
      <c r="D507">
        <v>1</v>
      </c>
      <c r="E507">
        <v>20</v>
      </c>
      <c r="H507" t="s">
        <v>48</v>
      </c>
      <c r="I507">
        <v>10</v>
      </c>
      <c r="J507">
        <v>5.8</v>
      </c>
      <c r="P507">
        <v>5.8</v>
      </c>
      <c r="Q507">
        <v>9</v>
      </c>
      <c r="R507" t="s">
        <v>73</v>
      </c>
      <c r="T507" t="s">
        <v>448</v>
      </c>
      <c r="U507">
        <v>36.200000000000003</v>
      </c>
      <c r="V507">
        <v>58.5</v>
      </c>
      <c r="W507">
        <v>140</v>
      </c>
      <c r="Y507">
        <v>3</v>
      </c>
      <c r="AE507">
        <v>3</v>
      </c>
    </row>
    <row r="508" spans="1:43" x14ac:dyDescent="0.35">
      <c r="A508">
        <v>571</v>
      </c>
      <c r="B508" t="s">
        <v>47</v>
      </c>
      <c r="C508">
        <v>1389</v>
      </c>
      <c r="D508">
        <v>1</v>
      </c>
      <c r="E508">
        <v>30</v>
      </c>
      <c r="H508" t="s">
        <v>48</v>
      </c>
      <c r="R508" t="s">
        <v>73</v>
      </c>
      <c r="T508" t="s">
        <v>449</v>
      </c>
      <c r="U508">
        <v>36.1</v>
      </c>
      <c r="V508">
        <v>58.5</v>
      </c>
      <c r="W508">
        <v>140</v>
      </c>
      <c r="AE508">
        <v>3</v>
      </c>
    </row>
    <row r="509" spans="1:43" x14ac:dyDescent="0.35">
      <c r="A509">
        <v>572</v>
      </c>
      <c r="B509" t="s">
        <v>47</v>
      </c>
      <c r="C509">
        <v>1389</v>
      </c>
      <c r="D509">
        <v>2</v>
      </c>
      <c r="H509" t="s">
        <v>48</v>
      </c>
      <c r="J509">
        <v>7.6</v>
      </c>
      <c r="P509">
        <v>7.6</v>
      </c>
      <c r="R509" t="s">
        <v>73</v>
      </c>
      <c r="T509" t="s">
        <v>449</v>
      </c>
      <c r="U509">
        <v>36.200000000000003</v>
      </c>
      <c r="V509">
        <v>58.8</v>
      </c>
      <c r="W509">
        <v>140</v>
      </c>
      <c r="AE509">
        <v>3</v>
      </c>
    </row>
    <row r="510" spans="1:43" x14ac:dyDescent="0.35">
      <c r="A510">
        <v>573</v>
      </c>
      <c r="B510" t="s">
        <v>51</v>
      </c>
      <c r="C510">
        <v>1389</v>
      </c>
      <c r="D510">
        <v>3</v>
      </c>
      <c r="E510">
        <v>20</v>
      </c>
      <c r="Q510">
        <v>10</v>
      </c>
      <c r="R510" t="s">
        <v>56</v>
      </c>
      <c r="T510" t="s">
        <v>76</v>
      </c>
      <c r="U510">
        <v>38.5</v>
      </c>
      <c r="V510">
        <v>26.5</v>
      </c>
      <c r="W510">
        <v>130</v>
      </c>
    </row>
    <row r="511" spans="1:43" x14ac:dyDescent="0.35">
      <c r="A511">
        <v>574</v>
      </c>
      <c r="B511" t="s">
        <v>47</v>
      </c>
      <c r="C511">
        <v>1390</v>
      </c>
      <c r="D511">
        <v>5</v>
      </c>
      <c r="I511">
        <v>20</v>
      </c>
      <c r="J511">
        <v>6.1</v>
      </c>
      <c r="L511">
        <v>6.1</v>
      </c>
      <c r="Q511">
        <v>8</v>
      </c>
      <c r="R511" t="s">
        <v>233</v>
      </c>
      <c r="T511" t="s">
        <v>268</v>
      </c>
      <c r="U511">
        <v>39.799999999999997</v>
      </c>
      <c r="V511">
        <v>64.400000000000006</v>
      </c>
      <c r="W511">
        <v>40</v>
      </c>
      <c r="Y511">
        <v>1</v>
      </c>
      <c r="AE511">
        <v>2</v>
      </c>
      <c r="AK511">
        <v>1</v>
      </c>
      <c r="AQ511">
        <v>2</v>
      </c>
    </row>
    <row r="512" spans="1:43" x14ac:dyDescent="0.35">
      <c r="A512">
        <v>575</v>
      </c>
      <c r="B512" t="s">
        <v>47</v>
      </c>
      <c r="C512">
        <v>1390</v>
      </c>
      <c r="D512">
        <v>12</v>
      </c>
      <c r="E512">
        <v>5</v>
      </c>
      <c r="H512" t="s">
        <v>48</v>
      </c>
      <c r="Q512">
        <v>10</v>
      </c>
      <c r="R512" t="s">
        <v>389</v>
      </c>
      <c r="T512" t="s">
        <v>390</v>
      </c>
      <c r="U512">
        <v>44.1</v>
      </c>
      <c r="V512">
        <v>15.2</v>
      </c>
      <c r="W512">
        <v>130</v>
      </c>
    </row>
    <row r="513" spans="1:43" x14ac:dyDescent="0.35">
      <c r="A513">
        <v>576</v>
      </c>
      <c r="B513" t="s">
        <v>47</v>
      </c>
      <c r="C513">
        <v>1391</v>
      </c>
      <c r="D513">
        <v>3</v>
      </c>
      <c r="E513">
        <v>23</v>
      </c>
      <c r="H513" t="s">
        <v>48</v>
      </c>
      <c r="Q513">
        <v>8</v>
      </c>
      <c r="R513" t="s">
        <v>289</v>
      </c>
      <c r="T513" t="s">
        <v>289</v>
      </c>
      <c r="U513">
        <v>47.4</v>
      </c>
      <c r="V513">
        <v>7.2</v>
      </c>
      <c r="W513">
        <v>120</v>
      </c>
      <c r="AE513">
        <v>3</v>
      </c>
    </row>
    <row r="514" spans="1:43" x14ac:dyDescent="0.35">
      <c r="A514">
        <v>577</v>
      </c>
      <c r="B514" t="s">
        <v>47</v>
      </c>
      <c r="C514">
        <v>1399</v>
      </c>
      <c r="D514">
        <v>11</v>
      </c>
      <c r="E514">
        <v>6</v>
      </c>
      <c r="F514">
        <v>20</v>
      </c>
      <c r="H514" t="s">
        <v>48</v>
      </c>
      <c r="Q514">
        <v>10</v>
      </c>
      <c r="R514" t="s">
        <v>389</v>
      </c>
      <c r="T514" t="s">
        <v>390</v>
      </c>
      <c r="U514">
        <v>44.1</v>
      </c>
      <c r="V514">
        <v>15.2</v>
      </c>
      <c r="W514">
        <v>130</v>
      </c>
    </row>
    <row r="515" spans="1:43" x14ac:dyDescent="0.35">
      <c r="A515">
        <v>580</v>
      </c>
      <c r="B515" t="s">
        <v>47</v>
      </c>
      <c r="C515">
        <v>1400</v>
      </c>
      <c r="H515" t="s">
        <v>48</v>
      </c>
      <c r="R515" t="s">
        <v>73</v>
      </c>
      <c r="T515" t="s">
        <v>450</v>
      </c>
      <c r="U515">
        <v>27.7</v>
      </c>
      <c r="V515">
        <v>54.3</v>
      </c>
      <c r="W515">
        <v>140</v>
      </c>
      <c r="AE515">
        <v>2</v>
      </c>
    </row>
    <row r="516" spans="1:43" x14ac:dyDescent="0.35">
      <c r="A516">
        <v>578</v>
      </c>
      <c r="B516" t="s">
        <v>47</v>
      </c>
      <c r="C516">
        <v>1400</v>
      </c>
      <c r="H516" t="s">
        <v>48</v>
      </c>
      <c r="R516" t="s">
        <v>73</v>
      </c>
      <c r="T516" t="s">
        <v>451</v>
      </c>
      <c r="U516">
        <v>36.5</v>
      </c>
      <c r="V516">
        <v>49</v>
      </c>
      <c r="W516">
        <v>140</v>
      </c>
      <c r="AE516">
        <v>2</v>
      </c>
    </row>
    <row r="517" spans="1:43" x14ac:dyDescent="0.35">
      <c r="A517">
        <v>581</v>
      </c>
      <c r="B517" t="s">
        <v>51</v>
      </c>
      <c r="C517">
        <v>1402</v>
      </c>
      <c r="H517" t="s">
        <v>48</v>
      </c>
      <c r="R517" t="s">
        <v>52</v>
      </c>
      <c r="T517" t="s">
        <v>52</v>
      </c>
      <c r="U517">
        <v>35</v>
      </c>
      <c r="V517">
        <v>37</v>
      </c>
      <c r="W517">
        <v>140</v>
      </c>
      <c r="AE517">
        <v>3</v>
      </c>
    </row>
    <row r="518" spans="1:43" x14ac:dyDescent="0.35">
      <c r="A518">
        <v>6015</v>
      </c>
      <c r="B518" t="s">
        <v>51</v>
      </c>
      <c r="C518">
        <v>1403</v>
      </c>
      <c r="D518">
        <v>11</v>
      </c>
      <c r="E518">
        <v>16</v>
      </c>
      <c r="R518" t="s">
        <v>52</v>
      </c>
      <c r="T518" t="s">
        <v>62</v>
      </c>
      <c r="W518">
        <v>140</v>
      </c>
    </row>
    <row r="519" spans="1:43" x14ac:dyDescent="0.35">
      <c r="A519">
        <v>5944</v>
      </c>
      <c r="B519" t="s">
        <v>51</v>
      </c>
      <c r="C519">
        <v>1403</v>
      </c>
      <c r="D519">
        <v>12</v>
      </c>
      <c r="J519">
        <v>7</v>
      </c>
      <c r="L519">
        <v>7</v>
      </c>
      <c r="R519" t="s">
        <v>199</v>
      </c>
      <c r="T519" t="s">
        <v>202</v>
      </c>
      <c r="U519">
        <v>33.700000000000003</v>
      </c>
      <c r="V519">
        <v>136.5</v>
      </c>
      <c r="W519">
        <v>30</v>
      </c>
    </row>
    <row r="520" spans="1:43" x14ac:dyDescent="0.35">
      <c r="A520">
        <v>582</v>
      </c>
      <c r="B520" t="s">
        <v>47</v>
      </c>
      <c r="C520">
        <v>1404</v>
      </c>
      <c r="H520" t="s">
        <v>48</v>
      </c>
      <c r="Q520">
        <v>9</v>
      </c>
      <c r="R520" t="s">
        <v>52</v>
      </c>
      <c r="T520" t="s">
        <v>346</v>
      </c>
      <c r="U520">
        <v>36.1</v>
      </c>
      <c r="V520">
        <v>37.1</v>
      </c>
      <c r="W520">
        <v>140</v>
      </c>
      <c r="AE520">
        <v>3</v>
      </c>
    </row>
    <row r="521" spans="1:43" x14ac:dyDescent="0.35">
      <c r="A521">
        <v>583</v>
      </c>
      <c r="B521" t="s">
        <v>47</v>
      </c>
      <c r="C521">
        <v>1405</v>
      </c>
      <c r="D521">
        <v>1</v>
      </c>
      <c r="E521">
        <v>29</v>
      </c>
      <c r="H521" t="s">
        <v>48</v>
      </c>
      <c r="I521">
        <v>15</v>
      </c>
      <c r="J521">
        <v>6.7</v>
      </c>
      <c r="P521">
        <v>6.7</v>
      </c>
      <c r="Q521">
        <v>9</v>
      </c>
      <c r="R521" t="s">
        <v>73</v>
      </c>
      <c r="T521" t="s">
        <v>449</v>
      </c>
      <c r="U521">
        <v>36</v>
      </c>
      <c r="V521">
        <v>58.8</v>
      </c>
      <c r="W521">
        <v>140</v>
      </c>
      <c r="Y521">
        <v>3</v>
      </c>
      <c r="AE521">
        <v>4</v>
      </c>
    </row>
    <row r="522" spans="1:43" x14ac:dyDescent="0.35">
      <c r="A522">
        <v>7382</v>
      </c>
      <c r="B522" t="s">
        <v>51</v>
      </c>
      <c r="C522">
        <v>1406</v>
      </c>
      <c r="D522">
        <v>10</v>
      </c>
      <c r="E522">
        <v>16</v>
      </c>
      <c r="J522">
        <v>6.2</v>
      </c>
      <c r="L522">
        <v>6.2</v>
      </c>
      <c r="R522" t="s">
        <v>199</v>
      </c>
      <c r="T522" t="s">
        <v>452</v>
      </c>
      <c r="U522">
        <v>34.4</v>
      </c>
      <c r="V522">
        <v>138.4</v>
      </c>
      <c r="W522">
        <v>30</v>
      </c>
      <c r="AE522">
        <v>1</v>
      </c>
      <c r="AQ522">
        <v>1</v>
      </c>
    </row>
    <row r="523" spans="1:43" x14ac:dyDescent="0.35">
      <c r="A523">
        <v>584</v>
      </c>
      <c r="B523" t="s">
        <v>47</v>
      </c>
      <c r="C523">
        <v>1407</v>
      </c>
      <c r="D523">
        <v>4</v>
      </c>
      <c r="E523">
        <v>9</v>
      </c>
      <c r="H523" t="s">
        <v>48</v>
      </c>
      <c r="R523" t="s">
        <v>80</v>
      </c>
      <c r="T523" t="s">
        <v>119</v>
      </c>
      <c r="U523">
        <v>36</v>
      </c>
      <c r="V523">
        <v>36</v>
      </c>
      <c r="W523">
        <v>140</v>
      </c>
      <c r="Y523">
        <v>3</v>
      </c>
    </row>
    <row r="524" spans="1:43" x14ac:dyDescent="0.35">
      <c r="A524">
        <v>5945</v>
      </c>
      <c r="B524" t="s">
        <v>51</v>
      </c>
      <c r="C524">
        <v>1408</v>
      </c>
      <c r="D524">
        <v>1</v>
      </c>
      <c r="E524">
        <v>21</v>
      </c>
      <c r="J524">
        <v>7</v>
      </c>
      <c r="L524">
        <v>7</v>
      </c>
      <c r="R524" t="s">
        <v>199</v>
      </c>
      <c r="T524" t="s">
        <v>202</v>
      </c>
      <c r="U524">
        <v>33.799999999999997</v>
      </c>
      <c r="V524">
        <v>136.9</v>
      </c>
      <c r="W524">
        <v>30</v>
      </c>
    </row>
    <row r="525" spans="1:43" x14ac:dyDescent="0.35">
      <c r="A525">
        <v>585</v>
      </c>
      <c r="B525" t="s">
        <v>51</v>
      </c>
      <c r="C525">
        <v>1408</v>
      </c>
      <c r="D525">
        <v>12</v>
      </c>
      <c r="E525">
        <v>20</v>
      </c>
      <c r="Q525">
        <v>10</v>
      </c>
      <c r="R525" t="s">
        <v>80</v>
      </c>
      <c r="T525" t="s">
        <v>453</v>
      </c>
      <c r="U525">
        <v>36.200000000000003</v>
      </c>
      <c r="V525">
        <v>36.1</v>
      </c>
      <c r="W525">
        <v>140</v>
      </c>
      <c r="Y525">
        <v>3</v>
      </c>
      <c r="AE525">
        <v>3</v>
      </c>
      <c r="AK525">
        <v>3</v>
      </c>
      <c r="AQ525">
        <v>3</v>
      </c>
    </row>
    <row r="526" spans="1:43" x14ac:dyDescent="0.35">
      <c r="A526">
        <v>587</v>
      </c>
      <c r="B526" t="s">
        <v>47</v>
      </c>
      <c r="C526">
        <v>1414</v>
      </c>
      <c r="D526">
        <v>8</v>
      </c>
      <c r="E526">
        <v>3</v>
      </c>
      <c r="H526" t="s">
        <v>48</v>
      </c>
      <c r="Q526">
        <v>10</v>
      </c>
      <c r="R526" t="s">
        <v>60</v>
      </c>
      <c r="T526" t="s">
        <v>432</v>
      </c>
      <c r="U526">
        <v>43.5</v>
      </c>
      <c r="V526">
        <v>12.1</v>
      </c>
      <c r="W526">
        <v>130</v>
      </c>
      <c r="X526">
        <v>200</v>
      </c>
      <c r="Y526">
        <v>3</v>
      </c>
      <c r="AE526">
        <v>2</v>
      </c>
    </row>
    <row r="527" spans="1:43" x14ac:dyDescent="0.35">
      <c r="A527">
        <v>588</v>
      </c>
      <c r="B527" t="s">
        <v>47</v>
      </c>
      <c r="C527">
        <v>1417</v>
      </c>
      <c r="H527" t="s">
        <v>48</v>
      </c>
      <c r="R527" t="s">
        <v>60</v>
      </c>
      <c r="T527" t="s">
        <v>60</v>
      </c>
      <c r="U527">
        <v>41</v>
      </c>
      <c r="V527">
        <v>15</v>
      </c>
      <c r="W527">
        <v>130</v>
      </c>
      <c r="AE527">
        <v>3</v>
      </c>
    </row>
    <row r="528" spans="1:43" x14ac:dyDescent="0.35">
      <c r="A528">
        <v>589</v>
      </c>
      <c r="B528" t="s">
        <v>47</v>
      </c>
      <c r="C528">
        <v>1418</v>
      </c>
      <c r="D528">
        <v>4</v>
      </c>
      <c r="E528">
        <v>7</v>
      </c>
      <c r="H528" t="s">
        <v>48</v>
      </c>
      <c r="Q528">
        <v>10</v>
      </c>
      <c r="R528" t="s">
        <v>389</v>
      </c>
      <c r="T528" t="s">
        <v>454</v>
      </c>
      <c r="U528">
        <v>43.9</v>
      </c>
      <c r="V528">
        <v>15.6</v>
      </c>
      <c r="W528">
        <v>130</v>
      </c>
      <c r="AE528">
        <v>3</v>
      </c>
    </row>
    <row r="529" spans="1:45" x14ac:dyDescent="0.35">
      <c r="A529">
        <v>5954</v>
      </c>
      <c r="B529" t="s">
        <v>51</v>
      </c>
      <c r="C529">
        <v>1419</v>
      </c>
      <c r="D529">
        <v>3</v>
      </c>
      <c r="E529">
        <v>15</v>
      </c>
      <c r="R529" t="s">
        <v>80</v>
      </c>
      <c r="T529" t="s">
        <v>413</v>
      </c>
      <c r="U529">
        <v>40.9</v>
      </c>
      <c r="V529">
        <v>28.9</v>
      </c>
      <c r="W529">
        <v>140</v>
      </c>
    </row>
    <row r="530" spans="1:45" x14ac:dyDescent="0.35">
      <c r="A530">
        <v>590</v>
      </c>
      <c r="B530" t="s">
        <v>47</v>
      </c>
      <c r="C530">
        <v>1426</v>
      </c>
      <c r="Q530">
        <v>11</v>
      </c>
      <c r="R530" t="s">
        <v>312</v>
      </c>
      <c r="T530" t="s">
        <v>455</v>
      </c>
      <c r="U530">
        <v>14.1</v>
      </c>
      <c r="V530">
        <v>43.2</v>
      </c>
      <c r="W530">
        <v>60</v>
      </c>
      <c r="X530">
        <v>60</v>
      </c>
      <c r="Y530">
        <v>2</v>
      </c>
      <c r="AE530">
        <v>3</v>
      </c>
    </row>
    <row r="531" spans="1:45" x14ac:dyDescent="0.35">
      <c r="A531">
        <v>591</v>
      </c>
      <c r="B531" t="s">
        <v>47</v>
      </c>
      <c r="C531">
        <v>1427</v>
      </c>
      <c r="D531">
        <v>5</v>
      </c>
      <c r="E531">
        <v>15</v>
      </c>
      <c r="H531" t="s">
        <v>48</v>
      </c>
      <c r="Q531">
        <v>11</v>
      </c>
      <c r="R531" t="s">
        <v>87</v>
      </c>
      <c r="T531" t="s">
        <v>456</v>
      </c>
      <c r="U531">
        <v>41.7</v>
      </c>
      <c r="V531">
        <v>2.2000000000000002</v>
      </c>
      <c r="W531">
        <v>130</v>
      </c>
      <c r="Y531">
        <v>3</v>
      </c>
      <c r="AE531">
        <v>3</v>
      </c>
    </row>
    <row r="532" spans="1:45" x14ac:dyDescent="0.35">
      <c r="A532">
        <v>593</v>
      </c>
      <c r="B532" t="s">
        <v>47</v>
      </c>
      <c r="C532">
        <v>1428</v>
      </c>
      <c r="D532">
        <v>2</v>
      </c>
      <c r="E532">
        <v>2</v>
      </c>
      <c r="Q532">
        <v>9</v>
      </c>
      <c r="R532" t="s">
        <v>170</v>
      </c>
      <c r="T532" t="s">
        <v>457</v>
      </c>
      <c r="U532">
        <v>43.4</v>
      </c>
      <c r="V532">
        <v>4.4000000000000004</v>
      </c>
      <c r="W532">
        <v>120</v>
      </c>
      <c r="X532">
        <v>600</v>
      </c>
      <c r="Y532">
        <v>3</v>
      </c>
      <c r="AE532">
        <v>2</v>
      </c>
    </row>
    <row r="533" spans="1:45" x14ac:dyDescent="0.35">
      <c r="A533">
        <v>594</v>
      </c>
      <c r="B533" t="s">
        <v>47</v>
      </c>
      <c r="C533">
        <v>1431</v>
      </c>
      <c r="D533">
        <v>4</v>
      </c>
      <c r="E533">
        <v>24</v>
      </c>
      <c r="Q533">
        <v>9</v>
      </c>
      <c r="R533" t="s">
        <v>87</v>
      </c>
      <c r="T533" t="s">
        <v>458</v>
      </c>
      <c r="U533">
        <v>37.200000000000003</v>
      </c>
      <c r="V533">
        <v>-3.6</v>
      </c>
      <c r="W533">
        <v>130</v>
      </c>
      <c r="AE533">
        <v>3</v>
      </c>
      <c r="AQ533">
        <v>3</v>
      </c>
    </row>
    <row r="534" spans="1:45" x14ac:dyDescent="0.35">
      <c r="A534">
        <v>5946</v>
      </c>
      <c r="B534" t="s">
        <v>51</v>
      </c>
      <c r="C534">
        <v>1433</v>
      </c>
      <c r="D534">
        <v>11</v>
      </c>
      <c r="E534">
        <v>7</v>
      </c>
      <c r="J534">
        <v>7.1</v>
      </c>
      <c r="L534">
        <v>7.1</v>
      </c>
      <c r="R534" t="s">
        <v>199</v>
      </c>
      <c r="T534" t="s">
        <v>459</v>
      </c>
      <c r="U534">
        <v>34.9</v>
      </c>
      <c r="V534">
        <v>139.5</v>
      </c>
      <c r="W534">
        <v>30</v>
      </c>
      <c r="Y534">
        <v>3</v>
      </c>
      <c r="AE534">
        <v>3</v>
      </c>
      <c r="AK534">
        <v>3</v>
      </c>
      <c r="AQ534">
        <v>3</v>
      </c>
    </row>
    <row r="535" spans="1:45" x14ac:dyDescent="0.35">
      <c r="A535">
        <v>596</v>
      </c>
      <c r="B535" t="s">
        <v>47</v>
      </c>
      <c r="C535">
        <v>1440</v>
      </c>
      <c r="D535">
        <v>10</v>
      </c>
      <c r="E535">
        <v>26</v>
      </c>
      <c r="J535">
        <v>6.3</v>
      </c>
      <c r="L535">
        <v>6.3</v>
      </c>
      <c r="Q535">
        <v>8</v>
      </c>
      <c r="R535" t="s">
        <v>93</v>
      </c>
      <c r="T535" t="s">
        <v>460</v>
      </c>
      <c r="U535">
        <v>36.200000000000003</v>
      </c>
      <c r="V535">
        <v>103.3</v>
      </c>
      <c r="W535">
        <v>30</v>
      </c>
      <c r="X535">
        <v>200</v>
      </c>
      <c r="Y535">
        <v>3</v>
      </c>
      <c r="AE535">
        <v>2</v>
      </c>
      <c r="AG535">
        <v>2</v>
      </c>
      <c r="AJ535">
        <v>200</v>
      </c>
      <c r="AK535">
        <v>3</v>
      </c>
      <c r="AQ535">
        <v>2</v>
      </c>
      <c r="AS535">
        <v>2</v>
      </c>
    </row>
    <row r="536" spans="1:45" x14ac:dyDescent="0.35">
      <c r="A536">
        <v>595</v>
      </c>
      <c r="B536" t="s">
        <v>47</v>
      </c>
      <c r="C536">
        <v>1440</v>
      </c>
      <c r="H536" t="s">
        <v>48</v>
      </c>
      <c r="J536">
        <v>6.5</v>
      </c>
      <c r="P536">
        <v>6.5</v>
      </c>
      <c r="R536" t="s">
        <v>73</v>
      </c>
      <c r="T536" t="s">
        <v>461</v>
      </c>
      <c r="U536">
        <v>28.3</v>
      </c>
      <c r="V536">
        <v>53.1</v>
      </c>
      <c r="W536">
        <v>140</v>
      </c>
      <c r="AE536">
        <v>3</v>
      </c>
    </row>
    <row r="537" spans="1:45" x14ac:dyDescent="0.35">
      <c r="A537">
        <v>598</v>
      </c>
      <c r="B537" t="s">
        <v>47</v>
      </c>
      <c r="C537">
        <v>1441</v>
      </c>
      <c r="H537" t="s">
        <v>48</v>
      </c>
      <c r="R537" t="s">
        <v>80</v>
      </c>
      <c r="T537" t="s">
        <v>462</v>
      </c>
      <c r="U537">
        <v>38.299999999999997</v>
      </c>
      <c r="V537">
        <v>43.2</v>
      </c>
      <c r="W537">
        <v>140</v>
      </c>
      <c r="AE537">
        <v>3</v>
      </c>
    </row>
    <row r="538" spans="1:45" x14ac:dyDescent="0.35">
      <c r="A538">
        <v>597</v>
      </c>
      <c r="B538" t="s">
        <v>47</v>
      </c>
      <c r="C538">
        <v>1441</v>
      </c>
      <c r="H538" t="s">
        <v>48</v>
      </c>
      <c r="R538" t="s">
        <v>73</v>
      </c>
      <c r="T538" t="s">
        <v>194</v>
      </c>
      <c r="U538">
        <v>38</v>
      </c>
      <c r="V538">
        <v>46.2</v>
      </c>
      <c r="W538">
        <v>140</v>
      </c>
      <c r="AE538">
        <v>3</v>
      </c>
    </row>
    <row r="539" spans="1:45" x14ac:dyDescent="0.35">
      <c r="A539">
        <v>599</v>
      </c>
      <c r="B539" t="s">
        <v>47</v>
      </c>
      <c r="C539">
        <v>1443</v>
      </c>
      <c r="D539">
        <v>6</v>
      </c>
      <c r="E539">
        <v>5</v>
      </c>
      <c r="H539" t="s">
        <v>48</v>
      </c>
      <c r="Q539">
        <v>10</v>
      </c>
      <c r="R539" t="s">
        <v>463</v>
      </c>
      <c r="T539" t="s">
        <v>464</v>
      </c>
      <c r="U539">
        <v>48.5</v>
      </c>
      <c r="V539">
        <v>19.100000000000001</v>
      </c>
      <c r="W539">
        <v>110</v>
      </c>
      <c r="X539">
        <v>30</v>
      </c>
      <c r="Y539">
        <v>1</v>
      </c>
    </row>
    <row r="540" spans="1:45" x14ac:dyDescent="0.35">
      <c r="A540">
        <v>601</v>
      </c>
      <c r="B540" t="s">
        <v>47</v>
      </c>
      <c r="C540">
        <v>1444</v>
      </c>
      <c r="D540">
        <v>11</v>
      </c>
      <c r="R540" t="s">
        <v>104</v>
      </c>
      <c r="T540" t="s">
        <v>465</v>
      </c>
      <c r="U540">
        <v>43.2</v>
      </c>
      <c r="V540">
        <v>27.9</v>
      </c>
      <c r="W540">
        <v>110</v>
      </c>
      <c r="AE540">
        <v>3</v>
      </c>
      <c r="AG540">
        <v>3</v>
      </c>
      <c r="AI540">
        <v>3</v>
      </c>
      <c r="AQ540">
        <v>3</v>
      </c>
      <c r="AS540">
        <v>3</v>
      </c>
    </row>
    <row r="541" spans="1:45" x14ac:dyDescent="0.35">
      <c r="A541">
        <v>600</v>
      </c>
      <c r="B541" t="s">
        <v>47</v>
      </c>
      <c r="C541">
        <v>1444</v>
      </c>
      <c r="H541" t="s">
        <v>48</v>
      </c>
      <c r="R541" t="s">
        <v>80</v>
      </c>
      <c r="T541" t="s">
        <v>466</v>
      </c>
      <c r="U541">
        <v>38.700000000000003</v>
      </c>
      <c r="V541">
        <v>42.2</v>
      </c>
      <c r="W541">
        <v>140</v>
      </c>
      <c r="X541">
        <v>30000</v>
      </c>
      <c r="Y541">
        <v>4</v>
      </c>
    </row>
    <row r="542" spans="1:45" x14ac:dyDescent="0.35">
      <c r="A542">
        <v>7914</v>
      </c>
      <c r="B542" t="s">
        <v>47</v>
      </c>
      <c r="C542">
        <v>1445</v>
      </c>
      <c r="D542">
        <v>12</v>
      </c>
      <c r="E542">
        <v>12</v>
      </c>
      <c r="J542">
        <v>6.3</v>
      </c>
      <c r="L542">
        <v>6.3</v>
      </c>
      <c r="Q542">
        <v>8</v>
      </c>
      <c r="R542" t="s">
        <v>93</v>
      </c>
      <c r="T542" t="s">
        <v>467</v>
      </c>
      <c r="U542">
        <v>24.5</v>
      </c>
      <c r="V542">
        <v>117.6</v>
      </c>
      <c r="W542">
        <v>30</v>
      </c>
      <c r="Y542">
        <v>3</v>
      </c>
      <c r="AE542">
        <v>3</v>
      </c>
      <c r="AG542">
        <v>3</v>
      </c>
      <c r="AK542">
        <v>3</v>
      </c>
      <c r="AQ542">
        <v>3</v>
      </c>
      <c r="AS542">
        <v>3</v>
      </c>
    </row>
    <row r="543" spans="1:45" x14ac:dyDescent="0.35">
      <c r="A543">
        <v>602</v>
      </c>
      <c r="B543" t="s">
        <v>47</v>
      </c>
      <c r="C543">
        <v>1447</v>
      </c>
      <c r="D543">
        <v>11</v>
      </c>
      <c r="E543">
        <v>4</v>
      </c>
      <c r="H543" t="s">
        <v>48</v>
      </c>
      <c r="R543" t="s">
        <v>60</v>
      </c>
      <c r="T543" t="s">
        <v>224</v>
      </c>
      <c r="U543">
        <v>41.9</v>
      </c>
      <c r="V543">
        <v>12.6</v>
      </c>
      <c r="W543">
        <v>130</v>
      </c>
      <c r="Y543">
        <v>3</v>
      </c>
      <c r="AE543">
        <v>3</v>
      </c>
    </row>
    <row r="544" spans="1:45" x14ac:dyDescent="0.35">
      <c r="A544">
        <v>5947</v>
      </c>
      <c r="B544" t="s">
        <v>51</v>
      </c>
      <c r="C544">
        <v>1448</v>
      </c>
      <c r="D544">
        <v>9</v>
      </c>
      <c r="E544">
        <v>19</v>
      </c>
      <c r="J544">
        <v>7</v>
      </c>
      <c r="L544">
        <v>7</v>
      </c>
      <c r="R544" t="s">
        <v>199</v>
      </c>
      <c r="T544" t="s">
        <v>468</v>
      </c>
      <c r="U544">
        <v>37.5</v>
      </c>
      <c r="V544">
        <v>138.19999999999999</v>
      </c>
      <c r="W544">
        <v>30</v>
      </c>
      <c r="AQ544">
        <v>2</v>
      </c>
    </row>
    <row r="545" spans="1:45" x14ac:dyDescent="0.35">
      <c r="A545">
        <v>603</v>
      </c>
      <c r="B545" t="s">
        <v>47</v>
      </c>
      <c r="C545">
        <v>1451</v>
      </c>
      <c r="H545" t="s">
        <v>48</v>
      </c>
      <c r="Q545">
        <v>10</v>
      </c>
      <c r="R545" t="s">
        <v>389</v>
      </c>
      <c r="T545" t="s">
        <v>390</v>
      </c>
      <c r="U545">
        <v>42.6</v>
      </c>
      <c r="V545">
        <v>18.100000000000001</v>
      </c>
      <c r="W545">
        <v>130</v>
      </c>
    </row>
    <row r="546" spans="1:45" x14ac:dyDescent="0.35">
      <c r="A546">
        <v>604</v>
      </c>
      <c r="B546" t="s">
        <v>47</v>
      </c>
      <c r="C546">
        <v>1454</v>
      </c>
      <c r="D546">
        <v>9</v>
      </c>
      <c r="E546">
        <v>14</v>
      </c>
      <c r="F546">
        <v>23</v>
      </c>
      <c r="H546" t="s">
        <v>48</v>
      </c>
      <c r="R546" t="s">
        <v>289</v>
      </c>
      <c r="T546" t="s">
        <v>289</v>
      </c>
      <c r="U546">
        <v>47.5</v>
      </c>
      <c r="V546">
        <v>7.6</v>
      </c>
      <c r="W546">
        <v>120</v>
      </c>
      <c r="Y546">
        <v>2</v>
      </c>
    </row>
    <row r="547" spans="1:45" x14ac:dyDescent="0.35">
      <c r="A547">
        <v>605</v>
      </c>
      <c r="B547" t="s">
        <v>47</v>
      </c>
      <c r="C547">
        <v>1454</v>
      </c>
      <c r="D547">
        <v>9</v>
      </c>
      <c r="E547">
        <v>15</v>
      </c>
      <c r="F547">
        <v>1</v>
      </c>
      <c r="H547" t="s">
        <v>48</v>
      </c>
      <c r="R547" t="s">
        <v>289</v>
      </c>
      <c r="T547" t="s">
        <v>289</v>
      </c>
      <c r="U547">
        <v>47.5</v>
      </c>
      <c r="V547">
        <v>7.6</v>
      </c>
      <c r="W547">
        <v>120</v>
      </c>
      <c r="Y547">
        <v>2</v>
      </c>
    </row>
    <row r="548" spans="1:45" x14ac:dyDescent="0.35">
      <c r="A548">
        <v>606</v>
      </c>
      <c r="B548" t="s">
        <v>47</v>
      </c>
      <c r="C548">
        <v>1455</v>
      </c>
      <c r="D548">
        <v>1</v>
      </c>
      <c r="E548">
        <v>24</v>
      </c>
      <c r="H548" t="s">
        <v>48</v>
      </c>
      <c r="J548">
        <v>6.3</v>
      </c>
      <c r="P548">
        <v>6.3</v>
      </c>
      <c r="Q548">
        <v>8</v>
      </c>
      <c r="R548" t="s">
        <v>116</v>
      </c>
      <c r="T548" t="s">
        <v>117</v>
      </c>
      <c r="U548">
        <v>35.9</v>
      </c>
      <c r="V548">
        <v>126.5</v>
      </c>
      <c r="W548">
        <v>30</v>
      </c>
      <c r="Y548">
        <v>3</v>
      </c>
      <c r="AE548">
        <v>2</v>
      </c>
    </row>
    <row r="549" spans="1:45" x14ac:dyDescent="0.35">
      <c r="A549">
        <v>608</v>
      </c>
      <c r="B549" t="s">
        <v>47</v>
      </c>
      <c r="C549">
        <v>1456</v>
      </c>
      <c r="D549">
        <v>6</v>
      </c>
      <c r="E549">
        <v>16</v>
      </c>
      <c r="H549" t="s">
        <v>48</v>
      </c>
      <c r="Q549">
        <v>10</v>
      </c>
      <c r="R549" t="s">
        <v>469</v>
      </c>
      <c r="T549" t="s">
        <v>470</v>
      </c>
      <c r="U549">
        <v>42.2</v>
      </c>
      <c r="V549">
        <v>20.7</v>
      </c>
      <c r="W549">
        <v>130</v>
      </c>
    </row>
    <row r="550" spans="1:45" x14ac:dyDescent="0.35">
      <c r="A550">
        <v>609</v>
      </c>
      <c r="B550" t="s">
        <v>47</v>
      </c>
      <c r="C550">
        <v>1456</v>
      </c>
      <c r="D550">
        <v>11</v>
      </c>
      <c r="E550">
        <v>29</v>
      </c>
      <c r="H550" t="s">
        <v>48</v>
      </c>
      <c r="R550" t="s">
        <v>80</v>
      </c>
      <c r="T550" t="s">
        <v>382</v>
      </c>
      <c r="U550">
        <v>39.799999999999997</v>
      </c>
      <c r="V550">
        <v>39.5</v>
      </c>
      <c r="W550">
        <v>140</v>
      </c>
      <c r="AE550">
        <v>3</v>
      </c>
    </row>
    <row r="551" spans="1:45" x14ac:dyDescent="0.35">
      <c r="A551">
        <v>611</v>
      </c>
      <c r="B551" t="s">
        <v>51</v>
      </c>
      <c r="C551">
        <v>1456</v>
      </c>
      <c r="D551">
        <v>12</v>
      </c>
      <c r="E551">
        <v>5</v>
      </c>
      <c r="F551">
        <v>4</v>
      </c>
      <c r="G551">
        <v>30</v>
      </c>
      <c r="Q551">
        <v>11</v>
      </c>
      <c r="R551" t="s">
        <v>60</v>
      </c>
      <c r="T551" t="s">
        <v>471</v>
      </c>
      <c r="U551">
        <v>40.4</v>
      </c>
      <c r="V551">
        <v>14.5</v>
      </c>
      <c r="W551">
        <v>130</v>
      </c>
      <c r="X551">
        <v>30000</v>
      </c>
      <c r="Y551">
        <v>4</v>
      </c>
      <c r="AE551">
        <v>4</v>
      </c>
      <c r="AJ551">
        <v>30000</v>
      </c>
      <c r="AK551">
        <v>4</v>
      </c>
      <c r="AQ551">
        <v>4</v>
      </c>
      <c r="AS551">
        <v>4</v>
      </c>
    </row>
    <row r="552" spans="1:45" x14ac:dyDescent="0.35">
      <c r="A552">
        <v>615</v>
      </c>
      <c r="B552" t="s">
        <v>47</v>
      </c>
      <c r="C552">
        <v>1457</v>
      </c>
      <c r="H552" t="s">
        <v>48</v>
      </c>
      <c r="R552" t="s">
        <v>58</v>
      </c>
      <c r="T552" t="s">
        <v>472</v>
      </c>
      <c r="U552">
        <v>31.2</v>
      </c>
      <c r="V552">
        <v>34.200000000000003</v>
      </c>
      <c r="W552">
        <v>140</v>
      </c>
      <c r="X552">
        <v>32000</v>
      </c>
      <c r="Y552">
        <v>4</v>
      </c>
    </row>
    <row r="553" spans="1:45" x14ac:dyDescent="0.35">
      <c r="A553">
        <v>618</v>
      </c>
      <c r="B553" t="s">
        <v>47</v>
      </c>
      <c r="C553">
        <v>1458</v>
      </c>
      <c r="D553">
        <v>11</v>
      </c>
      <c r="E553">
        <v>12</v>
      </c>
      <c r="Q553">
        <v>8</v>
      </c>
      <c r="R553" t="s">
        <v>58</v>
      </c>
      <c r="T553" t="s">
        <v>473</v>
      </c>
      <c r="U553">
        <v>31.2</v>
      </c>
      <c r="V553">
        <v>34.200000000000003</v>
      </c>
      <c r="W553">
        <v>140</v>
      </c>
      <c r="X553">
        <v>100</v>
      </c>
      <c r="Y553">
        <v>2</v>
      </c>
      <c r="AE553">
        <v>2</v>
      </c>
      <c r="AG553">
        <v>3</v>
      </c>
      <c r="AJ553">
        <v>100</v>
      </c>
      <c r="AK553">
        <v>2</v>
      </c>
      <c r="AQ553">
        <v>2</v>
      </c>
      <c r="AS553">
        <v>3</v>
      </c>
    </row>
    <row r="554" spans="1:45" x14ac:dyDescent="0.35">
      <c r="A554">
        <v>616</v>
      </c>
      <c r="B554" t="s">
        <v>47</v>
      </c>
      <c r="C554">
        <v>1458</v>
      </c>
      <c r="H554" t="s">
        <v>48</v>
      </c>
      <c r="R554" t="s">
        <v>80</v>
      </c>
      <c r="T554" t="s">
        <v>474</v>
      </c>
      <c r="U554">
        <v>39.9</v>
      </c>
      <c r="V554">
        <v>40.4</v>
      </c>
      <c r="W554">
        <v>140</v>
      </c>
      <c r="X554">
        <v>32000</v>
      </c>
      <c r="Y554">
        <v>4</v>
      </c>
    </row>
    <row r="555" spans="1:45" x14ac:dyDescent="0.35">
      <c r="A555">
        <v>620</v>
      </c>
      <c r="B555" t="s">
        <v>47</v>
      </c>
      <c r="C555">
        <v>1459</v>
      </c>
      <c r="D555">
        <v>5</v>
      </c>
      <c r="E555">
        <v>20</v>
      </c>
      <c r="H555" t="s">
        <v>48</v>
      </c>
      <c r="Q555">
        <v>10</v>
      </c>
      <c r="R555" t="s">
        <v>389</v>
      </c>
      <c r="T555" t="s">
        <v>390</v>
      </c>
      <c r="U555">
        <v>46.3</v>
      </c>
      <c r="V555">
        <v>16.3</v>
      </c>
      <c r="W555">
        <v>130</v>
      </c>
    </row>
    <row r="556" spans="1:45" x14ac:dyDescent="0.35">
      <c r="A556">
        <v>621</v>
      </c>
      <c r="B556" t="s">
        <v>47</v>
      </c>
      <c r="C556">
        <v>1461</v>
      </c>
      <c r="D556">
        <v>11</v>
      </c>
      <c r="E556">
        <v>27</v>
      </c>
      <c r="F556">
        <v>0</v>
      </c>
      <c r="G556">
        <v>15</v>
      </c>
      <c r="H556" t="s">
        <v>48</v>
      </c>
      <c r="Q556">
        <v>10</v>
      </c>
      <c r="R556" t="s">
        <v>60</v>
      </c>
      <c r="T556" t="s">
        <v>475</v>
      </c>
      <c r="U556">
        <v>42.3</v>
      </c>
      <c r="V556">
        <v>13.4</v>
      </c>
      <c r="W556">
        <v>130</v>
      </c>
    </row>
    <row r="557" spans="1:45" x14ac:dyDescent="0.35">
      <c r="A557">
        <v>622</v>
      </c>
      <c r="B557" t="s">
        <v>47</v>
      </c>
      <c r="C557">
        <v>1461</v>
      </c>
      <c r="D557">
        <v>11</v>
      </c>
      <c r="E557">
        <v>28</v>
      </c>
      <c r="F557">
        <v>2</v>
      </c>
      <c r="G557">
        <v>15</v>
      </c>
      <c r="H557" t="s">
        <v>48</v>
      </c>
      <c r="Q557">
        <v>10</v>
      </c>
      <c r="R557" t="s">
        <v>60</v>
      </c>
      <c r="T557" t="s">
        <v>476</v>
      </c>
      <c r="U557">
        <v>42.3</v>
      </c>
      <c r="V557">
        <v>13.5</v>
      </c>
      <c r="W557">
        <v>130</v>
      </c>
    </row>
    <row r="558" spans="1:45" x14ac:dyDescent="0.35">
      <c r="A558">
        <v>8181</v>
      </c>
      <c r="B558" t="s">
        <v>47</v>
      </c>
      <c r="C558">
        <v>1463</v>
      </c>
      <c r="Q558">
        <v>9</v>
      </c>
      <c r="R558" t="s">
        <v>312</v>
      </c>
      <c r="T558" t="s">
        <v>477</v>
      </c>
      <c r="U558">
        <v>14.1</v>
      </c>
      <c r="V558">
        <v>43.2</v>
      </c>
      <c r="W558">
        <v>60</v>
      </c>
      <c r="X558">
        <v>10</v>
      </c>
      <c r="Y558">
        <v>1</v>
      </c>
      <c r="AF558">
        <v>50</v>
      </c>
      <c r="AG558">
        <v>1</v>
      </c>
      <c r="AH558">
        <v>50</v>
      </c>
      <c r="AI558">
        <v>1</v>
      </c>
      <c r="AJ558">
        <v>10</v>
      </c>
      <c r="AK558">
        <v>1</v>
      </c>
      <c r="AQ558">
        <v>1</v>
      </c>
      <c r="AR558">
        <v>50</v>
      </c>
      <c r="AS558">
        <v>1</v>
      </c>
    </row>
    <row r="559" spans="1:45" x14ac:dyDescent="0.35">
      <c r="A559">
        <v>624</v>
      </c>
      <c r="B559" t="s">
        <v>47</v>
      </c>
      <c r="C559">
        <v>1464</v>
      </c>
      <c r="H559" t="s">
        <v>48</v>
      </c>
      <c r="Q559">
        <v>9</v>
      </c>
      <c r="R559" t="s">
        <v>87</v>
      </c>
      <c r="T559" t="s">
        <v>478</v>
      </c>
      <c r="U559">
        <v>37.299999999999997</v>
      </c>
      <c r="V559">
        <v>-5.6</v>
      </c>
      <c r="W559">
        <v>130</v>
      </c>
      <c r="AE559">
        <v>3</v>
      </c>
    </row>
    <row r="560" spans="1:45" x14ac:dyDescent="0.35">
      <c r="A560">
        <v>625</v>
      </c>
      <c r="B560" t="s">
        <v>47</v>
      </c>
      <c r="C560">
        <v>1469</v>
      </c>
      <c r="Q560">
        <v>10</v>
      </c>
      <c r="R560" t="s">
        <v>56</v>
      </c>
      <c r="T560" t="s">
        <v>56</v>
      </c>
      <c r="U560">
        <v>38.5</v>
      </c>
      <c r="V560">
        <v>20.5</v>
      </c>
      <c r="W560">
        <v>130</v>
      </c>
    </row>
    <row r="561" spans="1:45" x14ac:dyDescent="0.35">
      <c r="A561">
        <v>628</v>
      </c>
      <c r="B561" t="s">
        <v>47</v>
      </c>
      <c r="C561">
        <v>1471</v>
      </c>
      <c r="H561" t="s">
        <v>48</v>
      </c>
      <c r="Q561">
        <v>10</v>
      </c>
      <c r="R561" t="s">
        <v>389</v>
      </c>
      <c r="T561" t="s">
        <v>390</v>
      </c>
      <c r="U561">
        <v>42.6</v>
      </c>
      <c r="V561">
        <v>18.100000000000001</v>
      </c>
      <c r="W561">
        <v>130</v>
      </c>
    </row>
    <row r="562" spans="1:45" x14ac:dyDescent="0.35">
      <c r="A562">
        <v>626</v>
      </c>
      <c r="B562" t="s">
        <v>47</v>
      </c>
      <c r="C562">
        <v>1471</v>
      </c>
      <c r="I562">
        <v>25</v>
      </c>
      <c r="J562">
        <v>8</v>
      </c>
      <c r="P562">
        <v>8</v>
      </c>
      <c r="Q562">
        <v>9</v>
      </c>
      <c r="R562" t="s">
        <v>479</v>
      </c>
      <c r="T562" t="s">
        <v>479</v>
      </c>
      <c r="U562">
        <v>-16.3</v>
      </c>
      <c r="V562">
        <v>-71</v>
      </c>
      <c r="W562">
        <v>160</v>
      </c>
    </row>
    <row r="563" spans="1:45" x14ac:dyDescent="0.35">
      <c r="A563">
        <v>629</v>
      </c>
      <c r="B563" t="s">
        <v>47</v>
      </c>
      <c r="C563">
        <v>1475</v>
      </c>
      <c r="H563" t="s">
        <v>48</v>
      </c>
      <c r="I563">
        <v>5</v>
      </c>
      <c r="J563">
        <v>6.4</v>
      </c>
      <c r="P563">
        <v>6.4</v>
      </c>
      <c r="Q563">
        <v>9</v>
      </c>
      <c r="R563" t="s">
        <v>82</v>
      </c>
      <c r="T563" t="s">
        <v>480</v>
      </c>
      <c r="U563">
        <v>42.6</v>
      </c>
      <c r="V563">
        <v>75.2</v>
      </c>
      <c r="W563">
        <v>40</v>
      </c>
      <c r="AE563">
        <v>2</v>
      </c>
    </row>
    <row r="564" spans="1:45" x14ac:dyDescent="0.35">
      <c r="A564">
        <v>7915</v>
      </c>
      <c r="B564" t="s">
        <v>47</v>
      </c>
      <c r="C564">
        <v>1478</v>
      </c>
      <c r="D564">
        <v>8</v>
      </c>
      <c r="E564">
        <v>17</v>
      </c>
      <c r="J564">
        <v>5.5</v>
      </c>
      <c r="L564">
        <v>5.5</v>
      </c>
      <c r="Q564">
        <v>7</v>
      </c>
      <c r="R564" t="s">
        <v>93</v>
      </c>
      <c r="T564" t="s">
        <v>481</v>
      </c>
      <c r="U564">
        <v>27.5</v>
      </c>
      <c r="V564">
        <v>101.6</v>
      </c>
      <c r="W564">
        <v>30</v>
      </c>
      <c r="Y564">
        <v>3</v>
      </c>
      <c r="AE564">
        <v>2</v>
      </c>
      <c r="AG564">
        <v>2</v>
      </c>
      <c r="AK564">
        <v>3</v>
      </c>
      <c r="AQ564">
        <v>2</v>
      </c>
      <c r="AS564">
        <v>2</v>
      </c>
    </row>
    <row r="565" spans="1:45" x14ac:dyDescent="0.35">
      <c r="A565">
        <v>630</v>
      </c>
      <c r="B565" t="s">
        <v>47</v>
      </c>
      <c r="C565">
        <v>1479</v>
      </c>
      <c r="D565">
        <v>10</v>
      </c>
      <c r="E565">
        <v>20</v>
      </c>
      <c r="H565" t="s">
        <v>48</v>
      </c>
      <c r="Q565">
        <v>10</v>
      </c>
      <c r="R565" t="s">
        <v>389</v>
      </c>
      <c r="T565" t="s">
        <v>390</v>
      </c>
      <c r="U565">
        <v>43</v>
      </c>
      <c r="V565">
        <v>17.600000000000001</v>
      </c>
      <c r="W565">
        <v>130</v>
      </c>
    </row>
    <row r="566" spans="1:45" x14ac:dyDescent="0.35">
      <c r="A566">
        <v>635</v>
      </c>
      <c r="B566" t="s">
        <v>51</v>
      </c>
      <c r="C566">
        <v>1481</v>
      </c>
      <c r="D566">
        <v>5</v>
      </c>
      <c r="E566">
        <v>3</v>
      </c>
      <c r="J566">
        <v>7.1</v>
      </c>
      <c r="L566">
        <v>7.1</v>
      </c>
      <c r="Q566">
        <v>10</v>
      </c>
      <c r="R566" t="s">
        <v>56</v>
      </c>
      <c r="T566" t="s">
        <v>135</v>
      </c>
      <c r="U566">
        <v>36</v>
      </c>
      <c r="V566">
        <v>28</v>
      </c>
      <c r="W566">
        <v>130</v>
      </c>
      <c r="Y566">
        <v>3</v>
      </c>
      <c r="AE566">
        <v>3</v>
      </c>
      <c r="AK566">
        <v>3</v>
      </c>
      <c r="AQ566">
        <v>3</v>
      </c>
    </row>
    <row r="567" spans="1:45" x14ac:dyDescent="0.35">
      <c r="A567">
        <v>633</v>
      </c>
      <c r="B567" t="s">
        <v>47</v>
      </c>
      <c r="C567">
        <v>1481</v>
      </c>
      <c r="D567">
        <v>7</v>
      </c>
      <c r="E567">
        <v>15</v>
      </c>
      <c r="J567">
        <v>6</v>
      </c>
      <c r="L567">
        <v>6</v>
      </c>
      <c r="Q567">
        <v>8</v>
      </c>
      <c r="R567" t="s">
        <v>93</v>
      </c>
      <c r="T567" t="s">
        <v>482</v>
      </c>
      <c r="U567">
        <v>26.5</v>
      </c>
      <c r="V567">
        <v>99.9</v>
      </c>
      <c r="W567">
        <v>30</v>
      </c>
      <c r="Y567">
        <v>3</v>
      </c>
      <c r="AE567">
        <v>3</v>
      </c>
      <c r="AG567">
        <v>3</v>
      </c>
      <c r="AK567">
        <v>3</v>
      </c>
      <c r="AQ567">
        <v>3</v>
      </c>
      <c r="AS567">
        <v>3</v>
      </c>
    </row>
    <row r="568" spans="1:45" x14ac:dyDescent="0.35">
      <c r="A568">
        <v>634</v>
      </c>
      <c r="B568" t="s">
        <v>47</v>
      </c>
      <c r="C568">
        <v>1481</v>
      </c>
      <c r="D568">
        <v>9</v>
      </c>
      <c r="E568">
        <v>10</v>
      </c>
      <c r="R568" t="s">
        <v>60</v>
      </c>
      <c r="T568" t="s">
        <v>483</v>
      </c>
      <c r="U568">
        <v>42</v>
      </c>
      <c r="V568">
        <v>15.9</v>
      </c>
      <c r="W568">
        <v>130</v>
      </c>
      <c r="AE568">
        <v>3</v>
      </c>
    </row>
    <row r="569" spans="1:45" x14ac:dyDescent="0.35">
      <c r="A569">
        <v>9808</v>
      </c>
      <c r="B569" t="s">
        <v>51</v>
      </c>
      <c r="C569">
        <v>1481</v>
      </c>
      <c r="D569">
        <v>10</v>
      </c>
      <c r="E569">
        <v>3</v>
      </c>
      <c r="R569" t="s">
        <v>56</v>
      </c>
      <c r="T569" t="s">
        <v>135</v>
      </c>
      <c r="U569">
        <v>36</v>
      </c>
      <c r="V569">
        <v>28</v>
      </c>
      <c r="W569">
        <v>130</v>
      </c>
    </row>
    <row r="570" spans="1:45" x14ac:dyDescent="0.35">
      <c r="A570">
        <v>9809</v>
      </c>
      <c r="B570" t="s">
        <v>47</v>
      </c>
      <c r="C570">
        <v>1481</v>
      </c>
      <c r="D570">
        <v>12</v>
      </c>
      <c r="E570">
        <v>18</v>
      </c>
      <c r="R570" t="s">
        <v>56</v>
      </c>
      <c r="T570" t="s">
        <v>135</v>
      </c>
      <c r="U570">
        <v>36</v>
      </c>
      <c r="V570">
        <v>28</v>
      </c>
      <c r="W570">
        <v>130</v>
      </c>
      <c r="Y570">
        <v>3</v>
      </c>
      <c r="AE570">
        <v>3</v>
      </c>
      <c r="AK570">
        <v>3</v>
      </c>
      <c r="AQ570">
        <v>3</v>
      </c>
    </row>
    <row r="571" spans="1:45" x14ac:dyDescent="0.35">
      <c r="A571">
        <v>638</v>
      </c>
      <c r="B571" t="s">
        <v>47</v>
      </c>
      <c r="C571">
        <v>1482</v>
      </c>
      <c r="D571">
        <v>2</v>
      </c>
      <c r="E571">
        <v>15</v>
      </c>
      <c r="F571">
        <v>15</v>
      </c>
      <c r="H571" t="s">
        <v>48</v>
      </c>
      <c r="Q571">
        <v>10</v>
      </c>
      <c r="R571" t="s">
        <v>389</v>
      </c>
      <c r="T571" t="s">
        <v>390</v>
      </c>
      <c r="U571">
        <v>42.6</v>
      </c>
      <c r="V571">
        <v>18.100000000000001</v>
      </c>
      <c r="W571">
        <v>130</v>
      </c>
    </row>
    <row r="572" spans="1:45" x14ac:dyDescent="0.35">
      <c r="A572">
        <v>636</v>
      </c>
      <c r="B572" t="s">
        <v>47</v>
      </c>
      <c r="C572">
        <v>1482</v>
      </c>
      <c r="H572" t="s">
        <v>48</v>
      </c>
      <c r="J572">
        <v>6.5</v>
      </c>
      <c r="P572">
        <v>6.5</v>
      </c>
      <c r="R572" t="s">
        <v>73</v>
      </c>
      <c r="T572" t="s">
        <v>484</v>
      </c>
      <c r="U572">
        <v>26.1</v>
      </c>
      <c r="V572">
        <v>56.9</v>
      </c>
      <c r="W572">
        <v>140</v>
      </c>
      <c r="AE572">
        <v>3</v>
      </c>
    </row>
    <row r="573" spans="1:45" x14ac:dyDescent="0.35">
      <c r="A573">
        <v>637</v>
      </c>
      <c r="B573" t="s">
        <v>47</v>
      </c>
      <c r="C573">
        <v>1482</v>
      </c>
      <c r="H573" t="s">
        <v>48</v>
      </c>
      <c r="J573">
        <v>7.5</v>
      </c>
      <c r="P573">
        <v>7.5</v>
      </c>
      <c r="Q573">
        <v>10</v>
      </c>
      <c r="R573" t="s">
        <v>80</v>
      </c>
      <c r="T573" t="s">
        <v>474</v>
      </c>
      <c r="U573">
        <v>39.9</v>
      </c>
      <c r="V573">
        <v>40.4</v>
      </c>
      <c r="W573">
        <v>140</v>
      </c>
      <c r="X573">
        <v>30000</v>
      </c>
      <c r="Y573">
        <v>4</v>
      </c>
      <c r="AE573">
        <v>3</v>
      </c>
    </row>
    <row r="574" spans="1:45" x14ac:dyDescent="0.35">
      <c r="A574">
        <v>639</v>
      </c>
      <c r="B574" t="s">
        <v>47</v>
      </c>
      <c r="C574">
        <v>1483</v>
      </c>
      <c r="D574">
        <v>2</v>
      </c>
      <c r="E574">
        <v>18</v>
      </c>
      <c r="J574">
        <v>7.7</v>
      </c>
      <c r="L574">
        <v>7.7</v>
      </c>
      <c r="R574" t="s">
        <v>73</v>
      </c>
      <c r="T574" t="s">
        <v>485</v>
      </c>
      <c r="U574">
        <v>24.9</v>
      </c>
      <c r="V574">
        <v>57.9</v>
      </c>
      <c r="W574">
        <v>140</v>
      </c>
    </row>
    <row r="575" spans="1:45" x14ac:dyDescent="0.35">
      <c r="A575">
        <v>640</v>
      </c>
      <c r="B575" t="s">
        <v>47</v>
      </c>
      <c r="C575">
        <v>1483</v>
      </c>
      <c r="D575">
        <v>10</v>
      </c>
      <c r="E575">
        <v>18</v>
      </c>
      <c r="Q575">
        <v>10</v>
      </c>
      <c r="R575" t="s">
        <v>56</v>
      </c>
      <c r="T575" t="s">
        <v>84</v>
      </c>
      <c r="U575">
        <v>36.200000000000003</v>
      </c>
      <c r="V575">
        <v>27.5</v>
      </c>
      <c r="W575">
        <v>130</v>
      </c>
    </row>
    <row r="576" spans="1:45" x14ac:dyDescent="0.35">
      <c r="A576">
        <v>7916</v>
      </c>
      <c r="B576" t="s">
        <v>47</v>
      </c>
      <c r="C576">
        <v>1484</v>
      </c>
      <c r="D576">
        <v>1</v>
      </c>
      <c r="E576">
        <v>29</v>
      </c>
      <c r="J576">
        <v>6.8</v>
      </c>
      <c r="L576">
        <v>6.8</v>
      </c>
      <c r="Q576">
        <v>9</v>
      </c>
      <c r="R576" t="s">
        <v>93</v>
      </c>
      <c r="T576" t="s">
        <v>143</v>
      </c>
      <c r="U576">
        <v>40.5</v>
      </c>
      <c r="V576">
        <v>116.5</v>
      </c>
      <c r="W576">
        <v>30</v>
      </c>
      <c r="Y576">
        <v>2</v>
      </c>
      <c r="AE576">
        <v>2</v>
      </c>
      <c r="AG576">
        <v>2</v>
      </c>
      <c r="AK576">
        <v>2</v>
      </c>
      <c r="AQ576">
        <v>2</v>
      </c>
      <c r="AS576">
        <v>2</v>
      </c>
    </row>
    <row r="577" spans="1:45" x14ac:dyDescent="0.35">
      <c r="A577">
        <v>641</v>
      </c>
      <c r="B577" t="s">
        <v>47</v>
      </c>
      <c r="C577">
        <v>1484</v>
      </c>
      <c r="D577">
        <v>8</v>
      </c>
      <c r="E577">
        <v>27</v>
      </c>
      <c r="H577" t="s">
        <v>48</v>
      </c>
      <c r="R577" t="s">
        <v>73</v>
      </c>
      <c r="T577" t="s">
        <v>486</v>
      </c>
      <c r="U577">
        <v>37</v>
      </c>
      <c r="V577">
        <v>49</v>
      </c>
      <c r="W577">
        <v>140</v>
      </c>
      <c r="Y577">
        <v>3</v>
      </c>
      <c r="AE577">
        <v>3</v>
      </c>
    </row>
    <row r="578" spans="1:45" x14ac:dyDescent="0.35">
      <c r="A578">
        <v>642</v>
      </c>
      <c r="B578" t="s">
        <v>47</v>
      </c>
      <c r="C578">
        <v>1485</v>
      </c>
      <c r="D578">
        <v>8</v>
      </c>
      <c r="E578">
        <v>14</v>
      </c>
      <c r="H578" t="s">
        <v>48</v>
      </c>
      <c r="J578">
        <v>6.5</v>
      </c>
      <c r="P578">
        <v>6.5</v>
      </c>
      <c r="Q578">
        <v>8</v>
      </c>
      <c r="R578" t="s">
        <v>73</v>
      </c>
      <c r="T578" t="s">
        <v>487</v>
      </c>
      <c r="U578">
        <v>36.9</v>
      </c>
      <c r="V578">
        <v>49.9</v>
      </c>
      <c r="W578">
        <v>140</v>
      </c>
      <c r="AE578">
        <v>3</v>
      </c>
    </row>
    <row r="579" spans="1:45" x14ac:dyDescent="0.35">
      <c r="A579">
        <v>643</v>
      </c>
      <c r="B579" t="s">
        <v>47</v>
      </c>
      <c r="C579">
        <v>1487</v>
      </c>
      <c r="D579">
        <v>8</v>
      </c>
      <c r="E579">
        <v>10</v>
      </c>
      <c r="J579">
        <v>6.3</v>
      </c>
      <c r="L579">
        <v>6.3</v>
      </c>
      <c r="Q579">
        <v>8</v>
      </c>
      <c r="R579" t="s">
        <v>93</v>
      </c>
      <c r="T579" t="s">
        <v>488</v>
      </c>
      <c r="U579">
        <v>34.4</v>
      </c>
      <c r="V579">
        <v>108.9</v>
      </c>
      <c r="W579">
        <v>30</v>
      </c>
      <c r="X579">
        <v>1900</v>
      </c>
      <c r="Y579">
        <v>4</v>
      </c>
      <c r="AE579">
        <v>3</v>
      </c>
      <c r="AG579">
        <v>3</v>
      </c>
      <c r="AJ579">
        <v>1900</v>
      </c>
      <c r="AK579">
        <v>4</v>
      </c>
      <c r="AQ579">
        <v>3</v>
      </c>
      <c r="AS579">
        <v>3</v>
      </c>
    </row>
    <row r="580" spans="1:45" x14ac:dyDescent="0.35">
      <c r="A580">
        <v>7917</v>
      </c>
      <c r="B580" t="s">
        <v>47</v>
      </c>
      <c r="C580">
        <v>1488</v>
      </c>
      <c r="D580">
        <v>9</v>
      </c>
      <c r="E580">
        <v>16</v>
      </c>
      <c r="J580">
        <v>5.5</v>
      </c>
      <c r="L580">
        <v>5.5</v>
      </c>
      <c r="Q580">
        <v>7</v>
      </c>
      <c r="R580" t="s">
        <v>93</v>
      </c>
      <c r="T580" t="s">
        <v>489</v>
      </c>
      <c r="U580">
        <v>31.7</v>
      </c>
      <c r="V580">
        <v>103.9</v>
      </c>
      <c r="W580">
        <v>30</v>
      </c>
      <c r="Y580">
        <v>2</v>
      </c>
      <c r="AE580">
        <v>1</v>
      </c>
      <c r="AF580">
        <v>37</v>
      </c>
      <c r="AG580">
        <v>1</v>
      </c>
      <c r="AQ580">
        <v>1</v>
      </c>
      <c r="AR580">
        <v>37</v>
      </c>
      <c r="AS580">
        <v>1</v>
      </c>
    </row>
    <row r="581" spans="1:45" x14ac:dyDescent="0.35">
      <c r="A581">
        <v>5948</v>
      </c>
      <c r="B581" t="s">
        <v>51</v>
      </c>
      <c r="C581">
        <v>1489</v>
      </c>
      <c r="R581" t="s">
        <v>80</v>
      </c>
      <c r="T581" t="s">
        <v>490</v>
      </c>
      <c r="W581">
        <v>140</v>
      </c>
    </row>
    <row r="582" spans="1:45" x14ac:dyDescent="0.35">
      <c r="A582">
        <v>644</v>
      </c>
      <c r="B582" t="s">
        <v>47</v>
      </c>
      <c r="C582">
        <v>1490</v>
      </c>
      <c r="D582">
        <v>2</v>
      </c>
      <c r="E582">
        <v>20</v>
      </c>
      <c r="H582" t="s">
        <v>48</v>
      </c>
      <c r="I582">
        <v>15</v>
      </c>
      <c r="J582">
        <v>5.8</v>
      </c>
      <c r="P582">
        <v>5.8</v>
      </c>
      <c r="Q582">
        <v>8</v>
      </c>
      <c r="R582" t="s">
        <v>233</v>
      </c>
      <c r="T582" t="s">
        <v>491</v>
      </c>
      <c r="U582">
        <v>39.4</v>
      </c>
      <c r="V582">
        <v>67.099999999999994</v>
      </c>
      <c r="W582">
        <v>40</v>
      </c>
      <c r="AE582">
        <v>3</v>
      </c>
    </row>
    <row r="583" spans="1:45" x14ac:dyDescent="0.35">
      <c r="A583">
        <v>645</v>
      </c>
      <c r="B583" t="s">
        <v>47</v>
      </c>
      <c r="C583">
        <v>1490</v>
      </c>
      <c r="D583">
        <v>11</v>
      </c>
      <c r="E583">
        <v>1</v>
      </c>
      <c r="Q583">
        <v>10</v>
      </c>
      <c r="R583" t="s">
        <v>56</v>
      </c>
      <c r="T583" t="s">
        <v>84</v>
      </c>
      <c r="U583">
        <v>36.5</v>
      </c>
      <c r="V583">
        <v>27</v>
      </c>
      <c r="W583">
        <v>130</v>
      </c>
    </row>
    <row r="584" spans="1:45" x14ac:dyDescent="0.35">
      <c r="A584">
        <v>9869</v>
      </c>
      <c r="B584" t="s">
        <v>47</v>
      </c>
      <c r="C584">
        <v>1490</v>
      </c>
      <c r="R584" t="s">
        <v>492</v>
      </c>
      <c r="T584" t="s">
        <v>493</v>
      </c>
      <c r="U584">
        <v>54</v>
      </c>
      <c r="V584">
        <v>-9</v>
      </c>
      <c r="W584">
        <v>120</v>
      </c>
      <c r="X584">
        <v>100</v>
      </c>
      <c r="Y584">
        <v>2</v>
      </c>
      <c r="AJ584">
        <v>100</v>
      </c>
      <c r="AK584">
        <v>2</v>
      </c>
    </row>
    <row r="585" spans="1:45" x14ac:dyDescent="0.35">
      <c r="A585">
        <v>646</v>
      </c>
      <c r="B585" t="s">
        <v>47</v>
      </c>
      <c r="C585">
        <v>1491</v>
      </c>
      <c r="D585">
        <v>10</v>
      </c>
      <c r="R585" t="s">
        <v>56</v>
      </c>
      <c r="T585" t="s">
        <v>494</v>
      </c>
      <c r="U585">
        <v>36.9</v>
      </c>
      <c r="V585">
        <v>27</v>
      </c>
      <c r="W585">
        <v>130</v>
      </c>
      <c r="X585">
        <v>5000</v>
      </c>
      <c r="Y585">
        <v>4</v>
      </c>
      <c r="AE585">
        <v>3</v>
      </c>
      <c r="AJ585">
        <v>5000</v>
      </c>
      <c r="AK585">
        <v>4</v>
      </c>
      <c r="AQ585">
        <v>3</v>
      </c>
    </row>
    <row r="586" spans="1:45" x14ac:dyDescent="0.35">
      <c r="A586">
        <v>647</v>
      </c>
      <c r="B586" t="s">
        <v>47</v>
      </c>
      <c r="C586">
        <v>1493</v>
      </c>
      <c r="D586">
        <v>1</v>
      </c>
      <c r="E586">
        <v>10</v>
      </c>
      <c r="H586" t="s">
        <v>48</v>
      </c>
      <c r="J586">
        <v>6.5</v>
      </c>
      <c r="P586">
        <v>6.5</v>
      </c>
      <c r="R586" t="s">
        <v>73</v>
      </c>
      <c r="T586" t="s">
        <v>495</v>
      </c>
      <c r="U586">
        <v>33</v>
      </c>
      <c r="V586">
        <v>59.8</v>
      </c>
      <c r="W586">
        <v>140</v>
      </c>
      <c r="AE586">
        <v>3</v>
      </c>
    </row>
    <row r="587" spans="1:45" x14ac:dyDescent="0.35">
      <c r="A587">
        <v>648</v>
      </c>
      <c r="B587" t="s">
        <v>47</v>
      </c>
      <c r="C587">
        <v>1493</v>
      </c>
      <c r="D587">
        <v>8</v>
      </c>
      <c r="E587">
        <v>18</v>
      </c>
      <c r="Q587">
        <v>9</v>
      </c>
      <c r="R587" t="s">
        <v>56</v>
      </c>
      <c r="T587" t="s">
        <v>84</v>
      </c>
      <c r="U587">
        <v>36.799999999999997</v>
      </c>
      <c r="V587">
        <v>27</v>
      </c>
      <c r="W587">
        <v>130</v>
      </c>
    </row>
    <row r="588" spans="1:45" x14ac:dyDescent="0.35">
      <c r="A588">
        <v>7918</v>
      </c>
      <c r="B588" t="s">
        <v>47</v>
      </c>
      <c r="C588">
        <v>1494</v>
      </c>
      <c r="D588">
        <v>3</v>
      </c>
      <c r="E588">
        <v>24</v>
      </c>
      <c r="J588">
        <v>5.5</v>
      </c>
      <c r="L588">
        <v>5.5</v>
      </c>
      <c r="Q588">
        <v>7</v>
      </c>
      <c r="R588" t="s">
        <v>93</v>
      </c>
      <c r="T588" t="s">
        <v>496</v>
      </c>
      <c r="U588">
        <v>25.5</v>
      </c>
      <c r="V588">
        <v>103.8</v>
      </c>
      <c r="W588">
        <v>30</v>
      </c>
      <c r="X588">
        <v>3</v>
      </c>
      <c r="Y588">
        <v>1</v>
      </c>
      <c r="AE588">
        <v>2</v>
      </c>
      <c r="AF588">
        <v>200</v>
      </c>
      <c r="AG588">
        <v>2</v>
      </c>
      <c r="AJ588">
        <v>3</v>
      </c>
      <c r="AK588">
        <v>1</v>
      </c>
      <c r="AQ588">
        <v>2</v>
      </c>
      <c r="AR588">
        <v>200</v>
      </c>
      <c r="AS588">
        <v>3</v>
      </c>
    </row>
    <row r="589" spans="1:45" x14ac:dyDescent="0.35">
      <c r="A589">
        <v>649</v>
      </c>
      <c r="B589" t="s">
        <v>47</v>
      </c>
      <c r="C589">
        <v>1494</v>
      </c>
      <c r="D589">
        <v>6</v>
      </c>
      <c r="E589">
        <v>13</v>
      </c>
      <c r="H589" t="s">
        <v>48</v>
      </c>
      <c r="Q589">
        <v>10</v>
      </c>
      <c r="R589" t="s">
        <v>170</v>
      </c>
      <c r="T589" t="s">
        <v>497</v>
      </c>
      <c r="U589">
        <v>43.8</v>
      </c>
      <c r="V589">
        <v>7</v>
      </c>
      <c r="W589">
        <v>120</v>
      </c>
    </row>
    <row r="590" spans="1:45" x14ac:dyDescent="0.35">
      <c r="A590">
        <v>650</v>
      </c>
      <c r="B590" t="s">
        <v>47</v>
      </c>
      <c r="C590">
        <v>1494</v>
      </c>
      <c r="D590">
        <v>6</v>
      </c>
      <c r="E590">
        <v>23</v>
      </c>
      <c r="H590" t="s">
        <v>48</v>
      </c>
      <c r="Q590">
        <v>8</v>
      </c>
      <c r="R590" t="s">
        <v>170</v>
      </c>
      <c r="T590" t="s">
        <v>498</v>
      </c>
      <c r="U590">
        <v>43.4</v>
      </c>
      <c r="V590">
        <v>7.1</v>
      </c>
      <c r="W590">
        <v>120</v>
      </c>
      <c r="AE590">
        <v>2</v>
      </c>
    </row>
    <row r="591" spans="1:45" x14ac:dyDescent="0.35">
      <c r="A591">
        <v>6011</v>
      </c>
      <c r="B591" t="s">
        <v>51</v>
      </c>
      <c r="C591">
        <v>1494</v>
      </c>
      <c r="D591">
        <v>7</v>
      </c>
      <c r="E591">
        <v>1</v>
      </c>
      <c r="J591">
        <v>7.2</v>
      </c>
      <c r="L591">
        <v>7.2</v>
      </c>
      <c r="R591" t="s">
        <v>56</v>
      </c>
      <c r="T591" t="s">
        <v>124</v>
      </c>
      <c r="U591">
        <v>35.5</v>
      </c>
      <c r="V591">
        <v>25.5</v>
      </c>
      <c r="W591">
        <v>130</v>
      </c>
      <c r="AE591">
        <v>2</v>
      </c>
      <c r="AG591">
        <v>2</v>
      </c>
      <c r="AI591">
        <v>2</v>
      </c>
      <c r="AQ591">
        <v>2</v>
      </c>
      <c r="AS591">
        <v>2</v>
      </c>
    </row>
    <row r="592" spans="1:45" x14ac:dyDescent="0.35">
      <c r="A592">
        <v>7919</v>
      </c>
      <c r="B592" t="s">
        <v>47</v>
      </c>
      <c r="C592">
        <v>1495</v>
      </c>
      <c r="D592">
        <v>4</v>
      </c>
      <c r="E592">
        <v>10</v>
      </c>
      <c r="J592">
        <v>6.3</v>
      </c>
      <c r="L592">
        <v>6.3</v>
      </c>
      <c r="Q592">
        <v>8</v>
      </c>
      <c r="R592" t="s">
        <v>93</v>
      </c>
      <c r="T592" t="s">
        <v>499</v>
      </c>
      <c r="U592">
        <v>37.6</v>
      </c>
      <c r="V592">
        <v>105.6</v>
      </c>
      <c r="W592">
        <v>30</v>
      </c>
      <c r="AB592">
        <v>12</v>
      </c>
      <c r="AC592">
        <v>1</v>
      </c>
      <c r="AE592">
        <v>2</v>
      </c>
      <c r="AF592">
        <v>50</v>
      </c>
      <c r="AG592">
        <v>1</v>
      </c>
      <c r="AN592">
        <v>12</v>
      </c>
      <c r="AO592">
        <v>1</v>
      </c>
      <c r="AQ592">
        <v>2</v>
      </c>
      <c r="AR592">
        <v>50</v>
      </c>
      <c r="AS592">
        <v>1</v>
      </c>
    </row>
    <row r="593" spans="1:45" x14ac:dyDescent="0.35">
      <c r="A593">
        <v>651</v>
      </c>
      <c r="B593" t="s">
        <v>51</v>
      </c>
      <c r="C593">
        <v>1495</v>
      </c>
      <c r="D593">
        <v>9</v>
      </c>
      <c r="E593">
        <v>12</v>
      </c>
      <c r="J593">
        <v>7.1</v>
      </c>
      <c r="L593">
        <v>7.1</v>
      </c>
      <c r="R593" t="s">
        <v>199</v>
      </c>
      <c r="T593" t="s">
        <v>374</v>
      </c>
      <c r="U593">
        <v>35.1</v>
      </c>
      <c r="V593">
        <v>139.5</v>
      </c>
      <c r="W593">
        <v>30</v>
      </c>
      <c r="Y593">
        <v>3</v>
      </c>
      <c r="AE593">
        <v>1</v>
      </c>
      <c r="AG593">
        <v>1</v>
      </c>
      <c r="AJ593">
        <v>200</v>
      </c>
      <c r="AK593">
        <v>3</v>
      </c>
      <c r="AQ593">
        <v>1</v>
      </c>
      <c r="AS593">
        <v>1</v>
      </c>
    </row>
    <row r="594" spans="1:45" x14ac:dyDescent="0.35">
      <c r="A594">
        <v>652</v>
      </c>
      <c r="B594" t="s">
        <v>47</v>
      </c>
      <c r="C594">
        <v>1496</v>
      </c>
      <c r="D594">
        <v>1</v>
      </c>
      <c r="E594">
        <v>23</v>
      </c>
      <c r="F594">
        <v>17</v>
      </c>
      <c r="H594" t="s">
        <v>48</v>
      </c>
      <c r="Q594">
        <v>10</v>
      </c>
      <c r="R594" t="s">
        <v>389</v>
      </c>
      <c r="T594" t="s">
        <v>390</v>
      </c>
      <c r="U594">
        <v>43.5</v>
      </c>
      <c r="V594">
        <v>16.100000000000001</v>
      </c>
      <c r="W594">
        <v>130</v>
      </c>
    </row>
    <row r="595" spans="1:45" x14ac:dyDescent="0.35">
      <c r="A595">
        <v>6031</v>
      </c>
      <c r="B595" t="s">
        <v>51</v>
      </c>
      <c r="C595">
        <v>1498</v>
      </c>
      <c r="D595">
        <v>7</v>
      </c>
      <c r="E595">
        <v>9</v>
      </c>
      <c r="J595">
        <v>6.4</v>
      </c>
      <c r="L595">
        <v>6.4</v>
      </c>
      <c r="R595" t="s">
        <v>199</v>
      </c>
      <c r="T595" t="s">
        <v>500</v>
      </c>
      <c r="U595">
        <v>34.4</v>
      </c>
      <c r="V595">
        <v>137.69999999999999</v>
      </c>
      <c r="W595">
        <v>30</v>
      </c>
      <c r="AE595">
        <v>1</v>
      </c>
      <c r="AQ595">
        <v>1</v>
      </c>
    </row>
    <row r="596" spans="1:45" x14ac:dyDescent="0.35">
      <c r="A596">
        <v>5949</v>
      </c>
      <c r="B596" t="s">
        <v>51</v>
      </c>
      <c r="C596">
        <v>1498</v>
      </c>
      <c r="D596">
        <v>8</v>
      </c>
      <c r="E596">
        <v>2</v>
      </c>
      <c r="R596" t="s">
        <v>501</v>
      </c>
      <c r="T596" t="s">
        <v>502</v>
      </c>
      <c r="U596">
        <v>9.9</v>
      </c>
      <c r="V596">
        <v>-62.3</v>
      </c>
      <c r="W596">
        <v>90</v>
      </c>
    </row>
    <row r="597" spans="1:45" x14ac:dyDescent="0.35">
      <c r="A597">
        <v>7383</v>
      </c>
      <c r="B597" t="s">
        <v>51</v>
      </c>
      <c r="C597">
        <v>1498</v>
      </c>
      <c r="D597">
        <v>9</v>
      </c>
      <c r="E597">
        <v>20</v>
      </c>
      <c r="J597">
        <v>8.3000000000000007</v>
      </c>
      <c r="L597">
        <v>8.3000000000000007</v>
      </c>
      <c r="R597" t="s">
        <v>199</v>
      </c>
      <c r="T597" t="s">
        <v>500</v>
      </c>
      <c r="U597">
        <v>34</v>
      </c>
      <c r="V597">
        <v>138.1</v>
      </c>
      <c r="W597">
        <v>30</v>
      </c>
      <c r="AE597">
        <v>1</v>
      </c>
      <c r="AJ597">
        <v>5000</v>
      </c>
      <c r="AK597">
        <v>4</v>
      </c>
      <c r="AQ597">
        <v>3</v>
      </c>
      <c r="AR597">
        <v>1000</v>
      </c>
      <c r="AS597">
        <v>3</v>
      </c>
    </row>
    <row r="598" spans="1:45" x14ac:dyDescent="0.35">
      <c r="A598">
        <v>653</v>
      </c>
      <c r="B598" t="s">
        <v>51</v>
      </c>
      <c r="C598">
        <v>1498</v>
      </c>
      <c r="D598">
        <v>9</v>
      </c>
      <c r="E598">
        <v>20</v>
      </c>
      <c r="J598">
        <v>7.5</v>
      </c>
      <c r="L598">
        <v>7.5</v>
      </c>
      <c r="R598" t="s">
        <v>199</v>
      </c>
      <c r="T598" t="s">
        <v>262</v>
      </c>
      <c r="U598">
        <v>33.5</v>
      </c>
      <c r="V598">
        <v>135.19999999999999</v>
      </c>
      <c r="W598">
        <v>30</v>
      </c>
      <c r="AE598">
        <v>1</v>
      </c>
      <c r="AQ598">
        <v>1</v>
      </c>
    </row>
    <row r="599" spans="1:45" x14ac:dyDescent="0.35">
      <c r="A599">
        <v>655</v>
      </c>
      <c r="B599" t="s">
        <v>47</v>
      </c>
      <c r="C599">
        <v>1499</v>
      </c>
      <c r="R599" t="s">
        <v>93</v>
      </c>
      <c r="T599" t="s">
        <v>503</v>
      </c>
      <c r="U599">
        <v>25</v>
      </c>
      <c r="V599">
        <v>103</v>
      </c>
      <c r="W599">
        <v>30</v>
      </c>
      <c r="X599">
        <v>10000</v>
      </c>
      <c r="Y599">
        <v>4</v>
      </c>
      <c r="AE599">
        <v>4</v>
      </c>
      <c r="AJ599">
        <v>10000</v>
      </c>
      <c r="AK599">
        <v>4</v>
      </c>
      <c r="AQ599">
        <v>4</v>
      </c>
    </row>
    <row r="600" spans="1:45" x14ac:dyDescent="0.35">
      <c r="A600">
        <v>656</v>
      </c>
      <c r="B600" t="s">
        <v>47</v>
      </c>
      <c r="C600">
        <v>1500</v>
      </c>
      <c r="D600">
        <v>1</v>
      </c>
      <c r="E600">
        <v>4</v>
      </c>
      <c r="Q600">
        <v>9</v>
      </c>
      <c r="R600" t="s">
        <v>93</v>
      </c>
      <c r="T600" t="s">
        <v>504</v>
      </c>
      <c r="U600">
        <v>24.9</v>
      </c>
      <c r="V600">
        <v>103.1</v>
      </c>
      <c r="W600">
        <v>30</v>
      </c>
      <c r="X600">
        <v>10000</v>
      </c>
      <c r="Y600">
        <v>4</v>
      </c>
      <c r="AJ600">
        <v>10000</v>
      </c>
      <c r="AK600">
        <v>4</v>
      </c>
    </row>
    <row r="601" spans="1:45" x14ac:dyDescent="0.35">
      <c r="A601">
        <v>6697</v>
      </c>
      <c r="B601" t="s">
        <v>51</v>
      </c>
      <c r="C601">
        <v>1500</v>
      </c>
      <c r="R601" t="s">
        <v>505</v>
      </c>
      <c r="S601" t="s">
        <v>506</v>
      </c>
      <c r="T601" t="s">
        <v>507</v>
      </c>
      <c r="W601">
        <v>150</v>
      </c>
      <c r="AK601">
        <v>2</v>
      </c>
    </row>
    <row r="602" spans="1:45" x14ac:dyDescent="0.35">
      <c r="A602">
        <v>658</v>
      </c>
      <c r="B602" t="s">
        <v>47</v>
      </c>
      <c r="C602">
        <v>1501</v>
      </c>
      <c r="D602">
        <v>1</v>
      </c>
      <c r="E602">
        <v>19</v>
      </c>
      <c r="J602">
        <v>7</v>
      </c>
      <c r="L602">
        <v>7</v>
      </c>
      <c r="Q602">
        <v>9</v>
      </c>
      <c r="R602" t="s">
        <v>93</v>
      </c>
      <c r="T602" t="s">
        <v>508</v>
      </c>
      <c r="U602">
        <v>34.799999999999997</v>
      </c>
      <c r="V602">
        <v>110.1</v>
      </c>
      <c r="W602">
        <v>30</v>
      </c>
      <c r="X602">
        <v>400</v>
      </c>
      <c r="Y602">
        <v>3</v>
      </c>
      <c r="AE602">
        <v>4</v>
      </c>
      <c r="AF602">
        <v>5400</v>
      </c>
      <c r="AG602">
        <v>4</v>
      </c>
      <c r="AJ602">
        <v>400</v>
      </c>
      <c r="AK602">
        <v>3</v>
      </c>
      <c r="AQ602">
        <v>4</v>
      </c>
      <c r="AR602">
        <v>5400</v>
      </c>
      <c r="AS602">
        <v>4</v>
      </c>
    </row>
    <row r="603" spans="1:45" x14ac:dyDescent="0.35">
      <c r="A603">
        <v>10492</v>
      </c>
      <c r="B603" t="s">
        <v>47</v>
      </c>
      <c r="C603">
        <v>1501</v>
      </c>
      <c r="D603">
        <v>9</v>
      </c>
      <c r="E603">
        <v>24</v>
      </c>
      <c r="Q603">
        <v>7</v>
      </c>
      <c r="R603" t="s">
        <v>77</v>
      </c>
      <c r="T603" t="s">
        <v>509</v>
      </c>
      <c r="U603">
        <v>34.1</v>
      </c>
      <c r="V603">
        <v>74.8</v>
      </c>
      <c r="W603">
        <v>60</v>
      </c>
      <c r="AE603">
        <v>2</v>
      </c>
      <c r="AG603">
        <v>2</v>
      </c>
      <c r="AQ603">
        <v>2</v>
      </c>
      <c r="AS603">
        <v>2</v>
      </c>
    </row>
    <row r="604" spans="1:45" x14ac:dyDescent="0.35">
      <c r="A604">
        <v>657</v>
      </c>
      <c r="B604" t="s">
        <v>47</v>
      </c>
      <c r="C604">
        <v>1501</v>
      </c>
      <c r="H604" t="s">
        <v>48</v>
      </c>
      <c r="Q604">
        <v>10</v>
      </c>
      <c r="R604" t="s">
        <v>56</v>
      </c>
      <c r="T604" t="s">
        <v>124</v>
      </c>
      <c r="U604">
        <v>35.5</v>
      </c>
      <c r="V604">
        <v>25</v>
      </c>
      <c r="W604">
        <v>130</v>
      </c>
    </row>
    <row r="605" spans="1:45" x14ac:dyDescent="0.35">
      <c r="A605">
        <v>660</v>
      </c>
      <c r="B605" t="s">
        <v>47</v>
      </c>
      <c r="C605">
        <v>1502</v>
      </c>
      <c r="D605">
        <v>3</v>
      </c>
      <c r="E605">
        <v>26</v>
      </c>
      <c r="F605">
        <v>13</v>
      </c>
      <c r="H605" t="s">
        <v>48</v>
      </c>
      <c r="Q605">
        <v>10</v>
      </c>
      <c r="R605" t="s">
        <v>389</v>
      </c>
      <c r="T605" t="s">
        <v>390</v>
      </c>
      <c r="U605">
        <v>45.8</v>
      </c>
      <c r="V605">
        <v>16.100000000000001</v>
      </c>
      <c r="W605">
        <v>130</v>
      </c>
    </row>
    <row r="606" spans="1:45" x14ac:dyDescent="0.35">
      <c r="A606">
        <v>661</v>
      </c>
      <c r="B606" t="s">
        <v>47</v>
      </c>
      <c r="C606">
        <v>1502</v>
      </c>
      <c r="D606">
        <v>10</v>
      </c>
      <c r="E606">
        <v>17</v>
      </c>
      <c r="J606">
        <v>6.5</v>
      </c>
      <c r="L606">
        <v>6.5</v>
      </c>
      <c r="Q606">
        <v>8</v>
      </c>
      <c r="R606" t="s">
        <v>93</v>
      </c>
      <c r="T606" t="s">
        <v>510</v>
      </c>
      <c r="U606">
        <v>35.700000000000003</v>
      </c>
      <c r="V606">
        <v>115.3</v>
      </c>
      <c r="W606">
        <v>30</v>
      </c>
      <c r="X606">
        <v>50</v>
      </c>
      <c r="Y606">
        <v>1</v>
      </c>
      <c r="AE606">
        <v>2</v>
      </c>
      <c r="AJ606">
        <v>50</v>
      </c>
      <c r="AK606">
        <v>1</v>
      </c>
    </row>
    <row r="607" spans="1:45" x14ac:dyDescent="0.35">
      <c r="A607">
        <v>659</v>
      </c>
      <c r="B607" t="s">
        <v>47</v>
      </c>
      <c r="C607">
        <v>1502</v>
      </c>
      <c r="H607" t="s">
        <v>48</v>
      </c>
      <c r="R607" t="s">
        <v>511</v>
      </c>
      <c r="T607" t="s">
        <v>512</v>
      </c>
      <c r="U607">
        <v>18.3</v>
      </c>
      <c r="V607">
        <v>-69.5</v>
      </c>
      <c r="W607">
        <v>90</v>
      </c>
      <c r="AE607">
        <v>3</v>
      </c>
    </row>
    <row r="608" spans="1:45" x14ac:dyDescent="0.35">
      <c r="A608">
        <v>662</v>
      </c>
      <c r="B608" t="s">
        <v>47</v>
      </c>
      <c r="C608">
        <v>1504</v>
      </c>
      <c r="D608">
        <v>3</v>
      </c>
      <c r="H608" t="s">
        <v>48</v>
      </c>
      <c r="Q608">
        <v>8</v>
      </c>
      <c r="R608" t="s">
        <v>289</v>
      </c>
      <c r="T608" t="s">
        <v>289</v>
      </c>
      <c r="U608">
        <v>46.8</v>
      </c>
      <c r="V608">
        <v>10.199999999999999</v>
      </c>
      <c r="W608">
        <v>120</v>
      </c>
      <c r="Y608">
        <v>2</v>
      </c>
      <c r="AE608">
        <v>3</v>
      </c>
    </row>
    <row r="609" spans="1:45" x14ac:dyDescent="0.35">
      <c r="A609">
        <v>664</v>
      </c>
      <c r="B609" t="s">
        <v>47</v>
      </c>
      <c r="C609">
        <v>1504</v>
      </c>
      <c r="D609">
        <v>4</v>
      </c>
      <c r="E609">
        <v>5</v>
      </c>
      <c r="H609" t="s">
        <v>48</v>
      </c>
      <c r="Q609">
        <v>10</v>
      </c>
      <c r="R609" t="s">
        <v>87</v>
      </c>
      <c r="T609" t="s">
        <v>513</v>
      </c>
      <c r="U609">
        <v>37.299999999999997</v>
      </c>
      <c r="V609">
        <v>-5.4</v>
      </c>
      <c r="W609">
        <v>130</v>
      </c>
      <c r="Y609">
        <v>2</v>
      </c>
    </row>
    <row r="610" spans="1:45" x14ac:dyDescent="0.35">
      <c r="A610">
        <v>665</v>
      </c>
      <c r="B610" t="s">
        <v>47</v>
      </c>
      <c r="C610">
        <v>1504</v>
      </c>
      <c r="D610">
        <v>12</v>
      </c>
      <c r="E610">
        <v>7</v>
      </c>
      <c r="H610" t="s">
        <v>48</v>
      </c>
      <c r="Q610">
        <v>10</v>
      </c>
      <c r="R610" t="s">
        <v>389</v>
      </c>
      <c r="T610" t="s">
        <v>390</v>
      </c>
      <c r="U610">
        <v>42.6</v>
      </c>
      <c r="V610">
        <v>18.100000000000001</v>
      </c>
      <c r="W610">
        <v>130</v>
      </c>
    </row>
    <row r="611" spans="1:45" x14ac:dyDescent="0.35">
      <c r="A611">
        <v>10497</v>
      </c>
      <c r="B611" t="s">
        <v>47</v>
      </c>
      <c r="C611">
        <v>1505</v>
      </c>
      <c r="D611">
        <v>6</v>
      </c>
      <c r="E611">
        <v>6</v>
      </c>
      <c r="J611">
        <v>8.1999999999999993</v>
      </c>
      <c r="K611">
        <v>8.1999999999999993</v>
      </c>
      <c r="L611">
        <v>8.1999999999999993</v>
      </c>
      <c r="R611" t="s">
        <v>376</v>
      </c>
      <c r="T611" t="s">
        <v>514</v>
      </c>
      <c r="U611">
        <v>29.5</v>
      </c>
      <c r="V611">
        <v>83</v>
      </c>
      <c r="W611">
        <v>60</v>
      </c>
      <c r="Y611">
        <v>3</v>
      </c>
      <c r="AE611">
        <v>3</v>
      </c>
      <c r="AG611">
        <v>3</v>
      </c>
      <c r="AK611">
        <v>3</v>
      </c>
      <c r="AQ611">
        <v>3</v>
      </c>
      <c r="AS611">
        <v>3</v>
      </c>
    </row>
    <row r="612" spans="1:45" x14ac:dyDescent="0.35">
      <c r="A612">
        <v>667</v>
      </c>
      <c r="B612" t="s">
        <v>47</v>
      </c>
      <c r="C612">
        <v>1505</v>
      </c>
      <c r="D612">
        <v>7</v>
      </c>
      <c r="E612">
        <v>6</v>
      </c>
      <c r="Q612">
        <v>12</v>
      </c>
      <c r="R612" t="s">
        <v>121</v>
      </c>
      <c r="T612" t="s">
        <v>515</v>
      </c>
      <c r="U612">
        <v>34.5</v>
      </c>
      <c r="V612">
        <v>69.2</v>
      </c>
      <c r="W612">
        <v>40</v>
      </c>
      <c r="Y612">
        <v>3</v>
      </c>
      <c r="AE612">
        <v>3</v>
      </c>
      <c r="AG612">
        <v>3</v>
      </c>
      <c r="AK612">
        <v>3</v>
      </c>
      <c r="AQ612">
        <v>3</v>
      </c>
      <c r="AS612">
        <v>3</v>
      </c>
    </row>
    <row r="613" spans="1:45" x14ac:dyDescent="0.35">
      <c r="A613">
        <v>7926</v>
      </c>
      <c r="B613" t="s">
        <v>47</v>
      </c>
      <c r="C613">
        <v>1505</v>
      </c>
      <c r="D613">
        <v>10</v>
      </c>
      <c r="E613">
        <v>16</v>
      </c>
      <c r="J613">
        <v>5</v>
      </c>
      <c r="L613">
        <v>5</v>
      </c>
      <c r="Q613">
        <v>6</v>
      </c>
      <c r="R613" t="s">
        <v>93</v>
      </c>
      <c r="T613" t="s">
        <v>516</v>
      </c>
      <c r="U613">
        <v>35.200000000000003</v>
      </c>
      <c r="V613">
        <v>110.9</v>
      </c>
      <c r="W613">
        <v>30</v>
      </c>
      <c r="Y613">
        <v>2</v>
      </c>
      <c r="AK613">
        <v>2</v>
      </c>
    </row>
    <row r="614" spans="1:45" x14ac:dyDescent="0.35">
      <c r="A614">
        <v>666</v>
      </c>
      <c r="B614" t="s">
        <v>47</v>
      </c>
      <c r="C614">
        <v>1505</v>
      </c>
      <c r="H614" t="s">
        <v>48</v>
      </c>
      <c r="Q614">
        <v>10</v>
      </c>
      <c r="R614" t="s">
        <v>191</v>
      </c>
      <c r="T614" t="s">
        <v>517</v>
      </c>
      <c r="U614">
        <v>45.9</v>
      </c>
      <c r="V614">
        <v>14.2</v>
      </c>
      <c r="W614">
        <v>130</v>
      </c>
      <c r="AE614">
        <v>3</v>
      </c>
    </row>
    <row r="615" spans="1:45" x14ac:dyDescent="0.35">
      <c r="A615">
        <v>7927</v>
      </c>
      <c r="B615" t="s">
        <v>47</v>
      </c>
      <c r="C615">
        <v>1507</v>
      </c>
      <c r="D615">
        <v>11</v>
      </c>
      <c r="E615">
        <v>4</v>
      </c>
      <c r="J615">
        <v>5.3</v>
      </c>
      <c r="L615">
        <v>5.3</v>
      </c>
      <c r="Q615">
        <v>6</v>
      </c>
      <c r="R615" t="s">
        <v>93</v>
      </c>
      <c r="T615" t="s">
        <v>518</v>
      </c>
      <c r="U615">
        <v>24.6</v>
      </c>
      <c r="V615">
        <v>102.5</v>
      </c>
      <c r="W615">
        <v>30</v>
      </c>
      <c r="Y615">
        <v>2</v>
      </c>
      <c r="AK615">
        <v>2</v>
      </c>
    </row>
    <row r="616" spans="1:45" x14ac:dyDescent="0.35">
      <c r="A616">
        <v>668</v>
      </c>
      <c r="B616" t="s">
        <v>51</v>
      </c>
      <c r="C616">
        <v>1508</v>
      </c>
      <c r="D616">
        <v>5</v>
      </c>
      <c r="E616">
        <v>29</v>
      </c>
      <c r="H616" t="s">
        <v>48</v>
      </c>
      <c r="I616">
        <v>100</v>
      </c>
      <c r="Q616">
        <v>10</v>
      </c>
      <c r="R616" t="s">
        <v>56</v>
      </c>
      <c r="T616" t="s">
        <v>519</v>
      </c>
      <c r="U616">
        <v>35.200000000000003</v>
      </c>
      <c r="V616">
        <v>25.1</v>
      </c>
      <c r="W616">
        <v>130</v>
      </c>
      <c r="X616">
        <v>300</v>
      </c>
      <c r="Y616">
        <v>3</v>
      </c>
      <c r="AE616">
        <v>2</v>
      </c>
    </row>
    <row r="617" spans="1:45" x14ac:dyDescent="0.35">
      <c r="A617">
        <v>669</v>
      </c>
      <c r="B617" t="s">
        <v>47</v>
      </c>
      <c r="C617">
        <v>1509</v>
      </c>
      <c r="D617">
        <v>2</v>
      </c>
      <c r="E617">
        <v>25</v>
      </c>
      <c r="H617" t="s">
        <v>48</v>
      </c>
      <c r="Q617">
        <v>10</v>
      </c>
      <c r="R617" t="s">
        <v>60</v>
      </c>
      <c r="T617" t="s">
        <v>520</v>
      </c>
      <c r="U617">
        <v>38.1</v>
      </c>
      <c r="V617">
        <v>15.7</v>
      </c>
      <c r="W617">
        <v>130</v>
      </c>
    </row>
    <row r="618" spans="1:45" x14ac:dyDescent="0.35">
      <c r="A618">
        <v>6004</v>
      </c>
      <c r="B618" t="s">
        <v>51</v>
      </c>
      <c r="C618">
        <v>1509</v>
      </c>
      <c r="D618">
        <v>6</v>
      </c>
      <c r="E618">
        <v>17</v>
      </c>
      <c r="R618" t="s">
        <v>93</v>
      </c>
      <c r="T618" t="s">
        <v>521</v>
      </c>
      <c r="U618">
        <v>31.5</v>
      </c>
      <c r="V618">
        <v>121.5</v>
      </c>
      <c r="W618">
        <v>30</v>
      </c>
    </row>
    <row r="619" spans="1:45" x14ac:dyDescent="0.35">
      <c r="A619">
        <v>670</v>
      </c>
      <c r="B619" t="s">
        <v>51</v>
      </c>
      <c r="C619">
        <v>1509</v>
      </c>
      <c r="D619">
        <v>9</v>
      </c>
      <c r="E619">
        <v>10</v>
      </c>
      <c r="J619">
        <v>7.7</v>
      </c>
      <c r="L619">
        <v>7.7</v>
      </c>
      <c r="Q619">
        <v>10</v>
      </c>
      <c r="R619" t="s">
        <v>80</v>
      </c>
      <c r="T619" t="s">
        <v>522</v>
      </c>
      <c r="U619">
        <v>40.799999999999997</v>
      </c>
      <c r="V619">
        <v>28.1</v>
      </c>
      <c r="W619">
        <v>140</v>
      </c>
      <c r="X619">
        <v>5000</v>
      </c>
      <c r="Y619">
        <v>4</v>
      </c>
      <c r="AB619">
        <v>10000</v>
      </c>
      <c r="AC619">
        <v>4</v>
      </c>
      <c r="AE619">
        <v>4</v>
      </c>
      <c r="AF619">
        <v>1700</v>
      </c>
      <c r="AG619">
        <v>4</v>
      </c>
      <c r="AJ619">
        <v>5000</v>
      </c>
      <c r="AK619">
        <v>4</v>
      </c>
      <c r="AN619">
        <v>10000</v>
      </c>
      <c r="AO619">
        <v>4</v>
      </c>
      <c r="AQ619">
        <v>4</v>
      </c>
      <c r="AR619">
        <v>1700</v>
      </c>
      <c r="AS619">
        <v>4</v>
      </c>
    </row>
    <row r="620" spans="1:45" x14ac:dyDescent="0.35">
      <c r="A620">
        <v>671</v>
      </c>
      <c r="B620" t="s">
        <v>47</v>
      </c>
      <c r="C620">
        <v>1509</v>
      </c>
      <c r="D620">
        <v>9</v>
      </c>
      <c r="E620">
        <v>14</v>
      </c>
      <c r="F620">
        <v>0</v>
      </c>
      <c r="G620">
        <v>15</v>
      </c>
      <c r="Q620">
        <v>8</v>
      </c>
      <c r="R620" t="s">
        <v>191</v>
      </c>
      <c r="T620" t="s">
        <v>523</v>
      </c>
      <c r="U620">
        <v>46.4</v>
      </c>
      <c r="V620">
        <v>14.1</v>
      </c>
      <c r="W620">
        <v>130</v>
      </c>
      <c r="AE620">
        <v>3</v>
      </c>
      <c r="AG620">
        <v>3</v>
      </c>
      <c r="AQ620">
        <v>3</v>
      </c>
      <c r="AS620">
        <v>3</v>
      </c>
    </row>
    <row r="621" spans="1:45" x14ac:dyDescent="0.35">
      <c r="A621">
        <v>672</v>
      </c>
      <c r="B621" t="s">
        <v>47</v>
      </c>
      <c r="C621">
        <v>1509</v>
      </c>
      <c r="D621">
        <v>11</v>
      </c>
      <c r="E621">
        <v>16</v>
      </c>
      <c r="H621" t="s">
        <v>48</v>
      </c>
      <c r="R621" t="s">
        <v>80</v>
      </c>
      <c r="T621" t="s">
        <v>524</v>
      </c>
      <c r="U621">
        <v>41.7</v>
      </c>
      <c r="V621">
        <v>26.6</v>
      </c>
      <c r="W621">
        <v>140</v>
      </c>
      <c r="AE621">
        <v>2</v>
      </c>
    </row>
    <row r="622" spans="1:45" x14ac:dyDescent="0.35">
      <c r="A622">
        <v>674</v>
      </c>
      <c r="B622" t="s">
        <v>47</v>
      </c>
      <c r="C622">
        <v>1510</v>
      </c>
      <c r="D622">
        <v>6</v>
      </c>
      <c r="E622">
        <v>10</v>
      </c>
      <c r="H622" t="s">
        <v>48</v>
      </c>
      <c r="R622" t="s">
        <v>525</v>
      </c>
      <c r="T622" t="s">
        <v>526</v>
      </c>
      <c r="U622">
        <v>48.8</v>
      </c>
      <c r="V622">
        <v>10.5</v>
      </c>
      <c r="W622">
        <v>120</v>
      </c>
      <c r="X622">
        <v>2000</v>
      </c>
      <c r="Y622">
        <v>4</v>
      </c>
    </row>
    <row r="623" spans="1:45" x14ac:dyDescent="0.35">
      <c r="A623">
        <v>5950</v>
      </c>
      <c r="B623" t="s">
        <v>51</v>
      </c>
      <c r="C623">
        <v>1510</v>
      </c>
      <c r="D623">
        <v>9</v>
      </c>
      <c r="E623">
        <v>21</v>
      </c>
      <c r="J623">
        <v>6.7</v>
      </c>
      <c r="L623">
        <v>6.7</v>
      </c>
      <c r="R623" t="s">
        <v>199</v>
      </c>
      <c r="T623" t="s">
        <v>527</v>
      </c>
      <c r="U623">
        <v>34.6</v>
      </c>
      <c r="V623">
        <v>135.4</v>
      </c>
      <c r="W623">
        <v>30</v>
      </c>
      <c r="AE623">
        <v>1</v>
      </c>
      <c r="AQ623">
        <v>1</v>
      </c>
    </row>
    <row r="624" spans="1:45" x14ac:dyDescent="0.35">
      <c r="A624">
        <v>6017</v>
      </c>
      <c r="B624" t="s">
        <v>51</v>
      </c>
      <c r="C624">
        <v>1510</v>
      </c>
      <c r="D624">
        <v>10</v>
      </c>
      <c r="E624">
        <v>10</v>
      </c>
      <c r="J624">
        <v>7</v>
      </c>
      <c r="L624">
        <v>7</v>
      </c>
      <c r="R624" t="s">
        <v>199</v>
      </c>
      <c r="T624" t="s">
        <v>500</v>
      </c>
      <c r="U624">
        <v>34.5</v>
      </c>
      <c r="V624">
        <v>137.6</v>
      </c>
      <c r="W624">
        <v>30</v>
      </c>
    </row>
    <row r="625" spans="1:45" x14ac:dyDescent="0.35">
      <c r="A625">
        <v>673</v>
      </c>
      <c r="B625" t="s">
        <v>47</v>
      </c>
      <c r="C625">
        <v>1510</v>
      </c>
      <c r="H625" t="s">
        <v>48</v>
      </c>
      <c r="Q625">
        <v>10</v>
      </c>
      <c r="R625" t="s">
        <v>191</v>
      </c>
      <c r="T625" t="s">
        <v>192</v>
      </c>
      <c r="U625">
        <v>46.1</v>
      </c>
      <c r="V625">
        <v>14.5</v>
      </c>
      <c r="W625">
        <v>130</v>
      </c>
    </row>
    <row r="626" spans="1:45" x14ac:dyDescent="0.35">
      <c r="A626">
        <v>677</v>
      </c>
      <c r="B626" t="s">
        <v>51</v>
      </c>
      <c r="C626">
        <v>1511</v>
      </c>
      <c r="D626">
        <v>3</v>
      </c>
      <c r="E626">
        <v>26</v>
      </c>
      <c r="F626">
        <v>14</v>
      </c>
      <c r="G626">
        <v>30</v>
      </c>
      <c r="I626">
        <v>7</v>
      </c>
      <c r="J626">
        <v>6.5</v>
      </c>
      <c r="L626">
        <v>6.5</v>
      </c>
      <c r="Q626">
        <v>10</v>
      </c>
      <c r="R626" t="s">
        <v>191</v>
      </c>
      <c r="T626" t="s">
        <v>528</v>
      </c>
      <c r="U626">
        <v>46.2</v>
      </c>
      <c r="V626">
        <v>13.433</v>
      </c>
      <c r="W626">
        <v>130</v>
      </c>
      <c r="X626">
        <v>15</v>
      </c>
      <c r="Y626">
        <v>1</v>
      </c>
      <c r="AE626">
        <v>3</v>
      </c>
      <c r="AG626">
        <v>3</v>
      </c>
      <c r="AJ626">
        <v>15</v>
      </c>
      <c r="AK626">
        <v>1</v>
      </c>
      <c r="AQ626">
        <v>3</v>
      </c>
      <c r="AS626">
        <v>3</v>
      </c>
    </row>
    <row r="627" spans="1:45" x14ac:dyDescent="0.35">
      <c r="A627">
        <v>678</v>
      </c>
      <c r="B627" t="s">
        <v>47</v>
      </c>
      <c r="C627">
        <v>1511</v>
      </c>
      <c r="D627">
        <v>8</v>
      </c>
      <c r="E627">
        <v>8</v>
      </c>
      <c r="Q627">
        <v>10</v>
      </c>
      <c r="R627" t="s">
        <v>60</v>
      </c>
      <c r="T627" t="s">
        <v>529</v>
      </c>
      <c r="U627">
        <v>46.1</v>
      </c>
      <c r="V627">
        <v>13.4</v>
      </c>
      <c r="W627">
        <v>130</v>
      </c>
      <c r="X627">
        <v>3000</v>
      </c>
      <c r="Y627">
        <v>4</v>
      </c>
      <c r="AE627">
        <v>3</v>
      </c>
      <c r="AG627">
        <v>3</v>
      </c>
      <c r="AJ627">
        <v>3000</v>
      </c>
      <c r="AK627">
        <v>4</v>
      </c>
      <c r="AQ627">
        <v>3</v>
      </c>
      <c r="AS627">
        <v>3</v>
      </c>
    </row>
    <row r="628" spans="1:45" x14ac:dyDescent="0.35">
      <c r="A628">
        <v>7928</v>
      </c>
      <c r="B628" t="s">
        <v>47</v>
      </c>
      <c r="C628">
        <v>1511</v>
      </c>
      <c r="D628">
        <v>11</v>
      </c>
      <c r="E628">
        <v>17</v>
      </c>
      <c r="J628">
        <v>5.8</v>
      </c>
      <c r="L628">
        <v>5.8</v>
      </c>
      <c r="Q628">
        <v>7</v>
      </c>
      <c r="R628" t="s">
        <v>93</v>
      </c>
      <c r="T628" t="s">
        <v>530</v>
      </c>
      <c r="U628">
        <v>26.6</v>
      </c>
      <c r="V628">
        <v>100</v>
      </c>
      <c r="W628">
        <v>30</v>
      </c>
      <c r="Y628">
        <v>2</v>
      </c>
      <c r="AK628">
        <v>2</v>
      </c>
    </row>
    <row r="629" spans="1:45" x14ac:dyDescent="0.35">
      <c r="A629">
        <v>7929</v>
      </c>
      <c r="B629" t="s">
        <v>47</v>
      </c>
      <c r="C629">
        <v>1512</v>
      </c>
      <c r="D629">
        <v>10</v>
      </c>
      <c r="E629">
        <v>8</v>
      </c>
      <c r="J629">
        <v>6.5</v>
      </c>
      <c r="L629">
        <v>6.5</v>
      </c>
      <c r="Q629">
        <v>8</v>
      </c>
      <c r="R629" t="s">
        <v>93</v>
      </c>
      <c r="T629" t="s">
        <v>530</v>
      </c>
      <c r="U629">
        <v>25</v>
      </c>
      <c r="V629">
        <v>98.5</v>
      </c>
      <c r="W629">
        <v>30</v>
      </c>
      <c r="AE629">
        <v>3</v>
      </c>
      <c r="AG629">
        <v>3</v>
      </c>
      <c r="AK629">
        <v>3</v>
      </c>
      <c r="AQ629">
        <v>3</v>
      </c>
      <c r="AS629">
        <v>3</v>
      </c>
    </row>
    <row r="630" spans="1:45" x14ac:dyDescent="0.35">
      <c r="A630">
        <v>679</v>
      </c>
      <c r="B630" t="s">
        <v>47</v>
      </c>
      <c r="C630">
        <v>1512</v>
      </c>
      <c r="Q630">
        <v>7</v>
      </c>
      <c r="R630" t="s">
        <v>289</v>
      </c>
      <c r="T630" t="s">
        <v>289</v>
      </c>
      <c r="U630">
        <v>46.4</v>
      </c>
      <c r="V630">
        <v>9</v>
      </c>
      <c r="W630">
        <v>120</v>
      </c>
      <c r="Y630">
        <v>3</v>
      </c>
      <c r="AE630">
        <v>3</v>
      </c>
    </row>
    <row r="631" spans="1:45" x14ac:dyDescent="0.35">
      <c r="A631">
        <v>680</v>
      </c>
      <c r="B631" t="s">
        <v>47</v>
      </c>
      <c r="C631">
        <v>1513</v>
      </c>
      <c r="H631" t="s">
        <v>48</v>
      </c>
      <c r="I631">
        <v>30</v>
      </c>
      <c r="J631">
        <v>8.6999999999999993</v>
      </c>
      <c r="P631">
        <v>8.6999999999999993</v>
      </c>
      <c r="Q631">
        <v>8</v>
      </c>
      <c r="R631" t="s">
        <v>479</v>
      </c>
      <c r="T631" t="s">
        <v>479</v>
      </c>
      <c r="U631">
        <v>-17.2</v>
      </c>
      <c r="V631">
        <v>-72.3</v>
      </c>
      <c r="W631">
        <v>160</v>
      </c>
    </row>
    <row r="632" spans="1:45" x14ac:dyDescent="0.35">
      <c r="A632">
        <v>681</v>
      </c>
      <c r="B632" t="s">
        <v>47</v>
      </c>
      <c r="C632">
        <v>1514</v>
      </c>
      <c r="D632">
        <v>4</v>
      </c>
      <c r="E632">
        <v>16</v>
      </c>
      <c r="Q632">
        <v>10</v>
      </c>
      <c r="R632" t="s">
        <v>56</v>
      </c>
      <c r="T632" t="s">
        <v>531</v>
      </c>
      <c r="U632">
        <v>37.799999999999997</v>
      </c>
      <c r="V632">
        <v>21</v>
      </c>
      <c r="W632">
        <v>130</v>
      </c>
    </row>
    <row r="633" spans="1:45" x14ac:dyDescent="0.35">
      <c r="A633">
        <v>7930</v>
      </c>
      <c r="B633" t="s">
        <v>47</v>
      </c>
      <c r="C633">
        <v>1514</v>
      </c>
      <c r="D633">
        <v>9</v>
      </c>
      <c r="E633">
        <v>14</v>
      </c>
      <c r="J633">
        <v>5.5</v>
      </c>
      <c r="L633">
        <v>5.5</v>
      </c>
      <c r="Q633">
        <v>7</v>
      </c>
      <c r="R633" t="s">
        <v>93</v>
      </c>
      <c r="T633" t="s">
        <v>530</v>
      </c>
      <c r="U633">
        <v>25.1</v>
      </c>
      <c r="V633">
        <v>99.1</v>
      </c>
      <c r="W633">
        <v>30</v>
      </c>
      <c r="Y633">
        <v>3</v>
      </c>
      <c r="AK633">
        <v>3</v>
      </c>
    </row>
    <row r="634" spans="1:45" x14ac:dyDescent="0.35">
      <c r="A634">
        <v>682</v>
      </c>
      <c r="B634" t="s">
        <v>47</v>
      </c>
      <c r="C634">
        <v>1515</v>
      </c>
      <c r="D634">
        <v>6</v>
      </c>
      <c r="E634">
        <v>17</v>
      </c>
      <c r="J634">
        <v>7</v>
      </c>
      <c r="L634">
        <v>7</v>
      </c>
      <c r="Q634">
        <v>9</v>
      </c>
      <c r="R634" t="s">
        <v>93</v>
      </c>
      <c r="T634" t="s">
        <v>532</v>
      </c>
      <c r="U634">
        <v>26.6</v>
      </c>
      <c r="V634">
        <v>100.2</v>
      </c>
      <c r="W634">
        <v>30</v>
      </c>
      <c r="X634">
        <v>100</v>
      </c>
      <c r="Y634">
        <v>2</v>
      </c>
      <c r="AE634">
        <v>3</v>
      </c>
      <c r="AG634">
        <v>3</v>
      </c>
      <c r="AJ634">
        <v>100</v>
      </c>
      <c r="AK634">
        <v>2</v>
      </c>
      <c r="AQ634">
        <v>3</v>
      </c>
      <c r="AS634">
        <v>3</v>
      </c>
    </row>
    <row r="635" spans="1:45" x14ac:dyDescent="0.35">
      <c r="A635">
        <v>684</v>
      </c>
      <c r="B635" t="s">
        <v>47</v>
      </c>
      <c r="C635">
        <v>1515</v>
      </c>
      <c r="D635">
        <v>10</v>
      </c>
      <c r="E635">
        <v>23</v>
      </c>
      <c r="Q635">
        <v>8</v>
      </c>
      <c r="R635" t="s">
        <v>93</v>
      </c>
      <c r="T635" t="s">
        <v>533</v>
      </c>
      <c r="U635">
        <v>25.7</v>
      </c>
      <c r="V635">
        <v>100.2</v>
      </c>
      <c r="W635">
        <v>30</v>
      </c>
      <c r="X635">
        <v>200</v>
      </c>
      <c r="Y635">
        <v>3</v>
      </c>
      <c r="AE635">
        <v>3</v>
      </c>
      <c r="AG635">
        <v>3</v>
      </c>
      <c r="AJ635">
        <v>200</v>
      </c>
      <c r="AK635">
        <v>3</v>
      </c>
      <c r="AQ635">
        <v>3</v>
      </c>
      <c r="AS635">
        <v>3</v>
      </c>
    </row>
    <row r="636" spans="1:45" x14ac:dyDescent="0.35">
      <c r="A636">
        <v>685</v>
      </c>
      <c r="B636" t="s">
        <v>47</v>
      </c>
      <c r="C636">
        <v>1516</v>
      </c>
      <c r="D636">
        <v>5</v>
      </c>
      <c r="E636">
        <v>6</v>
      </c>
      <c r="F636">
        <v>10</v>
      </c>
      <c r="H636" t="s">
        <v>48</v>
      </c>
      <c r="Q636">
        <v>10</v>
      </c>
      <c r="R636" t="s">
        <v>389</v>
      </c>
      <c r="T636" t="s">
        <v>390</v>
      </c>
      <c r="U636">
        <v>42.6</v>
      </c>
      <c r="V636">
        <v>18.100000000000001</v>
      </c>
      <c r="W636">
        <v>130</v>
      </c>
    </row>
    <row r="637" spans="1:45" x14ac:dyDescent="0.35">
      <c r="A637">
        <v>686</v>
      </c>
      <c r="B637" t="s">
        <v>47</v>
      </c>
      <c r="C637">
        <v>1516</v>
      </c>
      <c r="D637">
        <v>7</v>
      </c>
      <c r="E637">
        <v>28</v>
      </c>
      <c r="H637" t="s">
        <v>48</v>
      </c>
      <c r="Q637">
        <v>10</v>
      </c>
      <c r="R637" t="s">
        <v>389</v>
      </c>
      <c r="T637" t="s">
        <v>390</v>
      </c>
      <c r="U637">
        <v>42.6</v>
      </c>
      <c r="V637">
        <v>18.100000000000001</v>
      </c>
      <c r="W637">
        <v>130</v>
      </c>
    </row>
    <row r="638" spans="1:45" x14ac:dyDescent="0.35">
      <c r="A638">
        <v>687</v>
      </c>
      <c r="B638" t="s">
        <v>47</v>
      </c>
      <c r="C638">
        <v>1516</v>
      </c>
      <c r="D638">
        <v>11</v>
      </c>
      <c r="E638">
        <v>24</v>
      </c>
      <c r="F638">
        <v>12</v>
      </c>
      <c r="H638" t="s">
        <v>48</v>
      </c>
      <c r="I638">
        <v>100</v>
      </c>
      <c r="Q638">
        <v>10</v>
      </c>
      <c r="R638" t="s">
        <v>534</v>
      </c>
      <c r="T638" t="s">
        <v>534</v>
      </c>
      <c r="U638">
        <v>45.7</v>
      </c>
      <c r="V638">
        <v>26.6</v>
      </c>
      <c r="W638">
        <v>110</v>
      </c>
    </row>
    <row r="639" spans="1:45" x14ac:dyDescent="0.35">
      <c r="A639">
        <v>7932</v>
      </c>
      <c r="B639" t="s">
        <v>47</v>
      </c>
      <c r="C639">
        <v>1517</v>
      </c>
      <c r="D639">
        <v>7</v>
      </c>
      <c r="E639">
        <v>12</v>
      </c>
      <c r="J639">
        <v>5.5</v>
      </c>
      <c r="L639">
        <v>5.5</v>
      </c>
      <c r="Q639">
        <v>7</v>
      </c>
      <c r="R639" t="s">
        <v>93</v>
      </c>
      <c r="T639" t="s">
        <v>530</v>
      </c>
      <c r="U639">
        <v>24.1</v>
      </c>
      <c r="V639">
        <v>102.6</v>
      </c>
      <c r="W639">
        <v>30</v>
      </c>
      <c r="Y639">
        <v>2</v>
      </c>
      <c r="AE639">
        <v>1</v>
      </c>
      <c r="AG639">
        <v>1</v>
      </c>
      <c r="AK639">
        <v>2</v>
      </c>
      <c r="AQ639">
        <v>1</v>
      </c>
      <c r="AS639">
        <v>1</v>
      </c>
    </row>
    <row r="640" spans="1:45" x14ac:dyDescent="0.35">
      <c r="A640">
        <v>688</v>
      </c>
      <c r="B640" t="s">
        <v>47</v>
      </c>
      <c r="C640">
        <v>1518</v>
      </c>
      <c r="D640">
        <v>7</v>
      </c>
      <c r="E640">
        <v>2</v>
      </c>
      <c r="J640">
        <v>6.7</v>
      </c>
      <c r="P640">
        <v>6.7</v>
      </c>
      <c r="Q640">
        <v>9</v>
      </c>
      <c r="R640" t="s">
        <v>175</v>
      </c>
      <c r="T640" t="s">
        <v>535</v>
      </c>
      <c r="U640">
        <v>38</v>
      </c>
      <c r="V640">
        <v>125</v>
      </c>
      <c r="W640">
        <v>30</v>
      </c>
      <c r="AE640">
        <v>2</v>
      </c>
    </row>
    <row r="641" spans="1:47" x14ac:dyDescent="0.35">
      <c r="A641">
        <v>689</v>
      </c>
      <c r="B641" t="s">
        <v>47</v>
      </c>
      <c r="C641">
        <v>1518</v>
      </c>
      <c r="D641">
        <v>11</v>
      </c>
      <c r="E641">
        <v>9</v>
      </c>
      <c r="Q641">
        <v>11</v>
      </c>
      <c r="R641" t="s">
        <v>87</v>
      </c>
      <c r="T641" t="s">
        <v>536</v>
      </c>
      <c r="U641">
        <v>37.200000000000003</v>
      </c>
      <c r="V641">
        <v>-1.5</v>
      </c>
      <c r="W641">
        <v>130</v>
      </c>
      <c r="Y641">
        <v>3</v>
      </c>
      <c r="AE641">
        <v>4</v>
      </c>
    </row>
    <row r="642" spans="1:47" x14ac:dyDescent="0.35">
      <c r="A642">
        <v>691</v>
      </c>
      <c r="B642" t="s">
        <v>47</v>
      </c>
      <c r="C642">
        <v>1520</v>
      </c>
      <c r="D642">
        <v>3</v>
      </c>
      <c r="E642">
        <v>26</v>
      </c>
      <c r="J642">
        <v>5.5</v>
      </c>
      <c r="L642">
        <v>5.5</v>
      </c>
      <c r="Q642">
        <v>7</v>
      </c>
      <c r="R642" t="s">
        <v>93</v>
      </c>
      <c r="T642" t="s">
        <v>537</v>
      </c>
      <c r="U642">
        <v>25.3</v>
      </c>
      <c r="V642">
        <v>100.3</v>
      </c>
      <c r="W642">
        <v>30</v>
      </c>
      <c r="Y642">
        <v>3</v>
      </c>
      <c r="AE642">
        <v>1</v>
      </c>
    </row>
    <row r="643" spans="1:47" x14ac:dyDescent="0.35">
      <c r="A643">
        <v>5951</v>
      </c>
      <c r="B643" t="s">
        <v>51</v>
      </c>
      <c r="C643">
        <v>1520</v>
      </c>
      <c r="D643">
        <v>4</v>
      </c>
      <c r="E643">
        <v>4</v>
      </c>
      <c r="J643">
        <v>7</v>
      </c>
      <c r="L643">
        <v>7</v>
      </c>
      <c r="R643" t="s">
        <v>199</v>
      </c>
      <c r="T643" t="s">
        <v>538</v>
      </c>
      <c r="U643">
        <v>33.6</v>
      </c>
      <c r="V643">
        <v>136.30000000000001</v>
      </c>
      <c r="W643">
        <v>30</v>
      </c>
      <c r="AQ643">
        <v>1</v>
      </c>
      <c r="AS643">
        <v>2</v>
      </c>
    </row>
    <row r="644" spans="1:47" x14ac:dyDescent="0.35">
      <c r="A644">
        <v>690</v>
      </c>
      <c r="B644" t="s">
        <v>47</v>
      </c>
      <c r="C644">
        <v>1520</v>
      </c>
      <c r="Q644">
        <v>10</v>
      </c>
      <c r="R644" t="s">
        <v>539</v>
      </c>
      <c r="T644" t="s">
        <v>539</v>
      </c>
      <c r="U644">
        <v>-40</v>
      </c>
      <c r="V644">
        <v>-74</v>
      </c>
      <c r="W644">
        <v>160</v>
      </c>
    </row>
    <row r="645" spans="1:47" x14ac:dyDescent="0.35">
      <c r="A645">
        <v>695</v>
      </c>
      <c r="B645" t="s">
        <v>51</v>
      </c>
      <c r="C645">
        <v>1522</v>
      </c>
      <c r="D645">
        <v>9</v>
      </c>
      <c r="E645">
        <v>22</v>
      </c>
      <c r="Q645">
        <v>11</v>
      </c>
      <c r="R645" t="s">
        <v>87</v>
      </c>
      <c r="T645" t="s">
        <v>540</v>
      </c>
      <c r="U645">
        <v>36.97</v>
      </c>
      <c r="V645">
        <v>-2.66</v>
      </c>
      <c r="W645">
        <v>130</v>
      </c>
      <c r="Y645">
        <v>4</v>
      </c>
      <c r="AE645">
        <v>3</v>
      </c>
      <c r="AK645">
        <v>4</v>
      </c>
      <c r="AQ645">
        <v>3</v>
      </c>
    </row>
    <row r="646" spans="1:47" x14ac:dyDescent="0.35">
      <c r="A646">
        <v>10434</v>
      </c>
      <c r="B646" t="s">
        <v>47</v>
      </c>
      <c r="C646">
        <v>1522</v>
      </c>
      <c r="D646">
        <v>10</v>
      </c>
      <c r="E646">
        <v>22</v>
      </c>
      <c r="Q646">
        <v>10</v>
      </c>
      <c r="R646" t="s">
        <v>541</v>
      </c>
      <c r="T646" t="s">
        <v>542</v>
      </c>
      <c r="U646">
        <v>37.700000000000003</v>
      </c>
      <c r="V646">
        <v>-25.4</v>
      </c>
      <c r="W646">
        <v>130</v>
      </c>
      <c r="X646">
        <v>5000</v>
      </c>
      <c r="Y646">
        <v>4</v>
      </c>
      <c r="AE646">
        <v>3</v>
      </c>
      <c r="AG646">
        <v>3</v>
      </c>
      <c r="AI646">
        <v>4</v>
      </c>
      <c r="AJ646">
        <v>5000</v>
      </c>
      <c r="AK646">
        <v>4</v>
      </c>
      <c r="AQ646">
        <v>3</v>
      </c>
      <c r="AS646">
        <v>3</v>
      </c>
      <c r="AU646">
        <v>4</v>
      </c>
    </row>
    <row r="647" spans="1:47" x14ac:dyDescent="0.35">
      <c r="A647">
        <v>697</v>
      </c>
      <c r="B647" t="s">
        <v>47</v>
      </c>
      <c r="C647">
        <v>1523</v>
      </c>
      <c r="R647" t="s">
        <v>543</v>
      </c>
      <c r="T647" t="s">
        <v>544</v>
      </c>
      <c r="U647">
        <v>19.2</v>
      </c>
      <c r="V647">
        <v>-96.4</v>
      </c>
      <c r="W647">
        <v>150</v>
      </c>
      <c r="AE647">
        <v>3</v>
      </c>
      <c r="AQ647">
        <v>3</v>
      </c>
    </row>
    <row r="648" spans="1:47" x14ac:dyDescent="0.35">
      <c r="A648">
        <v>9881</v>
      </c>
      <c r="B648" t="s">
        <v>51</v>
      </c>
      <c r="C648">
        <v>1524</v>
      </c>
      <c r="R648" t="s">
        <v>77</v>
      </c>
      <c r="T648" t="s">
        <v>545</v>
      </c>
      <c r="U648">
        <v>17</v>
      </c>
      <c r="V648">
        <v>73.2</v>
      </c>
      <c r="W648">
        <v>60</v>
      </c>
    </row>
    <row r="649" spans="1:47" x14ac:dyDescent="0.35">
      <c r="A649">
        <v>698</v>
      </c>
      <c r="B649" t="s">
        <v>47</v>
      </c>
      <c r="C649">
        <v>1527</v>
      </c>
      <c r="H649" t="s">
        <v>48</v>
      </c>
      <c r="R649" t="s">
        <v>73</v>
      </c>
      <c r="T649" t="s">
        <v>194</v>
      </c>
      <c r="U649">
        <v>38</v>
      </c>
      <c r="V649">
        <v>46.2</v>
      </c>
      <c r="W649">
        <v>140</v>
      </c>
      <c r="AE649">
        <v>3</v>
      </c>
    </row>
    <row r="650" spans="1:47" x14ac:dyDescent="0.35">
      <c r="A650">
        <v>699</v>
      </c>
      <c r="B650" t="s">
        <v>47</v>
      </c>
      <c r="C650">
        <v>1530</v>
      </c>
      <c r="D650">
        <v>7</v>
      </c>
      <c r="E650">
        <v>22</v>
      </c>
      <c r="H650" t="s">
        <v>48</v>
      </c>
      <c r="Q650">
        <v>10</v>
      </c>
      <c r="R650" t="s">
        <v>389</v>
      </c>
      <c r="T650" t="s">
        <v>390</v>
      </c>
      <c r="U650">
        <v>42.6</v>
      </c>
      <c r="V650">
        <v>18.100000000000001</v>
      </c>
      <c r="W650">
        <v>130</v>
      </c>
    </row>
    <row r="651" spans="1:47" x14ac:dyDescent="0.35">
      <c r="A651">
        <v>701</v>
      </c>
      <c r="B651" t="s">
        <v>51</v>
      </c>
      <c r="C651">
        <v>1530</v>
      </c>
      <c r="D651">
        <v>9</v>
      </c>
      <c r="E651">
        <v>1</v>
      </c>
      <c r="F651">
        <v>14</v>
      </c>
      <c r="G651">
        <v>30</v>
      </c>
      <c r="H651" t="s">
        <v>48</v>
      </c>
      <c r="I651">
        <v>10</v>
      </c>
      <c r="J651">
        <v>8</v>
      </c>
      <c r="K651">
        <v>8</v>
      </c>
      <c r="Q651">
        <v>10</v>
      </c>
      <c r="R651" t="s">
        <v>501</v>
      </c>
      <c r="T651" t="s">
        <v>546</v>
      </c>
      <c r="U651">
        <v>10.5</v>
      </c>
      <c r="V651">
        <v>-64.2</v>
      </c>
      <c r="W651">
        <v>90</v>
      </c>
      <c r="AJ651">
        <v>4</v>
      </c>
      <c r="AK651">
        <v>1</v>
      </c>
      <c r="AQ651">
        <v>2</v>
      </c>
      <c r="AS651">
        <v>3</v>
      </c>
    </row>
    <row r="652" spans="1:47" x14ac:dyDescent="0.35">
      <c r="A652">
        <v>704</v>
      </c>
      <c r="B652" t="s">
        <v>51</v>
      </c>
      <c r="C652">
        <v>1531</v>
      </c>
      <c r="D652">
        <v>1</v>
      </c>
      <c r="E652">
        <v>26</v>
      </c>
      <c r="J652">
        <v>7.7</v>
      </c>
      <c r="L652">
        <v>7.7</v>
      </c>
      <c r="Q652">
        <v>10</v>
      </c>
      <c r="R652" t="s">
        <v>90</v>
      </c>
      <c r="T652" t="s">
        <v>342</v>
      </c>
      <c r="U652">
        <v>38.700000000000003</v>
      </c>
      <c r="V652">
        <v>-9.1</v>
      </c>
      <c r="W652">
        <v>130</v>
      </c>
      <c r="X652">
        <v>30000</v>
      </c>
      <c r="Y652">
        <v>4</v>
      </c>
      <c r="AE652">
        <v>3</v>
      </c>
      <c r="AF652">
        <v>1500</v>
      </c>
      <c r="AG652">
        <v>4</v>
      </c>
      <c r="AH652">
        <v>1500</v>
      </c>
      <c r="AI652">
        <v>4</v>
      </c>
      <c r="AJ652">
        <v>30000</v>
      </c>
      <c r="AK652">
        <v>4</v>
      </c>
      <c r="AQ652">
        <v>3</v>
      </c>
      <c r="AR652">
        <v>1500</v>
      </c>
      <c r="AS652">
        <v>4</v>
      </c>
    </row>
    <row r="653" spans="1:47" x14ac:dyDescent="0.35">
      <c r="A653">
        <v>8092</v>
      </c>
      <c r="B653" t="s">
        <v>51</v>
      </c>
      <c r="C653">
        <v>1531</v>
      </c>
      <c r="D653">
        <v>1</v>
      </c>
      <c r="J653">
        <v>4.8</v>
      </c>
      <c r="L653">
        <v>4.8</v>
      </c>
      <c r="Q653">
        <v>6</v>
      </c>
      <c r="R653" t="s">
        <v>93</v>
      </c>
      <c r="T653" t="s">
        <v>173</v>
      </c>
      <c r="U653">
        <v>30.7</v>
      </c>
      <c r="V653">
        <v>117.5</v>
      </c>
      <c r="W653">
        <v>30</v>
      </c>
      <c r="AE653">
        <v>1</v>
      </c>
      <c r="AQ653">
        <v>1</v>
      </c>
    </row>
    <row r="654" spans="1:47" x14ac:dyDescent="0.35">
      <c r="A654">
        <v>706</v>
      </c>
      <c r="B654" t="s">
        <v>47</v>
      </c>
      <c r="C654">
        <v>1535</v>
      </c>
      <c r="D654">
        <v>5</v>
      </c>
      <c r="J654">
        <v>5</v>
      </c>
      <c r="L654">
        <v>5</v>
      </c>
      <c r="R654" t="s">
        <v>93</v>
      </c>
      <c r="T654" t="s">
        <v>547</v>
      </c>
      <c r="U654">
        <v>25.8</v>
      </c>
      <c r="V654">
        <v>116.4</v>
      </c>
      <c r="W654">
        <v>30</v>
      </c>
      <c r="Y654">
        <v>3</v>
      </c>
      <c r="AE654">
        <v>1</v>
      </c>
      <c r="AK654">
        <v>3</v>
      </c>
      <c r="AQ654">
        <v>1</v>
      </c>
    </row>
    <row r="655" spans="1:47" x14ac:dyDescent="0.35">
      <c r="A655">
        <v>707</v>
      </c>
      <c r="B655" t="s">
        <v>47</v>
      </c>
      <c r="C655">
        <v>1536</v>
      </c>
      <c r="D655">
        <v>3</v>
      </c>
      <c r="E655">
        <v>19</v>
      </c>
      <c r="J655">
        <v>7.3</v>
      </c>
      <c r="L655">
        <v>7.3</v>
      </c>
      <c r="Q655">
        <v>10</v>
      </c>
      <c r="R655" t="s">
        <v>93</v>
      </c>
      <c r="T655" t="s">
        <v>548</v>
      </c>
      <c r="U655">
        <v>28.1</v>
      </c>
      <c r="V655">
        <v>102.1</v>
      </c>
      <c r="W655">
        <v>30</v>
      </c>
      <c r="X655">
        <v>3</v>
      </c>
      <c r="Y655">
        <v>3</v>
      </c>
      <c r="AE655">
        <v>3</v>
      </c>
      <c r="AG655">
        <v>3</v>
      </c>
      <c r="AK655">
        <v>3</v>
      </c>
      <c r="AQ655">
        <v>3</v>
      </c>
      <c r="AS655">
        <v>3</v>
      </c>
    </row>
    <row r="656" spans="1:47" x14ac:dyDescent="0.35">
      <c r="A656">
        <v>9790</v>
      </c>
      <c r="B656" t="s">
        <v>51</v>
      </c>
      <c r="C656">
        <v>1537</v>
      </c>
      <c r="R656" t="s">
        <v>543</v>
      </c>
      <c r="T656" t="s">
        <v>549</v>
      </c>
      <c r="W656">
        <v>150</v>
      </c>
      <c r="AE656">
        <v>3</v>
      </c>
      <c r="AQ656">
        <v>3</v>
      </c>
    </row>
    <row r="657" spans="1:47" x14ac:dyDescent="0.35">
      <c r="A657">
        <v>709</v>
      </c>
      <c r="B657" t="s">
        <v>47</v>
      </c>
      <c r="C657">
        <v>1538</v>
      </c>
      <c r="D657">
        <v>9</v>
      </c>
      <c r="E657">
        <v>27</v>
      </c>
      <c r="H657" t="s">
        <v>48</v>
      </c>
      <c r="Q657">
        <v>11</v>
      </c>
      <c r="R657" t="s">
        <v>60</v>
      </c>
      <c r="T657" t="s">
        <v>550</v>
      </c>
      <c r="U657">
        <v>40.6</v>
      </c>
      <c r="V657">
        <v>14.1</v>
      </c>
      <c r="W657">
        <v>130</v>
      </c>
      <c r="AE657">
        <v>3</v>
      </c>
    </row>
    <row r="658" spans="1:47" x14ac:dyDescent="0.35">
      <c r="A658">
        <v>708</v>
      </c>
      <c r="B658" t="s">
        <v>47</v>
      </c>
      <c r="C658">
        <v>1538</v>
      </c>
      <c r="R658" t="s">
        <v>543</v>
      </c>
      <c r="T658" t="s">
        <v>551</v>
      </c>
      <c r="U658">
        <v>19.2</v>
      </c>
      <c r="V658">
        <v>-99.1</v>
      </c>
      <c r="W658">
        <v>150</v>
      </c>
      <c r="AE658">
        <v>3</v>
      </c>
      <c r="AQ658">
        <v>3</v>
      </c>
    </row>
    <row r="659" spans="1:47" x14ac:dyDescent="0.35">
      <c r="A659">
        <v>7933</v>
      </c>
      <c r="B659" t="s">
        <v>47</v>
      </c>
      <c r="C659">
        <v>1539</v>
      </c>
      <c r="D659">
        <v>8</v>
      </c>
      <c r="E659">
        <v>8</v>
      </c>
      <c r="J659">
        <v>5.5</v>
      </c>
      <c r="L659">
        <v>5.5</v>
      </c>
      <c r="Q659">
        <v>7</v>
      </c>
      <c r="R659" t="s">
        <v>93</v>
      </c>
      <c r="T659" t="s">
        <v>552</v>
      </c>
      <c r="U659">
        <v>23.6</v>
      </c>
      <c r="V659">
        <v>102.8</v>
      </c>
      <c r="W659">
        <v>30</v>
      </c>
      <c r="Y659">
        <v>2</v>
      </c>
      <c r="AK659">
        <v>2</v>
      </c>
    </row>
    <row r="660" spans="1:47" x14ac:dyDescent="0.35">
      <c r="A660">
        <v>5952</v>
      </c>
      <c r="B660" t="s">
        <v>51</v>
      </c>
      <c r="C660">
        <v>1539</v>
      </c>
      <c r="D660">
        <v>11</v>
      </c>
      <c r="E660">
        <v>24</v>
      </c>
      <c r="R660" t="s">
        <v>553</v>
      </c>
      <c r="T660" t="s">
        <v>554</v>
      </c>
      <c r="U660">
        <v>16.2</v>
      </c>
      <c r="V660">
        <v>-88.5</v>
      </c>
      <c r="W660">
        <v>90</v>
      </c>
      <c r="AS660">
        <v>1</v>
      </c>
    </row>
    <row r="661" spans="1:47" x14ac:dyDescent="0.35">
      <c r="A661">
        <v>5953</v>
      </c>
      <c r="B661" t="s">
        <v>51</v>
      </c>
      <c r="C661">
        <v>1541</v>
      </c>
      <c r="D661">
        <v>12</v>
      </c>
      <c r="E661">
        <v>25</v>
      </c>
      <c r="H661" t="s">
        <v>48</v>
      </c>
      <c r="R661" t="s">
        <v>501</v>
      </c>
      <c r="T661" t="s">
        <v>555</v>
      </c>
      <c r="U661">
        <v>10.8</v>
      </c>
      <c r="V661">
        <v>-64.2</v>
      </c>
      <c r="W661">
        <v>90</v>
      </c>
    </row>
    <row r="662" spans="1:47" x14ac:dyDescent="0.35">
      <c r="A662">
        <v>710</v>
      </c>
      <c r="B662" t="s">
        <v>47</v>
      </c>
      <c r="C662">
        <v>1542</v>
      </c>
      <c r="D662">
        <v>3</v>
      </c>
      <c r="E662">
        <v>17</v>
      </c>
      <c r="R662" t="s">
        <v>543</v>
      </c>
      <c r="T662" t="s">
        <v>551</v>
      </c>
      <c r="U662">
        <v>19.2</v>
      </c>
      <c r="V662">
        <v>-99.1</v>
      </c>
      <c r="W662">
        <v>150</v>
      </c>
      <c r="AE662">
        <v>3</v>
      </c>
    </row>
    <row r="663" spans="1:47" x14ac:dyDescent="0.35">
      <c r="A663">
        <v>711</v>
      </c>
      <c r="B663" t="s">
        <v>47</v>
      </c>
      <c r="C663">
        <v>1542</v>
      </c>
      <c r="D663">
        <v>6</v>
      </c>
      <c r="E663">
        <v>13</v>
      </c>
      <c r="F663">
        <v>1</v>
      </c>
      <c r="Q663">
        <v>10</v>
      </c>
      <c r="R663" t="s">
        <v>60</v>
      </c>
      <c r="T663" t="s">
        <v>556</v>
      </c>
      <c r="U663">
        <v>44.07</v>
      </c>
      <c r="V663">
        <v>11.3</v>
      </c>
      <c r="W663">
        <v>130</v>
      </c>
      <c r="X663">
        <v>113</v>
      </c>
      <c r="Y663">
        <v>1</v>
      </c>
      <c r="AE663">
        <v>3</v>
      </c>
      <c r="AH663">
        <v>1740</v>
      </c>
      <c r="AI663">
        <v>4</v>
      </c>
      <c r="AJ663">
        <v>113</v>
      </c>
      <c r="AK663">
        <v>1</v>
      </c>
      <c r="AQ663">
        <v>3</v>
      </c>
      <c r="AT663">
        <v>1740</v>
      </c>
      <c r="AU663">
        <v>1</v>
      </c>
    </row>
    <row r="664" spans="1:47" x14ac:dyDescent="0.35">
      <c r="A664">
        <v>713</v>
      </c>
      <c r="B664" t="s">
        <v>51</v>
      </c>
      <c r="C664">
        <v>1542</v>
      </c>
      <c r="D664">
        <v>12</v>
      </c>
      <c r="E664">
        <v>10</v>
      </c>
      <c r="F664">
        <v>17</v>
      </c>
      <c r="G664">
        <v>30</v>
      </c>
      <c r="J664">
        <v>6.6</v>
      </c>
      <c r="K664">
        <v>6.6</v>
      </c>
      <c r="Q664">
        <v>10</v>
      </c>
      <c r="R664" t="s">
        <v>60</v>
      </c>
      <c r="T664" t="s">
        <v>557</v>
      </c>
      <c r="U664">
        <v>37.07</v>
      </c>
      <c r="V664">
        <v>15.3</v>
      </c>
      <c r="W664">
        <v>130</v>
      </c>
      <c r="AE664">
        <v>3</v>
      </c>
      <c r="AQ664">
        <v>3</v>
      </c>
    </row>
    <row r="665" spans="1:47" x14ac:dyDescent="0.35">
      <c r="A665">
        <v>716</v>
      </c>
      <c r="B665" t="s">
        <v>47</v>
      </c>
      <c r="C665">
        <v>1543</v>
      </c>
      <c r="Q665">
        <v>10</v>
      </c>
      <c r="R665" t="s">
        <v>539</v>
      </c>
      <c r="T665" t="s">
        <v>539</v>
      </c>
      <c r="U665">
        <v>-19</v>
      </c>
      <c r="V665">
        <v>-70.5</v>
      </c>
      <c r="W665">
        <v>160</v>
      </c>
      <c r="Y665">
        <v>1</v>
      </c>
      <c r="AK665">
        <v>1</v>
      </c>
    </row>
    <row r="666" spans="1:47" x14ac:dyDescent="0.35">
      <c r="A666">
        <v>715</v>
      </c>
      <c r="B666" t="s">
        <v>51</v>
      </c>
      <c r="C666">
        <v>1543</v>
      </c>
      <c r="R666" t="s">
        <v>501</v>
      </c>
      <c r="T666" t="s">
        <v>558</v>
      </c>
      <c r="U666">
        <v>10.5</v>
      </c>
      <c r="V666">
        <v>-64.2</v>
      </c>
      <c r="W666">
        <v>90</v>
      </c>
      <c r="Y666">
        <v>3</v>
      </c>
      <c r="AE666">
        <v>3</v>
      </c>
    </row>
    <row r="667" spans="1:47" x14ac:dyDescent="0.35">
      <c r="A667">
        <v>6037</v>
      </c>
      <c r="B667" t="s">
        <v>51</v>
      </c>
      <c r="C667">
        <v>1545</v>
      </c>
      <c r="D667">
        <v>2</v>
      </c>
      <c r="E667">
        <v>7</v>
      </c>
      <c r="R667" t="s">
        <v>199</v>
      </c>
      <c r="T667" t="s">
        <v>559</v>
      </c>
      <c r="U667">
        <v>34.799999999999997</v>
      </c>
      <c r="V667">
        <v>139</v>
      </c>
      <c r="W667">
        <v>30</v>
      </c>
    </row>
    <row r="668" spans="1:47" x14ac:dyDescent="0.35">
      <c r="A668">
        <v>717</v>
      </c>
      <c r="B668" t="s">
        <v>47</v>
      </c>
      <c r="C668">
        <v>1545</v>
      </c>
      <c r="R668" t="s">
        <v>93</v>
      </c>
      <c r="T668" t="s">
        <v>560</v>
      </c>
      <c r="U668">
        <v>37.200000000000003</v>
      </c>
      <c r="V668">
        <v>111.7</v>
      </c>
      <c r="W668">
        <v>30</v>
      </c>
      <c r="Y668">
        <v>3</v>
      </c>
      <c r="AK668">
        <v>3</v>
      </c>
    </row>
    <row r="669" spans="1:47" x14ac:dyDescent="0.35">
      <c r="A669">
        <v>718</v>
      </c>
      <c r="B669" t="s">
        <v>51</v>
      </c>
      <c r="C669">
        <v>1546</v>
      </c>
      <c r="D669">
        <v>1</v>
      </c>
      <c r="E669">
        <v>14</v>
      </c>
      <c r="J669">
        <v>7</v>
      </c>
      <c r="P669">
        <v>7</v>
      </c>
      <c r="Q669">
        <v>11</v>
      </c>
      <c r="R669" t="s">
        <v>58</v>
      </c>
      <c r="T669" t="s">
        <v>561</v>
      </c>
      <c r="U669">
        <v>32</v>
      </c>
      <c r="V669">
        <v>35.5</v>
      </c>
      <c r="W669">
        <v>140</v>
      </c>
      <c r="Y669">
        <v>3</v>
      </c>
      <c r="AE669">
        <v>3</v>
      </c>
      <c r="AG669">
        <v>3</v>
      </c>
      <c r="AK669">
        <v>4</v>
      </c>
      <c r="AQ669">
        <v>3</v>
      </c>
      <c r="AS669">
        <v>3</v>
      </c>
    </row>
    <row r="670" spans="1:47" x14ac:dyDescent="0.35">
      <c r="A670">
        <v>720</v>
      </c>
      <c r="B670" t="s">
        <v>47</v>
      </c>
      <c r="C670">
        <v>1547</v>
      </c>
      <c r="D670">
        <v>5</v>
      </c>
      <c r="E670">
        <v>17</v>
      </c>
      <c r="F670">
        <v>13</v>
      </c>
      <c r="G670">
        <v>14</v>
      </c>
      <c r="Q670">
        <v>10</v>
      </c>
      <c r="R670" t="s">
        <v>541</v>
      </c>
      <c r="T670" t="s">
        <v>562</v>
      </c>
      <c r="U670">
        <v>38.700000000000003</v>
      </c>
      <c r="V670">
        <v>-27.3</v>
      </c>
      <c r="W670">
        <v>130</v>
      </c>
    </row>
    <row r="671" spans="1:47" x14ac:dyDescent="0.35">
      <c r="A671">
        <v>721</v>
      </c>
      <c r="B671" t="s">
        <v>47</v>
      </c>
      <c r="C671">
        <v>1549</v>
      </c>
      <c r="D671">
        <v>1</v>
      </c>
      <c r="E671">
        <v>30</v>
      </c>
      <c r="H671" t="s">
        <v>48</v>
      </c>
      <c r="R671" t="s">
        <v>73</v>
      </c>
      <c r="T671" t="s">
        <v>563</v>
      </c>
      <c r="U671">
        <v>33.5</v>
      </c>
      <c r="V671">
        <v>59.1</v>
      </c>
      <c r="W671">
        <v>140</v>
      </c>
      <c r="X671">
        <v>3000</v>
      </c>
      <c r="Y671">
        <v>4</v>
      </c>
      <c r="AE671">
        <v>3</v>
      </c>
    </row>
    <row r="672" spans="1:47" x14ac:dyDescent="0.35">
      <c r="A672">
        <v>722</v>
      </c>
      <c r="B672" t="s">
        <v>47</v>
      </c>
      <c r="C672">
        <v>1550</v>
      </c>
      <c r="D672">
        <v>1</v>
      </c>
      <c r="E672">
        <v>20</v>
      </c>
      <c r="H672" t="s">
        <v>48</v>
      </c>
      <c r="R672" t="s">
        <v>73</v>
      </c>
      <c r="T672" t="s">
        <v>194</v>
      </c>
      <c r="U672">
        <v>38</v>
      </c>
      <c r="V672">
        <v>46</v>
      </c>
      <c r="W672">
        <v>140</v>
      </c>
      <c r="Y672">
        <v>3</v>
      </c>
      <c r="AE672">
        <v>3</v>
      </c>
    </row>
    <row r="673" spans="1:45" x14ac:dyDescent="0.35">
      <c r="A673">
        <v>723</v>
      </c>
      <c r="B673" t="s">
        <v>47</v>
      </c>
      <c r="C673">
        <v>1550</v>
      </c>
      <c r="D673">
        <v>8</v>
      </c>
      <c r="E673">
        <v>25</v>
      </c>
      <c r="H673" t="s">
        <v>48</v>
      </c>
      <c r="Q673">
        <v>10</v>
      </c>
      <c r="R673" t="s">
        <v>60</v>
      </c>
      <c r="T673" t="s">
        <v>564</v>
      </c>
      <c r="U673">
        <v>40.700000000000003</v>
      </c>
      <c r="V673">
        <v>15.1</v>
      </c>
      <c r="W673">
        <v>130</v>
      </c>
    </row>
    <row r="674" spans="1:45" x14ac:dyDescent="0.35">
      <c r="A674">
        <v>724</v>
      </c>
      <c r="B674" t="s">
        <v>47</v>
      </c>
      <c r="C674">
        <v>1551</v>
      </c>
      <c r="D674">
        <v>1</v>
      </c>
      <c r="E674">
        <v>28</v>
      </c>
      <c r="Q674">
        <v>9</v>
      </c>
      <c r="R674" t="s">
        <v>90</v>
      </c>
      <c r="T674" t="s">
        <v>342</v>
      </c>
      <c r="U674">
        <v>38.700000000000003</v>
      </c>
      <c r="V674">
        <v>-9.1</v>
      </c>
      <c r="W674">
        <v>130</v>
      </c>
      <c r="X674">
        <v>2000</v>
      </c>
      <c r="Y674">
        <v>4</v>
      </c>
      <c r="AE674">
        <v>3</v>
      </c>
      <c r="AF674">
        <v>200</v>
      </c>
      <c r="AG674">
        <v>3</v>
      </c>
      <c r="AH674">
        <v>200</v>
      </c>
      <c r="AI674">
        <v>3</v>
      </c>
      <c r="AJ674">
        <v>2000</v>
      </c>
      <c r="AK674">
        <v>4</v>
      </c>
      <c r="AQ674">
        <v>3</v>
      </c>
      <c r="AR674">
        <v>200</v>
      </c>
      <c r="AS674">
        <v>3</v>
      </c>
    </row>
    <row r="675" spans="1:45" x14ac:dyDescent="0.35">
      <c r="A675">
        <v>7934</v>
      </c>
      <c r="B675" t="s">
        <v>47</v>
      </c>
      <c r="C675">
        <v>1551</v>
      </c>
      <c r="J675">
        <v>5</v>
      </c>
      <c r="L675">
        <v>5</v>
      </c>
      <c r="Q675">
        <v>6</v>
      </c>
      <c r="R675" t="s">
        <v>93</v>
      </c>
      <c r="T675" t="s">
        <v>565</v>
      </c>
      <c r="U675">
        <v>25.8</v>
      </c>
      <c r="V675">
        <v>105.2</v>
      </c>
      <c r="W675">
        <v>30</v>
      </c>
      <c r="Y675">
        <v>3</v>
      </c>
      <c r="AK675">
        <v>3</v>
      </c>
    </row>
    <row r="676" spans="1:45" x14ac:dyDescent="0.35">
      <c r="A676">
        <v>727</v>
      </c>
      <c r="B676" t="s">
        <v>47</v>
      </c>
      <c r="C676">
        <v>1552</v>
      </c>
      <c r="D676">
        <v>7</v>
      </c>
      <c r="E676">
        <v>2</v>
      </c>
      <c r="F676">
        <v>10</v>
      </c>
      <c r="G676">
        <v>30</v>
      </c>
      <c r="H676" t="s">
        <v>48</v>
      </c>
      <c r="I676">
        <v>30</v>
      </c>
      <c r="J676">
        <v>7.6</v>
      </c>
      <c r="P676">
        <v>7.6</v>
      </c>
      <c r="Q676">
        <v>9</v>
      </c>
      <c r="R676" t="s">
        <v>479</v>
      </c>
      <c r="T676" t="s">
        <v>479</v>
      </c>
      <c r="U676">
        <v>-16.600000000000001</v>
      </c>
      <c r="V676">
        <v>-71.3</v>
      </c>
      <c r="W676">
        <v>160</v>
      </c>
    </row>
    <row r="677" spans="1:45" x14ac:dyDescent="0.35">
      <c r="A677">
        <v>728</v>
      </c>
      <c r="B677" t="s">
        <v>47</v>
      </c>
      <c r="C677">
        <v>1553</v>
      </c>
      <c r="D677">
        <v>3</v>
      </c>
      <c r="E677">
        <v>2</v>
      </c>
      <c r="H677" t="s">
        <v>48</v>
      </c>
      <c r="J677">
        <v>6.3</v>
      </c>
      <c r="P677">
        <v>6.3</v>
      </c>
      <c r="Q677">
        <v>8</v>
      </c>
      <c r="R677" t="s">
        <v>116</v>
      </c>
      <c r="T677" t="s">
        <v>566</v>
      </c>
      <c r="U677">
        <v>35.799999999999997</v>
      </c>
      <c r="V677">
        <v>128.80000000000001</v>
      </c>
      <c r="W677">
        <v>30</v>
      </c>
      <c r="AE677">
        <v>3</v>
      </c>
    </row>
    <row r="678" spans="1:45" x14ac:dyDescent="0.35">
      <c r="A678">
        <v>10493</v>
      </c>
      <c r="B678" t="s">
        <v>47</v>
      </c>
      <c r="C678">
        <v>1555</v>
      </c>
      <c r="D678">
        <v>9</v>
      </c>
      <c r="J678">
        <v>7.6</v>
      </c>
      <c r="L678">
        <v>7.6</v>
      </c>
      <c r="Q678">
        <v>12</v>
      </c>
      <c r="R678" t="s">
        <v>77</v>
      </c>
      <c r="T678" t="s">
        <v>509</v>
      </c>
      <c r="U678">
        <v>33.5</v>
      </c>
      <c r="V678">
        <v>75.5</v>
      </c>
      <c r="W678">
        <v>60</v>
      </c>
      <c r="Y678">
        <v>3</v>
      </c>
      <c r="AE678">
        <v>3</v>
      </c>
      <c r="AG678">
        <v>3</v>
      </c>
      <c r="AK678">
        <v>3</v>
      </c>
      <c r="AQ678">
        <v>3</v>
      </c>
      <c r="AS678">
        <v>3</v>
      </c>
    </row>
    <row r="679" spans="1:45" x14ac:dyDescent="0.35">
      <c r="A679">
        <v>730</v>
      </c>
      <c r="B679" t="s">
        <v>47</v>
      </c>
      <c r="C679">
        <v>1555</v>
      </c>
      <c r="D679">
        <v>11</v>
      </c>
      <c r="E679">
        <v>15</v>
      </c>
      <c r="H679" t="s">
        <v>48</v>
      </c>
      <c r="I679">
        <v>30</v>
      </c>
      <c r="J679">
        <v>8.4</v>
      </c>
      <c r="P679">
        <v>8.4</v>
      </c>
      <c r="Q679">
        <v>7</v>
      </c>
      <c r="R679" t="s">
        <v>479</v>
      </c>
      <c r="T679" t="s">
        <v>479</v>
      </c>
      <c r="U679">
        <v>-11.9</v>
      </c>
      <c r="V679">
        <v>-77.599999999999994</v>
      </c>
      <c r="W679">
        <v>160</v>
      </c>
    </row>
    <row r="680" spans="1:45" x14ac:dyDescent="0.35">
      <c r="A680">
        <v>729</v>
      </c>
      <c r="B680" t="s">
        <v>47</v>
      </c>
      <c r="C680">
        <v>1555</v>
      </c>
      <c r="H680" t="s">
        <v>48</v>
      </c>
      <c r="Q680">
        <v>12</v>
      </c>
      <c r="R680" t="s">
        <v>153</v>
      </c>
      <c r="T680" t="s">
        <v>567</v>
      </c>
      <c r="U680">
        <v>42.8</v>
      </c>
      <c r="V680">
        <v>22.8</v>
      </c>
      <c r="W680">
        <v>130</v>
      </c>
      <c r="AE680">
        <v>4</v>
      </c>
    </row>
    <row r="681" spans="1:45" x14ac:dyDescent="0.35">
      <c r="A681">
        <v>732</v>
      </c>
      <c r="B681" t="s">
        <v>47</v>
      </c>
      <c r="C681">
        <v>1556</v>
      </c>
      <c r="D681">
        <v>1</v>
      </c>
      <c r="E681">
        <v>23</v>
      </c>
      <c r="J681">
        <v>8</v>
      </c>
      <c r="L681">
        <v>8</v>
      </c>
      <c r="Q681">
        <v>11</v>
      </c>
      <c r="R681" t="s">
        <v>93</v>
      </c>
      <c r="T681" t="s">
        <v>193</v>
      </c>
      <c r="U681">
        <v>34.5</v>
      </c>
      <c r="V681">
        <v>109.7</v>
      </c>
      <c r="W681">
        <v>30</v>
      </c>
      <c r="X681">
        <v>830000</v>
      </c>
      <c r="Y681">
        <v>4</v>
      </c>
      <c r="AE681">
        <v>4</v>
      </c>
      <c r="AJ681">
        <v>830000</v>
      </c>
      <c r="AK681">
        <v>4</v>
      </c>
      <c r="AQ681">
        <v>4</v>
      </c>
    </row>
    <row r="682" spans="1:45" x14ac:dyDescent="0.35">
      <c r="A682">
        <v>733</v>
      </c>
      <c r="B682" t="s">
        <v>47</v>
      </c>
      <c r="C682">
        <v>1556</v>
      </c>
      <c r="D682">
        <v>1</v>
      </c>
      <c r="E682">
        <v>24</v>
      </c>
      <c r="H682" t="s">
        <v>48</v>
      </c>
      <c r="R682" t="s">
        <v>427</v>
      </c>
      <c r="T682" t="s">
        <v>568</v>
      </c>
      <c r="U682">
        <v>46.9</v>
      </c>
      <c r="V682">
        <v>13.7</v>
      </c>
      <c r="W682">
        <v>120</v>
      </c>
      <c r="AE682">
        <v>3</v>
      </c>
    </row>
    <row r="683" spans="1:45" x14ac:dyDescent="0.35">
      <c r="A683">
        <v>734</v>
      </c>
      <c r="B683" t="s">
        <v>47</v>
      </c>
      <c r="C683">
        <v>1556</v>
      </c>
      <c r="D683">
        <v>3</v>
      </c>
      <c r="E683">
        <v>10</v>
      </c>
      <c r="H683" t="s">
        <v>48</v>
      </c>
      <c r="Q683">
        <v>5</v>
      </c>
      <c r="R683" t="s">
        <v>80</v>
      </c>
      <c r="T683" t="s">
        <v>522</v>
      </c>
      <c r="U683">
        <v>41</v>
      </c>
      <c r="V683">
        <v>29</v>
      </c>
      <c r="W683">
        <v>140</v>
      </c>
    </row>
    <row r="684" spans="1:45" x14ac:dyDescent="0.35">
      <c r="A684">
        <v>735</v>
      </c>
      <c r="B684" t="s">
        <v>47</v>
      </c>
      <c r="C684">
        <v>1556</v>
      </c>
      <c r="D684">
        <v>5</v>
      </c>
      <c r="E684">
        <v>10</v>
      </c>
      <c r="H684" t="s">
        <v>48</v>
      </c>
      <c r="R684" t="s">
        <v>80</v>
      </c>
      <c r="T684" t="s">
        <v>569</v>
      </c>
      <c r="U684">
        <v>41</v>
      </c>
      <c r="V684">
        <v>29</v>
      </c>
      <c r="W684">
        <v>140</v>
      </c>
      <c r="AE684">
        <v>2</v>
      </c>
    </row>
    <row r="685" spans="1:45" x14ac:dyDescent="0.35">
      <c r="A685">
        <v>736</v>
      </c>
      <c r="B685" t="s">
        <v>47</v>
      </c>
      <c r="C685">
        <v>1556</v>
      </c>
      <c r="D685">
        <v>10</v>
      </c>
      <c r="E685">
        <v>17</v>
      </c>
      <c r="H685" t="s">
        <v>48</v>
      </c>
      <c r="J685">
        <v>7.6</v>
      </c>
      <c r="P685">
        <v>7.6</v>
      </c>
      <c r="R685" t="s">
        <v>570</v>
      </c>
      <c r="T685" t="s">
        <v>570</v>
      </c>
      <c r="U685">
        <v>-0.2</v>
      </c>
      <c r="V685">
        <v>-78.599999999999994</v>
      </c>
      <c r="W685">
        <v>160</v>
      </c>
    </row>
    <row r="686" spans="1:45" x14ac:dyDescent="0.35">
      <c r="A686">
        <v>7940</v>
      </c>
      <c r="B686" t="s">
        <v>47</v>
      </c>
      <c r="C686">
        <v>1560</v>
      </c>
      <c r="D686">
        <v>4</v>
      </c>
      <c r="J686">
        <v>5.5</v>
      </c>
      <c r="L686">
        <v>5.5</v>
      </c>
      <c r="Q686">
        <v>7</v>
      </c>
      <c r="R686" t="s">
        <v>93</v>
      </c>
      <c r="T686" t="s">
        <v>504</v>
      </c>
      <c r="U686">
        <v>24.9</v>
      </c>
      <c r="V686">
        <v>103.2</v>
      </c>
      <c r="W686">
        <v>30</v>
      </c>
      <c r="Y686">
        <v>4</v>
      </c>
      <c r="AE686">
        <v>3</v>
      </c>
      <c r="AG686">
        <v>3</v>
      </c>
      <c r="AK686">
        <v>4</v>
      </c>
      <c r="AQ686">
        <v>3</v>
      </c>
      <c r="AS686">
        <v>3</v>
      </c>
    </row>
    <row r="687" spans="1:45" x14ac:dyDescent="0.35">
      <c r="A687">
        <v>737</v>
      </c>
      <c r="B687" t="s">
        <v>47</v>
      </c>
      <c r="C687">
        <v>1560</v>
      </c>
      <c r="J687">
        <v>5.5</v>
      </c>
      <c r="L687">
        <v>5.5</v>
      </c>
      <c r="Q687">
        <v>7</v>
      </c>
      <c r="R687" t="s">
        <v>93</v>
      </c>
      <c r="T687" t="s">
        <v>530</v>
      </c>
      <c r="U687">
        <v>24.2</v>
      </c>
      <c r="V687">
        <v>102.7</v>
      </c>
      <c r="W687">
        <v>30</v>
      </c>
      <c r="X687">
        <v>100</v>
      </c>
      <c r="Y687">
        <v>3</v>
      </c>
      <c r="AE687">
        <v>2</v>
      </c>
      <c r="AG687">
        <v>2</v>
      </c>
      <c r="AJ687">
        <v>100</v>
      </c>
      <c r="AK687">
        <v>3</v>
      </c>
      <c r="AQ687">
        <v>2</v>
      </c>
      <c r="AS687">
        <v>2</v>
      </c>
    </row>
    <row r="688" spans="1:45" x14ac:dyDescent="0.35">
      <c r="A688">
        <v>738</v>
      </c>
      <c r="B688" t="s">
        <v>47</v>
      </c>
      <c r="C688">
        <v>1561</v>
      </c>
      <c r="D688">
        <v>7</v>
      </c>
      <c r="E688">
        <v>25</v>
      </c>
      <c r="J688">
        <v>7.3</v>
      </c>
      <c r="L688">
        <v>7.3</v>
      </c>
      <c r="Q688">
        <v>10</v>
      </c>
      <c r="R688" t="s">
        <v>93</v>
      </c>
      <c r="T688" t="s">
        <v>571</v>
      </c>
      <c r="U688">
        <v>37.5</v>
      </c>
      <c r="V688">
        <v>106.2</v>
      </c>
      <c r="W688">
        <v>30</v>
      </c>
      <c r="X688">
        <v>1001</v>
      </c>
      <c r="Y688">
        <v>4</v>
      </c>
      <c r="AE688">
        <v>4</v>
      </c>
      <c r="AJ688">
        <v>1001</v>
      </c>
      <c r="AK688">
        <v>4</v>
      </c>
      <c r="AQ688">
        <v>4</v>
      </c>
    </row>
    <row r="689" spans="1:45" x14ac:dyDescent="0.35">
      <c r="A689">
        <v>739</v>
      </c>
      <c r="B689" t="s">
        <v>47</v>
      </c>
      <c r="C689">
        <v>1561</v>
      </c>
      <c r="D689">
        <v>7</v>
      </c>
      <c r="E689">
        <v>31</v>
      </c>
      <c r="Q689">
        <v>10</v>
      </c>
      <c r="R689" t="s">
        <v>60</v>
      </c>
      <c r="T689" t="s">
        <v>572</v>
      </c>
      <c r="U689">
        <v>40.5</v>
      </c>
      <c r="V689">
        <v>14.7</v>
      </c>
      <c r="W689">
        <v>130</v>
      </c>
      <c r="X689">
        <v>600</v>
      </c>
      <c r="Y689">
        <v>3</v>
      </c>
      <c r="AE689">
        <v>2</v>
      </c>
    </row>
    <row r="690" spans="1:45" x14ac:dyDescent="0.35">
      <c r="A690">
        <v>741</v>
      </c>
      <c r="B690" t="s">
        <v>47</v>
      </c>
      <c r="C690">
        <v>1561</v>
      </c>
      <c r="D690">
        <v>8</v>
      </c>
      <c r="E690">
        <v>4</v>
      </c>
      <c r="R690" t="s">
        <v>93</v>
      </c>
      <c r="T690" t="s">
        <v>573</v>
      </c>
      <c r="U690">
        <v>38</v>
      </c>
      <c r="V690">
        <v>112</v>
      </c>
      <c r="W690">
        <v>30</v>
      </c>
      <c r="Y690">
        <v>4</v>
      </c>
      <c r="AE690">
        <v>3</v>
      </c>
      <c r="AK690">
        <v>4</v>
      </c>
      <c r="AQ690">
        <v>3</v>
      </c>
    </row>
    <row r="691" spans="1:45" x14ac:dyDescent="0.35">
      <c r="A691">
        <v>742</v>
      </c>
      <c r="B691" t="s">
        <v>47</v>
      </c>
      <c r="C691">
        <v>1561</v>
      </c>
      <c r="D691">
        <v>8</v>
      </c>
      <c r="E691">
        <v>19</v>
      </c>
      <c r="F691">
        <v>14</v>
      </c>
      <c r="G691">
        <v>30</v>
      </c>
      <c r="H691" t="s">
        <v>48</v>
      </c>
      <c r="Q691">
        <v>10</v>
      </c>
      <c r="R691" t="s">
        <v>60</v>
      </c>
      <c r="T691" t="s">
        <v>564</v>
      </c>
      <c r="U691">
        <v>40.5</v>
      </c>
      <c r="V691">
        <v>15.5</v>
      </c>
      <c r="W691">
        <v>130</v>
      </c>
    </row>
    <row r="692" spans="1:45" x14ac:dyDescent="0.35">
      <c r="A692">
        <v>744</v>
      </c>
      <c r="B692" t="s">
        <v>51</v>
      </c>
      <c r="C692">
        <v>1562</v>
      </c>
      <c r="D692">
        <v>10</v>
      </c>
      <c r="E692">
        <v>28</v>
      </c>
      <c r="F692">
        <v>10</v>
      </c>
      <c r="J692">
        <v>8</v>
      </c>
      <c r="L692">
        <v>8</v>
      </c>
      <c r="Q692">
        <v>11</v>
      </c>
      <c r="R692" t="s">
        <v>539</v>
      </c>
      <c r="T692" t="s">
        <v>539</v>
      </c>
      <c r="U692">
        <v>-38.700000000000003</v>
      </c>
      <c r="V692">
        <v>-73.5</v>
      </c>
      <c r="W692">
        <v>160</v>
      </c>
      <c r="AE692">
        <v>3</v>
      </c>
      <c r="AK692">
        <v>3</v>
      </c>
      <c r="AQ692">
        <v>3</v>
      </c>
    </row>
    <row r="693" spans="1:45" x14ac:dyDescent="0.35">
      <c r="A693">
        <v>745</v>
      </c>
      <c r="B693" t="s">
        <v>47</v>
      </c>
      <c r="C693">
        <v>1563</v>
      </c>
      <c r="D693">
        <v>6</v>
      </c>
      <c r="E693">
        <v>13</v>
      </c>
      <c r="F693">
        <v>12</v>
      </c>
      <c r="H693" t="s">
        <v>48</v>
      </c>
      <c r="Q693">
        <v>10</v>
      </c>
      <c r="R693" t="s">
        <v>574</v>
      </c>
      <c r="T693" t="s">
        <v>575</v>
      </c>
      <c r="U693">
        <v>42.4</v>
      </c>
      <c r="V693">
        <v>18.8</v>
      </c>
      <c r="W693">
        <v>130</v>
      </c>
    </row>
    <row r="694" spans="1:45" x14ac:dyDescent="0.35">
      <c r="A694">
        <v>746</v>
      </c>
      <c r="B694" t="s">
        <v>47</v>
      </c>
      <c r="C694">
        <v>1564</v>
      </c>
      <c r="D694">
        <v>4</v>
      </c>
      <c r="E694">
        <v>20</v>
      </c>
      <c r="H694" t="s">
        <v>48</v>
      </c>
      <c r="R694" t="s">
        <v>511</v>
      </c>
      <c r="T694" t="s">
        <v>576</v>
      </c>
      <c r="U694">
        <v>19.100000000000001</v>
      </c>
      <c r="V694">
        <v>-70.3</v>
      </c>
      <c r="W694">
        <v>90</v>
      </c>
      <c r="AE694">
        <v>3</v>
      </c>
    </row>
    <row r="695" spans="1:45" x14ac:dyDescent="0.35">
      <c r="A695">
        <v>750</v>
      </c>
      <c r="B695" t="s">
        <v>51</v>
      </c>
      <c r="C695">
        <v>1564</v>
      </c>
      <c r="D695">
        <v>7</v>
      </c>
      <c r="E695">
        <v>20</v>
      </c>
      <c r="J695">
        <v>5.8</v>
      </c>
      <c r="L695">
        <v>5.8</v>
      </c>
      <c r="Q695">
        <v>9</v>
      </c>
      <c r="R695" t="s">
        <v>170</v>
      </c>
      <c r="T695" t="s">
        <v>577</v>
      </c>
      <c r="U695">
        <v>44.017000000000003</v>
      </c>
      <c r="V695">
        <v>7.2830000000000004</v>
      </c>
      <c r="W695">
        <v>120</v>
      </c>
      <c r="X695">
        <v>650</v>
      </c>
      <c r="Y695">
        <v>3</v>
      </c>
      <c r="AE695">
        <v>4</v>
      </c>
      <c r="AJ695">
        <v>650</v>
      </c>
      <c r="AK695">
        <v>3</v>
      </c>
      <c r="AQ695">
        <v>4</v>
      </c>
    </row>
    <row r="696" spans="1:45" x14ac:dyDescent="0.35">
      <c r="A696">
        <v>9788</v>
      </c>
      <c r="B696" t="s">
        <v>47</v>
      </c>
      <c r="C696">
        <v>1565</v>
      </c>
      <c r="D696">
        <v>8</v>
      </c>
      <c r="R696" t="s">
        <v>578</v>
      </c>
      <c r="T696" t="s">
        <v>579</v>
      </c>
      <c r="U696">
        <v>14.6</v>
      </c>
      <c r="V696">
        <v>-90.7</v>
      </c>
      <c r="W696">
        <v>100</v>
      </c>
      <c r="AE696">
        <v>2</v>
      </c>
      <c r="AG696">
        <v>2</v>
      </c>
      <c r="AI696">
        <v>2</v>
      </c>
      <c r="AQ696">
        <v>2</v>
      </c>
      <c r="AS696">
        <v>2</v>
      </c>
    </row>
    <row r="697" spans="1:45" x14ac:dyDescent="0.35">
      <c r="A697">
        <v>9789</v>
      </c>
      <c r="B697" t="s">
        <v>47</v>
      </c>
      <c r="C697">
        <v>1566</v>
      </c>
      <c r="D697">
        <v>5</v>
      </c>
      <c r="R697" t="s">
        <v>578</v>
      </c>
      <c r="T697" t="s">
        <v>579</v>
      </c>
      <c r="U697">
        <v>14.6</v>
      </c>
      <c r="V697">
        <v>-90.7</v>
      </c>
      <c r="W697">
        <v>100</v>
      </c>
      <c r="AE697">
        <v>3</v>
      </c>
      <c r="AG697">
        <v>3</v>
      </c>
      <c r="AI697">
        <v>3</v>
      </c>
      <c r="AQ697">
        <v>3</v>
      </c>
      <c r="AS697">
        <v>3</v>
      </c>
    </row>
    <row r="698" spans="1:45" x14ac:dyDescent="0.35">
      <c r="A698">
        <v>751</v>
      </c>
      <c r="B698" t="s">
        <v>47</v>
      </c>
      <c r="C698">
        <v>1566</v>
      </c>
      <c r="H698" t="s">
        <v>48</v>
      </c>
      <c r="J698">
        <v>7.8</v>
      </c>
      <c r="P698">
        <v>7.8</v>
      </c>
      <c r="Q698">
        <v>7</v>
      </c>
      <c r="R698" t="s">
        <v>580</v>
      </c>
      <c r="T698" t="s">
        <v>580</v>
      </c>
      <c r="U698">
        <v>3</v>
      </c>
      <c r="V698">
        <v>-77.3</v>
      </c>
      <c r="W698">
        <v>160</v>
      </c>
    </row>
    <row r="699" spans="1:45" x14ac:dyDescent="0.35">
      <c r="A699">
        <v>752</v>
      </c>
      <c r="B699" t="s">
        <v>47</v>
      </c>
      <c r="C699">
        <v>1566</v>
      </c>
      <c r="H699" t="s">
        <v>48</v>
      </c>
      <c r="R699" t="s">
        <v>73</v>
      </c>
      <c r="T699" t="s">
        <v>450</v>
      </c>
      <c r="U699">
        <v>27.7</v>
      </c>
      <c r="V699">
        <v>54.3</v>
      </c>
      <c r="W699">
        <v>140</v>
      </c>
      <c r="AE699">
        <v>3</v>
      </c>
    </row>
    <row r="700" spans="1:45" x14ac:dyDescent="0.35">
      <c r="A700">
        <v>753</v>
      </c>
      <c r="B700" t="s">
        <v>47</v>
      </c>
      <c r="C700">
        <v>1568</v>
      </c>
      <c r="D700">
        <v>4</v>
      </c>
      <c r="E700">
        <v>25</v>
      </c>
      <c r="J700">
        <v>6</v>
      </c>
      <c r="L700">
        <v>6</v>
      </c>
      <c r="R700" t="s">
        <v>93</v>
      </c>
      <c r="T700" t="s">
        <v>581</v>
      </c>
      <c r="U700">
        <v>39</v>
      </c>
      <c r="V700">
        <v>119</v>
      </c>
      <c r="W700">
        <v>30</v>
      </c>
      <c r="AE700">
        <v>3</v>
      </c>
      <c r="AQ700">
        <v>3</v>
      </c>
    </row>
    <row r="701" spans="1:45" x14ac:dyDescent="0.35">
      <c r="A701">
        <v>754</v>
      </c>
      <c r="B701" t="s">
        <v>47</v>
      </c>
      <c r="C701">
        <v>1568</v>
      </c>
      <c r="D701">
        <v>5</v>
      </c>
      <c r="E701">
        <v>15</v>
      </c>
      <c r="J701">
        <v>6.8</v>
      </c>
      <c r="L701">
        <v>6.8</v>
      </c>
      <c r="Q701">
        <v>9</v>
      </c>
      <c r="R701" t="s">
        <v>93</v>
      </c>
      <c r="T701" t="s">
        <v>582</v>
      </c>
      <c r="U701">
        <v>34.4</v>
      </c>
      <c r="V701">
        <v>109</v>
      </c>
      <c r="W701">
        <v>30</v>
      </c>
      <c r="X701">
        <v>200</v>
      </c>
      <c r="Y701">
        <v>3</v>
      </c>
      <c r="AE701">
        <v>2</v>
      </c>
      <c r="AJ701">
        <v>200</v>
      </c>
      <c r="AK701">
        <v>3</v>
      </c>
      <c r="AQ701">
        <v>2</v>
      </c>
    </row>
    <row r="702" spans="1:45" x14ac:dyDescent="0.35">
      <c r="A702">
        <v>755</v>
      </c>
      <c r="B702" t="s">
        <v>47</v>
      </c>
      <c r="C702">
        <v>1568</v>
      </c>
      <c r="D702">
        <v>12</v>
      </c>
      <c r="E702">
        <v>27</v>
      </c>
      <c r="R702" t="s">
        <v>543</v>
      </c>
      <c r="T702" t="s">
        <v>583</v>
      </c>
      <c r="U702">
        <v>20.2</v>
      </c>
      <c r="V702">
        <v>-103.5</v>
      </c>
      <c r="W702">
        <v>150</v>
      </c>
      <c r="X702">
        <v>60</v>
      </c>
      <c r="Y702">
        <v>2</v>
      </c>
      <c r="AE702">
        <v>3</v>
      </c>
      <c r="AJ702">
        <v>60</v>
      </c>
      <c r="AK702">
        <v>2</v>
      </c>
      <c r="AQ702">
        <v>3</v>
      </c>
    </row>
    <row r="703" spans="1:45" x14ac:dyDescent="0.35">
      <c r="A703">
        <v>757</v>
      </c>
      <c r="B703" t="s">
        <v>51</v>
      </c>
      <c r="C703">
        <v>1570</v>
      </c>
      <c r="D703">
        <v>2</v>
      </c>
      <c r="E703">
        <v>8</v>
      </c>
      <c r="F703">
        <v>13</v>
      </c>
      <c r="J703">
        <v>8.3000000000000007</v>
      </c>
      <c r="L703">
        <v>8.3000000000000007</v>
      </c>
      <c r="Q703">
        <v>11</v>
      </c>
      <c r="R703" t="s">
        <v>539</v>
      </c>
      <c r="T703" t="s">
        <v>584</v>
      </c>
      <c r="U703">
        <v>-36.75</v>
      </c>
      <c r="V703">
        <v>-73</v>
      </c>
      <c r="W703">
        <v>160</v>
      </c>
      <c r="AE703">
        <v>2</v>
      </c>
      <c r="AG703">
        <v>3</v>
      </c>
      <c r="AJ703">
        <v>2000</v>
      </c>
      <c r="AK703">
        <v>4</v>
      </c>
      <c r="AQ703">
        <v>3</v>
      </c>
      <c r="AS703">
        <v>3</v>
      </c>
    </row>
    <row r="704" spans="1:45" x14ac:dyDescent="0.35">
      <c r="A704">
        <v>758</v>
      </c>
      <c r="B704" t="s">
        <v>47</v>
      </c>
      <c r="C704">
        <v>1570</v>
      </c>
      <c r="D704">
        <v>11</v>
      </c>
      <c r="E704">
        <v>17</v>
      </c>
      <c r="H704" t="s">
        <v>48</v>
      </c>
      <c r="Q704">
        <v>9</v>
      </c>
      <c r="R704" t="s">
        <v>60</v>
      </c>
      <c r="T704" t="s">
        <v>585</v>
      </c>
      <c r="U704">
        <v>45.3</v>
      </c>
      <c r="V704">
        <v>11.4</v>
      </c>
      <c r="W704">
        <v>130</v>
      </c>
      <c r="X704">
        <v>125</v>
      </c>
      <c r="Y704">
        <v>3</v>
      </c>
    </row>
    <row r="705" spans="1:45" x14ac:dyDescent="0.35">
      <c r="A705">
        <v>759</v>
      </c>
      <c r="B705" t="s">
        <v>47</v>
      </c>
      <c r="C705">
        <v>1571</v>
      </c>
      <c r="D705">
        <v>9</v>
      </c>
      <c r="E705">
        <v>9</v>
      </c>
      <c r="J705">
        <v>6</v>
      </c>
      <c r="L705">
        <v>6</v>
      </c>
      <c r="Q705">
        <v>8</v>
      </c>
      <c r="R705" t="s">
        <v>93</v>
      </c>
      <c r="T705" t="s">
        <v>586</v>
      </c>
      <c r="U705">
        <v>24.1</v>
      </c>
      <c r="V705">
        <v>102.7</v>
      </c>
      <c r="W705">
        <v>30</v>
      </c>
      <c r="Y705">
        <v>2</v>
      </c>
      <c r="AE705">
        <v>3</v>
      </c>
      <c r="AF705">
        <v>1000</v>
      </c>
      <c r="AG705">
        <v>4</v>
      </c>
      <c r="AK705">
        <v>2</v>
      </c>
      <c r="AQ705">
        <v>3</v>
      </c>
      <c r="AR705">
        <v>1000</v>
      </c>
      <c r="AS705">
        <v>4</v>
      </c>
    </row>
    <row r="706" spans="1:45" x14ac:dyDescent="0.35">
      <c r="A706">
        <v>7941</v>
      </c>
      <c r="B706" t="s">
        <v>47</v>
      </c>
      <c r="C706">
        <v>1573</v>
      </c>
      <c r="D706">
        <v>1</v>
      </c>
      <c r="E706">
        <v>10</v>
      </c>
      <c r="J706">
        <v>6.8</v>
      </c>
      <c r="L706">
        <v>6.8</v>
      </c>
      <c r="Q706">
        <v>9</v>
      </c>
      <c r="R706" t="s">
        <v>93</v>
      </c>
      <c r="T706" t="s">
        <v>587</v>
      </c>
      <c r="U706">
        <v>34.4</v>
      </c>
      <c r="V706">
        <v>104</v>
      </c>
      <c r="W706">
        <v>30</v>
      </c>
      <c r="Y706">
        <v>3</v>
      </c>
      <c r="AE706">
        <v>3</v>
      </c>
      <c r="AG706">
        <v>3</v>
      </c>
      <c r="AK706">
        <v>3</v>
      </c>
      <c r="AQ706">
        <v>3</v>
      </c>
      <c r="AS706">
        <v>3</v>
      </c>
    </row>
    <row r="707" spans="1:45" x14ac:dyDescent="0.35">
      <c r="A707">
        <v>760</v>
      </c>
      <c r="B707" t="s">
        <v>47</v>
      </c>
      <c r="C707">
        <v>1573</v>
      </c>
      <c r="R707" t="s">
        <v>543</v>
      </c>
      <c r="T707" t="s">
        <v>588</v>
      </c>
      <c r="U707">
        <v>19.2</v>
      </c>
      <c r="V707">
        <v>-104</v>
      </c>
      <c r="W707">
        <v>150</v>
      </c>
      <c r="AE707">
        <v>3</v>
      </c>
      <c r="AQ707">
        <v>3</v>
      </c>
    </row>
    <row r="708" spans="1:45" x14ac:dyDescent="0.35">
      <c r="A708">
        <v>762</v>
      </c>
      <c r="B708" t="s">
        <v>47</v>
      </c>
      <c r="C708">
        <v>1574</v>
      </c>
      <c r="D708">
        <v>5</v>
      </c>
      <c r="E708">
        <v>3</v>
      </c>
      <c r="H708" t="s">
        <v>48</v>
      </c>
      <c r="Q708">
        <v>7</v>
      </c>
      <c r="R708" t="s">
        <v>289</v>
      </c>
      <c r="T708" t="s">
        <v>289</v>
      </c>
      <c r="U708">
        <v>46.2</v>
      </c>
      <c r="V708">
        <v>6.2</v>
      </c>
      <c r="W708">
        <v>120</v>
      </c>
      <c r="AE708">
        <v>3</v>
      </c>
    </row>
    <row r="709" spans="1:45" x14ac:dyDescent="0.35">
      <c r="A709">
        <v>763</v>
      </c>
      <c r="B709" t="s">
        <v>47</v>
      </c>
      <c r="C709">
        <v>1574</v>
      </c>
      <c r="D709">
        <v>8</v>
      </c>
      <c r="E709">
        <v>14</v>
      </c>
      <c r="H709" t="s">
        <v>48</v>
      </c>
      <c r="Q709">
        <v>10</v>
      </c>
      <c r="R709" t="s">
        <v>389</v>
      </c>
      <c r="T709" t="s">
        <v>390</v>
      </c>
      <c r="U709">
        <v>45.1</v>
      </c>
      <c r="V709">
        <v>14.8</v>
      </c>
      <c r="W709">
        <v>130</v>
      </c>
    </row>
    <row r="710" spans="1:45" x14ac:dyDescent="0.35">
      <c r="A710">
        <v>761</v>
      </c>
      <c r="B710" t="s">
        <v>47</v>
      </c>
      <c r="C710">
        <v>1574</v>
      </c>
      <c r="H710" t="s">
        <v>48</v>
      </c>
      <c r="R710" t="s">
        <v>73</v>
      </c>
      <c r="T710" t="s">
        <v>589</v>
      </c>
      <c r="U710">
        <v>34</v>
      </c>
      <c r="V710">
        <v>51.4</v>
      </c>
      <c r="W710">
        <v>140</v>
      </c>
      <c r="X710">
        <v>1200</v>
      </c>
      <c r="Y710">
        <v>4</v>
      </c>
      <c r="AE710">
        <v>3</v>
      </c>
    </row>
    <row r="711" spans="1:45" x14ac:dyDescent="0.35">
      <c r="A711">
        <v>765</v>
      </c>
      <c r="B711" t="s">
        <v>47</v>
      </c>
      <c r="C711">
        <v>1575</v>
      </c>
      <c r="D711">
        <v>9</v>
      </c>
      <c r="E711">
        <v>8</v>
      </c>
      <c r="H711" t="s">
        <v>48</v>
      </c>
      <c r="J711">
        <v>7.8</v>
      </c>
      <c r="P711">
        <v>7.8</v>
      </c>
      <c r="R711" t="s">
        <v>570</v>
      </c>
      <c r="T711" t="s">
        <v>570</v>
      </c>
      <c r="U711">
        <v>-0.2</v>
      </c>
      <c r="V711">
        <v>-78.599999999999994</v>
      </c>
      <c r="W711">
        <v>160</v>
      </c>
      <c r="Y711">
        <v>3</v>
      </c>
    </row>
    <row r="712" spans="1:45" x14ac:dyDescent="0.35">
      <c r="A712">
        <v>767</v>
      </c>
      <c r="B712" t="s">
        <v>51</v>
      </c>
      <c r="C712">
        <v>1575</v>
      </c>
      <c r="D712">
        <v>12</v>
      </c>
      <c r="E712">
        <v>16</v>
      </c>
      <c r="F712">
        <v>18</v>
      </c>
      <c r="G712">
        <v>30</v>
      </c>
      <c r="J712">
        <v>8.5</v>
      </c>
      <c r="L712">
        <v>8.5</v>
      </c>
      <c r="Q712">
        <v>10</v>
      </c>
      <c r="R712" t="s">
        <v>539</v>
      </c>
      <c r="T712" t="s">
        <v>590</v>
      </c>
      <c r="U712">
        <v>-39.799999999999997</v>
      </c>
      <c r="V712">
        <v>-73.2</v>
      </c>
      <c r="W712">
        <v>160</v>
      </c>
      <c r="X712">
        <v>21</v>
      </c>
      <c r="Y712">
        <v>1</v>
      </c>
      <c r="AE712">
        <v>3</v>
      </c>
      <c r="AJ712">
        <v>1321</v>
      </c>
      <c r="AK712">
        <v>4</v>
      </c>
      <c r="AQ712">
        <v>3</v>
      </c>
      <c r="AS712">
        <v>2</v>
      </c>
    </row>
    <row r="713" spans="1:45" x14ac:dyDescent="0.35">
      <c r="A713">
        <v>6878</v>
      </c>
      <c r="B713" t="s">
        <v>47</v>
      </c>
      <c r="C713">
        <v>1576</v>
      </c>
      <c r="D713">
        <v>5</v>
      </c>
      <c r="E713">
        <v>23</v>
      </c>
      <c r="R713" t="s">
        <v>591</v>
      </c>
      <c r="T713" t="s">
        <v>592</v>
      </c>
      <c r="W713">
        <v>100</v>
      </c>
      <c r="Y713">
        <v>3</v>
      </c>
      <c r="AE713">
        <v>4</v>
      </c>
      <c r="AK713">
        <v>4</v>
      </c>
      <c r="AQ713">
        <v>4</v>
      </c>
    </row>
    <row r="714" spans="1:45" x14ac:dyDescent="0.35">
      <c r="A714">
        <v>768</v>
      </c>
      <c r="B714" t="s">
        <v>47</v>
      </c>
      <c r="C714">
        <v>1577</v>
      </c>
      <c r="D714">
        <v>3</v>
      </c>
      <c r="E714">
        <v>13</v>
      </c>
      <c r="J714">
        <v>6.5</v>
      </c>
      <c r="L714">
        <v>6.5</v>
      </c>
      <c r="Q714">
        <v>8</v>
      </c>
      <c r="R714" t="s">
        <v>93</v>
      </c>
      <c r="T714" t="s">
        <v>593</v>
      </c>
      <c r="U714">
        <v>25</v>
      </c>
      <c r="V714">
        <v>98.6</v>
      </c>
      <c r="W714">
        <v>30</v>
      </c>
      <c r="X714">
        <v>170</v>
      </c>
      <c r="Y714">
        <v>3</v>
      </c>
      <c r="AE714">
        <v>2</v>
      </c>
    </row>
    <row r="715" spans="1:45" x14ac:dyDescent="0.35">
      <c r="A715">
        <v>769</v>
      </c>
      <c r="B715" t="s">
        <v>47</v>
      </c>
      <c r="C715">
        <v>1578</v>
      </c>
      <c r="D715">
        <v>6</v>
      </c>
      <c r="E715">
        <v>17</v>
      </c>
      <c r="H715" t="s">
        <v>48</v>
      </c>
      <c r="R715" t="s">
        <v>479</v>
      </c>
      <c r="T715" t="s">
        <v>594</v>
      </c>
      <c r="U715">
        <v>-12.5</v>
      </c>
      <c r="V715">
        <v>-77</v>
      </c>
      <c r="W715">
        <v>160</v>
      </c>
      <c r="AE715">
        <v>2</v>
      </c>
    </row>
    <row r="716" spans="1:45" x14ac:dyDescent="0.35">
      <c r="A716">
        <v>10243</v>
      </c>
      <c r="B716" t="s">
        <v>51</v>
      </c>
      <c r="C716">
        <v>1579</v>
      </c>
      <c r="D716">
        <v>3</v>
      </c>
      <c r="E716">
        <v>16</v>
      </c>
      <c r="R716" t="s">
        <v>595</v>
      </c>
      <c r="T716" t="s">
        <v>596</v>
      </c>
      <c r="U716">
        <v>8.7050000000000001</v>
      </c>
      <c r="V716">
        <v>-83.88</v>
      </c>
      <c r="W716">
        <v>100</v>
      </c>
    </row>
    <row r="717" spans="1:45" x14ac:dyDescent="0.35">
      <c r="A717">
        <v>7942</v>
      </c>
      <c r="B717" t="s">
        <v>47</v>
      </c>
      <c r="C717">
        <v>1579</v>
      </c>
      <c r="D717">
        <v>12</v>
      </c>
      <c r="E717">
        <v>21</v>
      </c>
      <c r="J717">
        <v>5</v>
      </c>
      <c r="L717">
        <v>5</v>
      </c>
      <c r="Q717">
        <v>6</v>
      </c>
      <c r="R717" t="s">
        <v>93</v>
      </c>
      <c r="T717" t="s">
        <v>597</v>
      </c>
      <c r="U717">
        <v>25.1</v>
      </c>
      <c r="V717">
        <v>99.9</v>
      </c>
      <c r="W717">
        <v>30</v>
      </c>
      <c r="X717">
        <v>10</v>
      </c>
      <c r="Y717">
        <v>1</v>
      </c>
      <c r="AE717">
        <v>1</v>
      </c>
      <c r="AJ717">
        <v>10</v>
      </c>
      <c r="AK717">
        <v>1</v>
      </c>
      <c r="AQ717">
        <v>1</v>
      </c>
    </row>
    <row r="718" spans="1:45" x14ac:dyDescent="0.35">
      <c r="A718">
        <v>770</v>
      </c>
      <c r="B718" t="s">
        <v>47</v>
      </c>
      <c r="C718">
        <v>1579</v>
      </c>
      <c r="R718" t="s">
        <v>385</v>
      </c>
      <c r="T718" t="s">
        <v>598</v>
      </c>
      <c r="U718">
        <v>35.299999999999997</v>
      </c>
      <c r="V718">
        <v>-2.97</v>
      </c>
      <c r="W718">
        <v>15</v>
      </c>
      <c r="AE718">
        <v>3</v>
      </c>
    </row>
    <row r="719" spans="1:45" x14ac:dyDescent="0.35">
      <c r="A719">
        <v>771</v>
      </c>
      <c r="B719" t="s">
        <v>51</v>
      </c>
      <c r="C719">
        <v>1580</v>
      </c>
      <c r="D719">
        <v>4</v>
      </c>
      <c r="E719">
        <v>6</v>
      </c>
      <c r="I719">
        <v>33</v>
      </c>
      <c r="J719">
        <v>6.2</v>
      </c>
      <c r="N719">
        <v>6.2</v>
      </c>
      <c r="R719" t="s">
        <v>227</v>
      </c>
      <c r="T719" t="s">
        <v>599</v>
      </c>
      <c r="U719">
        <v>51.018999999999998</v>
      </c>
      <c r="V719">
        <v>1.3089999999999999</v>
      </c>
      <c r="W719">
        <v>120</v>
      </c>
      <c r="Y719">
        <v>2</v>
      </c>
      <c r="AE719">
        <v>2</v>
      </c>
    </row>
    <row r="720" spans="1:45" x14ac:dyDescent="0.35">
      <c r="A720">
        <v>773</v>
      </c>
      <c r="B720" t="s">
        <v>47</v>
      </c>
      <c r="C720">
        <v>1581</v>
      </c>
      <c r="I720">
        <v>15</v>
      </c>
      <c r="J720">
        <v>6.4</v>
      </c>
      <c r="P720">
        <v>6.4</v>
      </c>
      <c r="Q720">
        <v>10</v>
      </c>
      <c r="R720" t="s">
        <v>479</v>
      </c>
      <c r="T720" t="s">
        <v>600</v>
      </c>
      <c r="U720">
        <v>-14.1</v>
      </c>
      <c r="V720">
        <v>-71.5</v>
      </c>
      <c r="W720">
        <v>160</v>
      </c>
      <c r="Y720">
        <v>3</v>
      </c>
      <c r="AE720">
        <v>1</v>
      </c>
    </row>
    <row r="721" spans="1:47" x14ac:dyDescent="0.35">
      <c r="A721">
        <v>776</v>
      </c>
      <c r="B721" t="s">
        <v>51</v>
      </c>
      <c r="C721">
        <v>1582</v>
      </c>
      <c r="D721">
        <v>1</v>
      </c>
      <c r="E721">
        <v>22</v>
      </c>
      <c r="F721">
        <v>16</v>
      </c>
      <c r="G721">
        <v>30</v>
      </c>
      <c r="I721">
        <v>30</v>
      </c>
      <c r="J721">
        <v>8.1999999999999993</v>
      </c>
      <c r="L721">
        <v>8.1999999999999993</v>
      </c>
      <c r="Q721">
        <v>10</v>
      </c>
      <c r="R721" t="s">
        <v>479</v>
      </c>
      <c r="T721" t="s">
        <v>601</v>
      </c>
      <c r="U721">
        <v>-16.600000000000001</v>
      </c>
      <c r="V721">
        <v>-71.599999999999994</v>
      </c>
      <c r="W721">
        <v>160</v>
      </c>
      <c r="Y721">
        <v>3</v>
      </c>
      <c r="AC721">
        <v>3</v>
      </c>
      <c r="AE721">
        <v>3</v>
      </c>
      <c r="AG721">
        <v>4</v>
      </c>
      <c r="AK721">
        <v>3</v>
      </c>
      <c r="AO721">
        <v>3</v>
      </c>
      <c r="AQ721">
        <v>3</v>
      </c>
      <c r="AS721">
        <v>4</v>
      </c>
    </row>
    <row r="722" spans="1:47" x14ac:dyDescent="0.35">
      <c r="A722">
        <v>777</v>
      </c>
      <c r="B722" t="s">
        <v>47</v>
      </c>
      <c r="C722">
        <v>1582</v>
      </c>
      <c r="D722">
        <v>8</v>
      </c>
      <c r="E722">
        <v>15</v>
      </c>
      <c r="H722" t="s">
        <v>48</v>
      </c>
      <c r="I722">
        <v>30</v>
      </c>
      <c r="J722">
        <v>7.8</v>
      </c>
      <c r="P722">
        <v>7.8</v>
      </c>
      <c r="Q722">
        <v>7</v>
      </c>
      <c r="R722" t="s">
        <v>479</v>
      </c>
      <c r="T722" t="s">
        <v>479</v>
      </c>
      <c r="U722">
        <v>-12.2</v>
      </c>
      <c r="V722">
        <v>-77.599999999999994</v>
      </c>
      <c r="W722">
        <v>160</v>
      </c>
    </row>
    <row r="723" spans="1:47" x14ac:dyDescent="0.35">
      <c r="A723">
        <v>774</v>
      </c>
      <c r="B723" t="s">
        <v>47</v>
      </c>
      <c r="C723">
        <v>1582</v>
      </c>
      <c r="H723" t="s">
        <v>48</v>
      </c>
      <c r="R723" t="s">
        <v>60</v>
      </c>
      <c r="T723" t="s">
        <v>550</v>
      </c>
      <c r="U723">
        <v>40.6</v>
      </c>
      <c r="V723">
        <v>14.1</v>
      </c>
      <c r="W723">
        <v>130</v>
      </c>
      <c r="AE723">
        <v>2</v>
      </c>
    </row>
    <row r="724" spans="1:47" x14ac:dyDescent="0.35">
      <c r="A724">
        <v>779</v>
      </c>
      <c r="B724" t="s">
        <v>51</v>
      </c>
      <c r="C724">
        <v>1584</v>
      </c>
      <c r="D724">
        <v>3</v>
      </c>
      <c r="E724">
        <v>11</v>
      </c>
      <c r="F724">
        <v>10</v>
      </c>
      <c r="J724">
        <v>5.9</v>
      </c>
      <c r="K724">
        <v>5.9</v>
      </c>
      <c r="Q724">
        <v>7</v>
      </c>
      <c r="R724" t="s">
        <v>289</v>
      </c>
      <c r="T724" t="s">
        <v>602</v>
      </c>
      <c r="U724">
        <v>46.33</v>
      </c>
      <c r="V724">
        <v>6.97</v>
      </c>
      <c r="W724">
        <v>120</v>
      </c>
      <c r="X724">
        <v>100</v>
      </c>
      <c r="Y724">
        <v>2</v>
      </c>
      <c r="AE724">
        <v>3</v>
      </c>
      <c r="AG724">
        <v>2</v>
      </c>
      <c r="AI724">
        <v>2</v>
      </c>
      <c r="AJ724">
        <v>100</v>
      </c>
      <c r="AK724">
        <v>2</v>
      </c>
      <c r="AQ724">
        <v>3</v>
      </c>
      <c r="AS724">
        <v>2</v>
      </c>
      <c r="AU724">
        <v>2</v>
      </c>
    </row>
    <row r="725" spans="1:47" x14ac:dyDescent="0.35">
      <c r="A725">
        <v>780</v>
      </c>
      <c r="B725" t="s">
        <v>47</v>
      </c>
      <c r="C725">
        <v>1584</v>
      </c>
      <c r="D725">
        <v>3</v>
      </c>
      <c r="E725">
        <v>13</v>
      </c>
      <c r="H725" t="s">
        <v>48</v>
      </c>
      <c r="Q725">
        <v>5</v>
      </c>
      <c r="R725" t="s">
        <v>289</v>
      </c>
      <c r="T725" t="s">
        <v>289</v>
      </c>
      <c r="U725">
        <v>46.2</v>
      </c>
      <c r="V725">
        <v>7</v>
      </c>
      <c r="W725">
        <v>120</v>
      </c>
      <c r="Y725">
        <v>3</v>
      </c>
      <c r="AE725">
        <v>3</v>
      </c>
      <c r="AK725">
        <v>3</v>
      </c>
      <c r="AQ725">
        <v>3</v>
      </c>
    </row>
    <row r="726" spans="1:47" x14ac:dyDescent="0.35">
      <c r="A726">
        <v>781</v>
      </c>
      <c r="B726" t="s">
        <v>47</v>
      </c>
      <c r="C726">
        <v>1584</v>
      </c>
      <c r="D726">
        <v>3</v>
      </c>
      <c r="E726">
        <v>14</v>
      </c>
      <c r="F726">
        <v>8</v>
      </c>
      <c r="H726" t="s">
        <v>48</v>
      </c>
      <c r="J726">
        <v>5.4</v>
      </c>
      <c r="K726">
        <v>5.4</v>
      </c>
      <c r="Q726">
        <v>5</v>
      </c>
      <c r="R726" t="s">
        <v>289</v>
      </c>
      <c r="T726" t="s">
        <v>289</v>
      </c>
      <c r="U726">
        <v>46.3</v>
      </c>
      <c r="V726">
        <v>7</v>
      </c>
      <c r="W726">
        <v>120</v>
      </c>
      <c r="Y726">
        <v>3</v>
      </c>
      <c r="AE726">
        <v>3</v>
      </c>
      <c r="AK726">
        <v>3</v>
      </c>
      <c r="AQ726">
        <v>3</v>
      </c>
    </row>
    <row r="727" spans="1:47" x14ac:dyDescent="0.35">
      <c r="A727">
        <v>782</v>
      </c>
      <c r="B727" t="s">
        <v>51</v>
      </c>
      <c r="C727">
        <v>1584</v>
      </c>
      <c r="D727">
        <v>3</v>
      </c>
      <c r="E727">
        <v>17</v>
      </c>
      <c r="I727">
        <v>30</v>
      </c>
      <c r="J727">
        <v>8.4</v>
      </c>
      <c r="L727">
        <v>8.4</v>
      </c>
      <c r="Q727">
        <v>7</v>
      </c>
      <c r="R727" t="s">
        <v>479</v>
      </c>
      <c r="T727" t="s">
        <v>479</v>
      </c>
      <c r="U727">
        <v>-11.8</v>
      </c>
      <c r="V727">
        <v>-77.8</v>
      </c>
      <c r="W727">
        <v>160</v>
      </c>
      <c r="AE727">
        <v>1</v>
      </c>
      <c r="AI727">
        <v>1</v>
      </c>
      <c r="AQ727">
        <v>1</v>
      </c>
      <c r="AU727">
        <v>1</v>
      </c>
    </row>
    <row r="728" spans="1:47" x14ac:dyDescent="0.35">
      <c r="A728">
        <v>10484</v>
      </c>
      <c r="B728" t="s">
        <v>51</v>
      </c>
      <c r="C728">
        <v>1585</v>
      </c>
      <c r="D728">
        <v>6</v>
      </c>
      <c r="E728">
        <v>28</v>
      </c>
      <c r="J728">
        <v>7</v>
      </c>
      <c r="K728">
        <v>7</v>
      </c>
      <c r="R728" t="s">
        <v>56</v>
      </c>
      <c r="T728" t="s">
        <v>603</v>
      </c>
      <c r="U728">
        <v>40.200000000000003</v>
      </c>
      <c r="V728">
        <v>24.5</v>
      </c>
      <c r="W728">
        <v>130</v>
      </c>
      <c r="Y728">
        <v>1</v>
      </c>
      <c r="AE728">
        <v>1</v>
      </c>
      <c r="AK728">
        <v>1</v>
      </c>
      <c r="AQ728">
        <v>1</v>
      </c>
    </row>
    <row r="729" spans="1:47" x14ac:dyDescent="0.35">
      <c r="A729">
        <v>5957</v>
      </c>
      <c r="B729" t="s">
        <v>51</v>
      </c>
      <c r="C729">
        <v>1586</v>
      </c>
      <c r="D729">
        <v>1</v>
      </c>
      <c r="E729">
        <v>18</v>
      </c>
      <c r="J729">
        <v>8.1999999999999993</v>
      </c>
      <c r="L729">
        <v>8.1999999999999993</v>
      </c>
      <c r="R729" t="s">
        <v>199</v>
      </c>
      <c r="T729" t="s">
        <v>604</v>
      </c>
      <c r="U729">
        <v>35</v>
      </c>
      <c r="V729">
        <v>136.80000000000001</v>
      </c>
      <c r="W729">
        <v>30</v>
      </c>
      <c r="X729">
        <v>8000</v>
      </c>
      <c r="Y729">
        <v>4</v>
      </c>
      <c r="AE729">
        <v>3</v>
      </c>
      <c r="AF729">
        <v>10000</v>
      </c>
      <c r="AG729">
        <v>4</v>
      </c>
      <c r="AJ729">
        <v>8000</v>
      </c>
      <c r="AK729">
        <v>4</v>
      </c>
      <c r="AQ729">
        <v>3</v>
      </c>
      <c r="AR729">
        <v>10000</v>
      </c>
      <c r="AS729">
        <v>4</v>
      </c>
    </row>
    <row r="730" spans="1:47" x14ac:dyDescent="0.35">
      <c r="A730">
        <v>783</v>
      </c>
      <c r="B730" t="s">
        <v>47</v>
      </c>
      <c r="C730">
        <v>1586</v>
      </c>
      <c r="D730">
        <v>4</v>
      </c>
      <c r="E730">
        <v>2</v>
      </c>
      <c r="J730">
        <v>5.5</v>
      </c>
      <c r="L730">
        <v>5.5</v>
      </c>
      <c r="Q730">
        <v>7</v>
      </c>
      <c r="R730" t="s">
        <v>93</v>
      </c>
      <c r="T730" t="s">
        <v>605</v>
      </c>
      <c r="U730">
        <v>25.3</v>
      </c>
      <c r="V730">
        <v>100.3</v>
      </c>
      <c r="W730">
        <v>30</v>
      </c>
      <c r="X730">
        <v>20</v>
      </c>
      <c r="Y730">
        <v>1</v>
      </c>
      <c r="AE730">
        <v>1</v>
      </c>
      <c r="AG730">
        <v>1</v>
      </c>
      <c r="AJ730">
        <v>20</v>
      </c>
      <c r="AK730">
        <v>1</v>
      </c>
      <c r="AQ730">
        <v>1</v>
      </c>
      <c r="AS730">
        <v>1</v>
      </c>
    </row>
    <row r="731" spans="1:47" x14ac:dyDescent="0.35">
      <c r="A731">
        <v>786</v>
      </c>
      <c r="B731" t="s">
        <v>51</v>
      </c>
      <c r="C731">
        <v>1586</v>
      </c>
      <c r="D731">
        <v>7</v>
      </c>
      <c r="E731">
        <v>10</v>
      </c>
      <c r="F731">
        <v>0</v>
      </c>
      <c r="G731">
        <v>30</v>
      </c>
      <c r="I731">
        <v>60</v>
      </c>
      <c r="J731">
        <v>8.5</v>
      </c>
      <c r="P731">
        <v>8.5</v>
      </c>
      <c r="Q731">
        <v>10</v>
      </c>
      <c r="R731" t="s">
        <v>479</v>
      </c>
      <c r="T731" t="s">
        <v>606</v>
      </c>
      <c r="U731">
        <v>-12.3</v>
      </c>
      <c r="V731">
        <v>-77.7</v>
      </c>
      <c r="W731">
        <v>160</v>
      </c>
      <c r="X731">
        <v>22</v>
      </c>
      <c r="Y731">
        <v>1</v>
      </c>
      <c r="AE731">
        <v>3</v>
      </c>
      <c r="AG731">
        <v>3</v>
      </c>
      <c r="AJ731">
        <v>22</v>
      </c>
      <c r="AK731">
        <v>1</v>
      </c>
      <c r="AQ731">
        <v>3</v>
      </c>
      <c r="AS731">
        <v>3</v>
      </c>
    </row>
    <row r="732" spans="1:47" x14ac:dyDescent="0.35">
      <c r="A732">
        <v>9787</v>
      </c>
      <c r="B732" t="s">
        <v>47</v>
      </c>
      <c r="C732">
        <v>1586</v>
      </c>
      <c r="R732" t="s">
        <v>578</v>
      </c>
      <c r="T732" t="s">
        <v>579</v>
      </c>
      <c r="U732">
        <v>14.553000000000001</v>
      </c>
      <c r="V732">
        <v>-90.734999999999999</v>
      </c>
      <c r="W732">
        <v>100</v>
      </c>
      <c r="AE732">
        <v>2</v>
      </c>
      <c r="AG732">
        <v>2</v>
      </c>
      <c r="AI732">
        <v>2</v>
      </c>
      <c r="AQ732">
        <v>2</v>
      </c>
      <c r="AS732">
        <v>2</v>
      </c>
    </row>
    <row r="733" spans="1:47" x14ac:dyDescent="0.35">
      <c r="A733">
        <v>787</v>
      </c>
      <c r="B733" t="s">
        <v>51</v>
      </c>
      <c r="C733">
        <v>1587</v>
      </c>
      <c r="D733">
        <v>7</v>
      </c>
      <c r="E733">
        <v>9</v>
      </c>
      <c r="J733">
        <v>6.2</v>
      </c>
      <c r="L733">
        <v>6.2</v>
      </c>
      <c r="Q733">
        <v>9</v>
      </c>
      <c r="R733" t="s">
        <v>479</v>
      </c>
      <c r="T733" t="s">
        <v>607</v>
      </c>
      <c r="U733">
        <v>-5.3</v>
      </c>
      <c r="V733">
        <v>-80.5</v>
      </c>
      <c r="W733">
        <v>160</v>
      </c>
      <c r="AQ733">
        <v>2</v>
      </c>
    </row>
    <row r="734" spans="1:47" x14ac:dyDescent="0.35">
      <c r="A734">
        <v>788</v>
      </c>
      <c r="B734" t="s">
        <v>47</v>
      </c>
      <c r="C734">
        <v>1587</v>
      </c>
      <c r="D734">
        <v>8</v>
      </c>
      <c r="E734">
        <v>30</v>
      </c>
      <c r="Q734">
        <v>9</v>
      </c>
      <c r="R734" t="s">
        <v>570</v>
      </c>
      <c r="T734" t="s">
        <v>608</v>
      </c>
      <c r="U734">
        <v>-0.22</v>
      </c>
      <c r="V734">
        <v>-78.5</v>
      </c>
      <c r="W734">
        <v>160</v>
      </c>
      <c r="Y734">
        <v>3</v>
      </c>
    </row>
    <row r="735" spans="1:47" x14ac:dyDescent="0.35">
      <c r="A735">
        <v>791</v>
      </c>
      <c r="B735" t="s">
        <v>47</v>
      </c>
      <c r="C735">
        <v>1587</v>
      </c>
      <c r="D735">
        <v>11</v>
      </c>
      <c r="Q735">
        <v>10</v>
      </c>
      <c r="R735" t="s">
        <v>90</v>
      </c>
      <c r="T735" t="s">
        <v>609</v>
      </c>
      <c r="U735">
        <v>37.1</v>
      </c>
      <c r="V735">
        <v>-8</v>
      </c>
      <c r="W735">
        <v>130</v>
      </c>
      <c r="X735">
        <v>170</v>
      </c>
      <c r="Y735">
        <v>3</v>
      </c>
      <c r="AE735">
        <v>1</v>
      </c>
      <c r="AG735">
        <v>1</v>
      </c>
      <c r="AI735">
        <v>1</v>
      </c>
      <c r="AJ735">
        <v>170</v>
      </c>
      <c r="AK735">
        <v>3</v>
      </c>
      <c r="AQ735">
        <v>1</v>
      </c>
      <c r="AS735">
        <v>1</v>
      </c>
    </row>
    <row r="736" spans="1:47" x14ac:dyDescent="0.35">
      <c r="A736">
        <v>792</v>
      </c>
      <c r="B736" t="s">
        <v>47</v>
      </c>
      <c r="C736">
        <v>1588</v>
      </c>
      <c r="D736">
        <v>8</v>
      </c>
      <c r="E736">
        <v>9</v>
      </c>
      <c r="J736">
        <v>6</v>
      </c>
      <c r="L736">
        <v>6</v>
      </c>
      <c r="Q736">
        <v>8</v>
      </c>
      <c r="R736" t="s">
        <v>93</v>
      </c>
      <c r="T736" t="s">
        <v>610</v>
      </c>
      <c r="U736">
        <v>24</v>
      </c>
      <c r="V736">
        <v>102.8</v>
      </c>
      <c r="W736">
        <v>30</v>
      </c>
      <c r="Y736">
        <v>2</v>
      </c>
    </row>
    <row r="737" spans="1:45" x14ac:dyDescent="0.35">
      <c r="A737">
        <v>793</v>
      </c>
      <c r="B737" t="s">
        <v>47</v>
      </c>
      <c r="C737">
        <v>1588</v>
      </c>
      <c r="D737">
        <v>11</v>
      </c>
      <c r="E737">
        <v>20</v>
      </c>
      <c r="H737" t="s">
        <v>48</v>
      </c>
      <c r="R737" t="s">
        <v>73</v>
      </c>
      <c r="T737" t="s">
        <v>396</v>
      </c>
      <c r="U737">
        <v>29.4</v>
      </c>
      <c r="V737">
        <v>52.3</v>
      </c>
      <c r="W737">
        <v>140</v>
      </c>
      <c r="AE737">
        <v>2</v>
      </c>
    </row>
    <row r="738" spans="1:45" x14ac:dyDescent="0.35">
      <c r="A738">
        <v>6038</v>
      </c>
      <c r="B738" t="s">
        <v>51</v>
      </c>
      <c r="C738">
        <v>1589</v>
      </c>
      <c r="D738">
        <v>3</v>
      </c>
      <c r="E738">
        <v>21</v>
      </c>
      <c r="J738">
        <v>6.7</v>
      </c>
      <c r="L738">
        <v>6.7</v>
      </c>
      <c r="R738" t="s">
        <v>199</v>
      </c>
      <c r="T738" t="s">
        <v>611</v>
      </c>
      <c r="U738">
        <v>34.799999999999997</v>
      </c>
      <c r="V738">
        <v>138.19999999999999</v>
      </c>
      <c r="W738">
        <v>30</v>
      </c>
      <c r="AK738">
        <v>3</v>
      </c>
      <c r="AQ738">
        <v>3</v>
      </c>
      <c r="AS738">
        <v>3</v>
      </c>
    </row>
    <row r="739" spans="1:45" x14ac:dyDescent="0.35">
      <c r="A739">
        <v>7935</v>
      </c>
      <c r="B739" t="s">
        <v>47</v>
      </c>
      <c r="C739">
        <v>1589</v>
      </c>
      <c r="Q739">
        <v>10</v>
      </c>
      <c r="R739" t="s">
        <v>87</v>
      </c>
      <c r="T739" t="s">
        <v>87</v>
      </c>
      <c r="U739">
        <v>37.9</v>
      </c>
      <c r="V739">
        <v>-4.8</v>
      </c>
      <c r="W739">
        <v>130</v>
      </c>
    </row>
    <row r="740" spans="1:45" x14ac:dyDescent="0.35">
      <c r="A740">
        <v>796</v>
      </c>
      <c r="B740" t="s">
        <v>47</v>
      </c>
      <c r="C740">
        <v>1590</v>
      </c>
      <c r="D740">
        <v>7</v>
      </c>
      <c r="E740">
        <v>7</v>
      </c>
      <c r="J740">
        <v>5.5</v>
      </c>
      <c r="L740">
        <v>5.5</v>
      </c>
      <c r="Q740">
        <v>7</v>
      </c>
      <c r="R740" t="s">
        <v>93</v>
      </c>
      <c r="T740" t="s">
        <v>95</v>
      </c>
      <c r="U740">
        <v>35.4</v>
      </c>
      <c r="V740">
        <v>103.9</v>
      </c>
      <c r="W740">
        <v>30</v>
      </c>
      <c r="Y740">
        <v>3</v>
      </c>
      <c r="AE740">
        <v>3</v>
      </c>
      <c r="AK740">
        <v>3</v>
      </c>
      <c r="AQ740">
        <v>3</v>
      </c>
    </row>
    <row r="741" spans="1:45" x14ac:dyDescent="0.35">
      <c r="A741">
        <v>797</v>
      </c>
      <c r="B741" t="s">
        <v>47</v>
      </c>
      <c r="C741">
        <v>1590</v>
      </c>
      <c r="D741">
        <v>7</v>
      </c>
      <c r="E741">
        <v>25</v>
      </c>
      <c r="Q741">
        <v>10</v>
      </c>
      <c r="R741" t="s">
        <v>389</v>
      </c>
      <c r="T741" t="s">
        <v>612</v>
      </c>
      <c r="U741">
        <v>45</v>
      </c>
      <c r="V741">
        <v>14.9</v>
      </c>
      <c r="W741">
        <v>130</v>
      </c>
      <c r="AE741">
        <v>3</v>
      </c>
    </row>
    <row r="742" spans="1:45" x14ac:dyDescent="0.35">
      <c r="A742">
        <v>798</v>
      </c>
      <c r="B742" t="s">
        <v>47</v>
      </c>
      <c r="C742">
        <v>1590</v>
      </c>
      <c r="D742">
        <v>8</v>
      </c>
      <c r="E742">
        <v>7</v>
      </c>
      <c r="H742" t="s">
        <v>48</v>
      </c>
      <c r="R742" t="s">
        <v>570</v>
      </c>
      <c r="T742" t="s">
        <v>608</v>
      </c>
      <c r="U742">
        <v>-0.5</v>
      </c>
      <c r="V742">
        <v>-78.2</v>
      </c>
      <c r="W742">
        <v>160</v>
      </c>
      <c r="AE742">
        <v>2</v>
      </c>
    </row>
    <row r="743" spans="1:45" x14ac:dyDescent="0.35">
      <c r="A743">
        <v>799</v>
      </c>
      <c r="B743" t="s">
        <v>47</v>
      </c>
      <c r="C743">
        <v>1590</v>
      </c>
      <c r="D743">
        <v>9</v>
      </c>
      <c r="E743">
        <v>5</v>
      </c>
      <c r="H743" t="s">
        <v>48</v>
      </c>
      <c r="Q743">
        <v>10</v>
      </c>
      <c r="R743" t="s">
        <v>389</v>
      </c>
      <c r="T743" t="s">
        <v>613</v>
      </c>
      <c r="U743">
        <v>45.9</v>
      </c>
      <c r="V743">
        <v>16.3</v>
      </c>
      <c r="W743">
        <v>130</v>
      </c>
      <c r="Y743">
        <v>3</v>
      </c>
      <c r="AE743">
        <v>3</v>
      </c>
    </row>
    <row r="744" spans="1:45" x14ac:dyDescent="0.35">
      <c r="A744">
        <v>801</v>
      </c>
      <c r="B744" t="s">
        <v>47</v>
      </c>
      <c r="C744">
        <v>1590</v>
      </c>
      <c r="D744">
        <v>9</v>
      </c>
      <c r="E744">
        <v>15</v>
      </c>
      <c r="J744">
        <v>6.6</v>
      </c>
      <c r="P744">
        <v>6.6</v>
      </c>
      <c r="Q744">
        <v>10</v>
      </c>
      <c r="R744" t="s">
        <v>427</v>
      </c>
      <c r="T744" t="s">
        <v>614</v>
      </c>
      <c r="U744">
        <v>48.3</v>
      </c>
      <c r="V744">
        <v>15.5</v>
      </c>
      <c r="W744">
        <v>120</v>
      </c>
      <c r="Y744">
        <v>3</v>
      </c>
      <c r="AE744">
        <v>3</v>
      </c>
    </row>
    <row r="745" spans="1:45" x14ac:dyDescent="0.35">
      <c r="A745">
        <v>795</v>
      </c>
      <c r="B745" t="s">
        <v>51</v>
      </c>
      <c r="C745">
        <v>1590</v>
      </c>
      <c r="I745">
        <v>40</v>
      </c>
      <c r="J745">
        <v>7.7</v>
      </c>
      <c r="L745">
        <v>7.7</v>
      </c>
      <c r="Q745">
        <v>7</v>
      </c>
      <c r="R745" t="s">
        <v>479</v>
      </c>
      <c r="T745" t="s">
        <v>615</v>
      </c>
      <c r="U745">
        <v>-17.2</v>
      </c>
      <c r="V745">
        <v>-72.900000000000006</v>
      </c>
      <c r="W745">
        <v>160</v>
      </c>
      <c r="Y745">
        <v>1</v>
      </c>
      <c r="AE745">
        <v>1</v>
      </c>
      <c r="AG745">
        <v>1</v>
      </c>
      <c r="AK745">
        <v>1</v>
      </c>
      <c r="AQ745">
        <v>2</v>
      </c>
      <c r="AS745">
        <v>2</v>
      </c>
    </row>
    <row r="746" spans="1:45" x14ac:dyDescent="0.35">
      <c r="A746">
        <v>802</v>
      </c>
      <c r="B746" t="s">
        <v>51</v>
      </c>
      <c r="C746">
        <v>1591</v>
      </c>
      <c r="D746">
        <v>7</v>
      </c>
      <c r="E746">
        <v>26</v>
      </c>
      <c r="Q746">
        <v>10</v>
      </c>
      <c r="R746" t="s">
        <v>541</v>
      </c>
      <c r="T746" t="s">
        <v>616</v>
      </c>
      <c r="U746">
        <v>37.783000000000001</v>
      </c>
      <c r="V746">
        <v>-25.5</v>
      </c>
      <c r="W746">
        <v>130</v>
      </c>
      <c r="AE746">
        <v>1</v>
      </c>
      <c r="AG746">
        <v>1</v>
      </c>
      <c r="AQ746">
        <v>1</v>
      </c>
      <c r="AS746">
        <v>1</v>
      </c>
    </row>
    <row r="747" spans="1:45" x14ac:dyDescent="0.35">
      <c r="A747">
        <v>803</v>
      </c>
      <c r="B747" t="s">
        <v>47</v>
      </c>
      <c r="C747">
        <v>1593</v>
      </c>
      <c r="D747">
        <v>4</v>
      </c>
      <c r="E747">
        <v>8</v>
      </c>
      <c r="H747" t="s">
        <v>48</v>
      </c>
      <c r="Q747">
        <v>8</v>
      </c>
      <c r="R747" t="s">
        <v>170</v>
      </c>
      <c r="T747" t="s">
        <v>617</v>
      </c>
      <c r="U747">
        <v>47.1</v>
      </c>
      <c r="V747">
        <v>0.1</v>
      </c>
      <c r="W747">
        <v>120</v>
      </c>
      <c r="AE747">
        <v>2</v>
      </c>
    </row>
    <row r="748" spans="1:45" x14ac:dyDescent="0.35">
      <c r="A748">
        <v>804</v>
      </c>
      <c r="B748" t="s">
        <v>47</v>
      </c>
      <c r="C748">
        <v>1594</v>
      </c>
      <c r="D748">
        <v>12</v>
      </c>
      <c r="E748">
        <v>18</v>
      </c>
      <c r="H748" t="s">
        <v>48</v>
      </c>
      <c r="Q748">
        <v>9</v>
      </c>
      <c r="R748" t="s">
        <v>479</v>
      </c>
      <c r="T748" t="s">
        <v>618</v>
      </c>
      <c r="U748">
        <v>-14</v>
      </c>
      <c r="V748">
        <v>-76</v>
      </c>
      <c r="W748">
        <v>160</v>
      </c>
      <c r="X748">
        <v>40</v>
      </c>
      <c r="Y748">
        <v>1</v>
      </c>
      <c r="AE748">
        <v>2</v>
      </c>
    </row>
    <row r="749" spans="1:45" x14ac:dyDescent="0.35">
      <c r="A749">
        <v>808</v>
      </c>
      <c r="B749" t="s">
        <v>51</v>
      </c>
      <c r="C749">
        <v>1596</v>
      </c>
      <c r="D749">
        <v>9</v>
      </c>
      <c r="E749">
        <v>4</v>
      </c>
      <c r="J749">
        <v>6.9</v>
      </c>
      <c r="L749">
        <v>6.9</v>
      </c>
      <c r="R749" t="s">
        <v>199</v>
      </c>
      <c r="T749" t="s">
        <v>619</v>
      </c>
      <c r="U749">
        <v>33.299999999999997</v>
      </c>
      <c r="V749">
        <v>131.69999999999999</v>
      </c>
      <c r="W749">
        <v>30</v>
      </c>
      <c r="AE749">
        <v>1</v>
      </c>
      <c r="AJ749">
        <v>708</v>
      </c>
      <c r="AK749">
        <v>3</v>
      </c>
      <c r="AQ749">
        <v>3</v>
      </c>
      <c r="AR749">
        <v>80</v>
      </c>
      <c r="AS749">
        <v>2</v>
      </c>
    </row>
    <row r="750" spans="1:45" x14ac:dyDescent="0.35">
      <c r="A750">
        <v>810</v>
      </c>
      <c r="B750" t="s">
        <v>47</v>
      </c>
      <c r="C750">
        <v>1597</v>
      </c>
      <c r="D750">
        <v>7</v>
      </c>
      <c r="E750">
        <v>28</v>
      </c>
      <c r="Q750">
        <v>9</v>
      </c>
      <c r="R750" t="s">
        <v>90</v>
      </c>
      <c r="T750" t="s">
        <v>620</v>
      </c>
      <c r="U750">
        <v>38.799999999999997</v>
      </c>
      <c r="V750">
        <v>-9.4</v>
      </c>
      <c r="W750">
        <v>130</v>
      </c>
      <c r="AE750">
        <v>1</v>
      </c>
      <c r="AG750">
        <v>1</v>
      </c>
      <c r="AI750">
        <v>1</v>
      </c>
      <c r="AQ750">
        <v>1</v>
      </c>
      <c r="AS750">
        <v>1</v>
      </c>
    </row>
    <row r="751" spans="1:45" x14ac:dyDescent="0.35">
      <c r="A751">
        <v>5958</v>
      </c>
      <c r="B751" t="s">
        <v>51</v>
      </c>
      <c r="C751">
        <v>1597</v>
      </c>
      <c r="D751">
        <v>9</v>
      </c>
      <c r="E751">
        <v>10</v>
      </c>
      <c r="J751">
        <v>6.4</v>
      </c>
      <c r="L751">
        <v>6.4</v>
      </c>
      <c r="R751" t="s">
        <v>199</v>
      </c>
      <c r="T751" t="s">
        <v>619</v>
      </c>
      <c r="U751">
        <v>33.299999999999997</v>
      </c>
      <c r="V751">
        <v>131.6</v>
      </c>
      <c r="W751">
        <v>30</v>
      </c>
      <c r="AJ751">
        <v>40</v>
      </c>
      <c r="AK751">
        <v>1</v>
      </c>
    </row>
    <row r="752" spans="1:45" x14ac:dyDescent="0.35">
      <c r="A752">
        <v>811</v>
      </c>
      <c r="B752" t="s">
        <v>47</v>
      </c>
      <c r="C752">
        <v>1598</v>
      </c>
      <c r="D752">
        <v>7</v>
      </c>
      <c r="E752">
        <v>22</v>
      </c>
      <c r="R752" t="s">
        <v>90</v>
      </c>
      <c r="T752" t="s">
        <v>620</v>
      </c>
      <c r="U752">
        <v>38.799999999999997</v>
      </c>
      <c r="V752">
        <v>-9.4</v>
      </c>
      <c r="W752">
        <v>130</v>
      </c>
      <c r="AE752">
        <v>1</v>
      </c>
      <c r="AQ752">
        <v>1</v>
      </c>
    </row>
    <row r="753" spans="1:47" x14ac:dyDescent="0.35">
      <c r="A753">
        <v>812</v>
      </c>
      <c r="B753" t="s">
        <v>47</v>
      </c>
      <c r="C753">
        <v>1599</v>
      </c>
      <c r="D753">
        <v>6</v>
      </c>
      <c r="E753">
        <v>21</v>
      </c>
      <c r="F753">
        <v>2</v>
      </c>
      <c r="H753" t="s">
        <v>48</v>
      </c>
      <c r="Q753">
        <v>8</v>
      </c>
      <c r="R753" t="s">
        <v>621</v>
      </c>
      <c r="T753" t="s">
        <v>622</v>
      </c>
      <c r="U753">
        <v>14.6</v>
      </c>
      <c r="V753">
        <v>121</v>
      </c>
      <c r="W753">
        <v>170</v>
      </c>
      <c r="AE753">
        <v>2</v>
      </c>
    </row>
    <row r="754" spans="1:47" x14ac:dyDescent="0.35">
      <c r="A754">
        <v>814</v>
      </c>
      <c r="B754" t="s">
        <v>47</v>
      </c>
      <c r="C754">
        <v>1600</v>
      </c>
      <c r="D754">
        <v>2</v>
      </c>
      <c r="E754">
        <v>19</v>
      </c>
      <c r="F754">
        <v>10</v>
      </c>
      <c r="I754">
        <v>20</v>
      </c>
      <c r="J754">
        <v>7.9</v>
      </c>
      <c r="P754">
        <v>7.9</v>
      </c>
      <c r="Q754">
        <v>11</v>
      </c>
      <c r="R754" t="s">
        <v>479</v>
      </c>
      <c r="T754" t="s">
        <v>623</v>
      </c>
      <c r="U754">
        <v>-16.8</v>
      </c>
      <c r="V754">
        <v>-70.900000000000006</v>
      </c>
      <c r="W754">
        <v>160</v>
      </c>
      <c r="AJ754">
        <v>1500</v>
      </c>
      <c r="AK754">
        <v>4</v>
      </c>
    </row>
    <row r="755" spans="1:47" x14ac:dyDescent="0.35">
      <c r="A755">
        <v>815</v>
      </c>
      <c r="B755" t="s">
        <v>47</v>
      </c>
      <c r="C755">
        <v>1600</v>
      </c>
      <c r="D755">
        <v>2</v>
      </c>
      <c r="E755">
        <v>28</v>
      </c>
      <c r="F755">
        <v>20</v>
      </c>
      <c r="H755" t="s">
        <v>48</v>
      </c>
      <c r="I755">
        <v>20</v>
      </c>
      <c r="J755">
        <v>8.1</v>
      </c>
      <c r="P755">
        <v>8.1</v>
      </c>
      <c r="Q755">
        <v>10</v>
      </c>
      <c r="R755" t="s">
        <v>479</v>
      </c>
      <c r="T755" t="s">
        <v>624</v>
      </c>
      <c r="U755">
        <v>-16.600000000000001</v>
      </c>
      <c r="V755">
        <v>-70.8</v>
      </c>
      <c r="W755">
        <v>160</v>
      </c>
      <c r="AE755">
        <v>1</v>
      </c>
    </row>
    <row r="756" spans="1:47" x14ac:dyDescent="0.35">
      <c r="A756">
        <v>7943</v>
      </c>
      <c r="B756" t="s">
        <v>47</v>
      </c>
      <c r="C756">
        <v>1600</v>
      </c>
      <c r="D756">
        <v>9</v>
      </c>
      <c r="E756">
        <v>29</v>
      </c>
      <c r="J756">
        <v>7</v>
      </c>
      <c r="L756">
        <v>7</v>
      </c>
      <c r="Q756">
        <v>9</v>
      </c>
      <c r="R756" t="s">
        <v>93</v>
      </c>
      <c r="T756" t="s">
        <v>308</v>
      </c>
      <c r="U756">
        <v>23.5</v>
      </c>
      <c r="V756">
        <v>117.2</v>
      </c>
      <c r="W756">
        <v>30</v>
      </c>
      <c r="Y756">
        <v>3</v>
      </c>
      <c r="AC756">
        <v>2</v>
      </c>
      <c r="AE756">
        <v>3</v>
      </c>
      <c r="AG756">
        <v>3</v>
      </c>
      <c r="AK756">
        <v>3</v>
      </c>
      <c r="AO756">
        <v>2</v>
      </c>
      <c r="AQ756">
        <v>3</v>
      </c>
      <c r="AS756">
        <v>3</v>
      </c>
    </row>
    <row r="757" spans="1:47" x14ac:dyDescent="0.35">
      <c r="A757">
        <v>816</v>
      </c>
      <c r="B757" t="s">
        <v>47</v>
      </c>
      <c r="C757">
        <v>1600</v>
      </c>
      <c r="D757">
        <v>11</v>
      </c>
      <c r="H757" t="s">
        <v>48</v>
      </c>
      <c r="Q757">
        <v>6</v>
      </c>
      <c r="R757" t="s">
        <v>621</v>
      </c>
      <c r="T757" t="s">
        <v>622</v>
      </c>
      <c r="U757">
        <v>14.6</v>
      </c>
      <c r="V757">
        <v>121</v>
      </c>
      <c r="W757">
        <v>170</v>
      </c>
      <c r="AE757">
        <v>2</v>
      </c>
    </row>
    <row r="758" spans="1:47" x14ac:dyDescent="0.35">
      <c r="A758">
        <v>818</v>
      </c>
      <c r="B758" t="s">
        <v>47</v>
      </c>
      <c r="C758">
        <v>1601</v>
      </c>
      <c r="D758">
        <v>1</v>
      </c>
      <c r="E758">
        <v>16</v>
      </c>
      <c r="F758">
        <v>16</v>
      </c>
      <c r="H758" t="s">
        <v>48</v>
      </c>
      <c r="Q758">
        <v>8</v>
      </c>
      <c r="R758" t="s">
        <v>621</v>
      </c>
      <c r="T758" t="s">
        <v>622</v>
      </c>
      <c r="U758">
        <v>14.6</v>
      </c>
      <c r="V758">
        <v>121</v>
      </c>
      <c r="W758">
        <v>170</v>
      </c>
      <c r="Y758">
        <v>1</v>
      </c>
      <c r="AE758">
        <v>2</v>
      </c>
    </row>
    <row r="759" spans="1:47" x14ac:dyDescent="0.35">
      <c r="A759">
        <v>819</v>
      </c>
      <c r="B759" t="s">
        <v>51</v>
      </c>
      <c r="C759">
        <v>1601</v>
      </c>
      <c r="D759">
        <v>9</v>
      </c>
      <c r="E759">
        <v>8</v>
      </c>
      <c r="F759">
        <v>1</v>
      </c>
      <c r="J759">
        <v>6.2</v>
      </c>
      <c r="K759">
        <v>6.2</v>
      </c>
      <c r="Q759">
        <v>8</v>
      </c>
      <c r="R759" t="s">
        <v>289</v>
      </c>
      <c r="T759" t="s">
        <v>289</v>
      </c>
      <c r="U759">
        <v>46.8</v>
      </c>
      <c r="V759">
        <v>8.5</v>
      </c>
      <c r="W759">
        <v>120</v>
      </c>
      <c r="X759">
        <v>9</v>
      </c>
      <c r="Y759">
        <v>1</v>
      </c>
      <c r="AE759">
        <v>2</v>
      </c>
      <c r="AG759">
        <v>2</v>
      </c>
      <c r="AI759">
        <v>2</v>
      </c>
      <c r="AJ759">
        <v>9</v>
      </c>
      <c r="AK759">
        <v>1</v>
      </c>
      <c r="AQ759">
        <v>2</v>
      </c>
      <c r="AS759">
        <v>2</v>
      </c>
      <c r="AU759">
        <v>2</v>
      </c>
    </row>
    <row r="760" spans="1:47" x14ac:dyDescent="0.35">
      <c r="A760">
        <v>5959</v>
      </c>
      <c r="B760" t="s">
        <v>51</v>
      </c>
      <c r="C760">
        <v>1602</v>
      </c>
      <c r="D760">
        <v>2</v>
      </c>
      <c r="E760">
        <v>8</v>
      </c>
      <c r="J760">
        <v>7.2</v>
      </c>
      <c r="L760">
        <v>7.2</v>
      </c>
      <c r="R760" t="s">
        <v>199</v>
      </c>
      <c r="T760" t="s">
        <v>625</v>
      </c>
      <c r="U760">
        <v>35.1</v>
      </c>
      <c r="V760">
        <v>140.5</v>
      </c>
      <c r="W760">
        <v>30</v>
      </c>
      <c r="AK760">
        <v>3</v>
      </c>
    </row>
    <row r="761" spans="1:47" x14ac:dyDescent="0.35">
      <c r="A761">
        <v>820</v>
      </c>
      <c r="B761" t="s">
        <v>47</v>
      </c>
      <c r="C761">
        <v>1603</v>
      </c>
      <c r="R761" t="s">
        <v>543</v>
      </c>
      <c r="T761" t="s">
        <v>626</v>
      </c>
      <c r="U761">
        <v>18</v>
      </c>
      <c r="V761">
        <v>-92.5</v>
      </c>
      <c r="W761">
        <v>150</v>
      </c>
      <c r="AE761">
        <v>3</v>
      </c>
      <c r="AG761">
        <v>3</v>
      </c>
      <c r="AQ761">
        <v>3</v>
      </c>
      <c r="AS761">
        <v>3</v>
      </c>
    </row>
    <row r="762" spans="1:47" x14ac:dyDescent="0.35">
      <c r="A762">
        <v>822</v>
      </c>
      <c r="B762" t="s">
        <v>47</v>
      </c>
      <c r="C762">
        <v>1604</v>
      </c>
      <c r="D762">
        <v>3</v>
      </c>
      <c r="H762" t="s">
        <v>48</v>
      </c>
      <c r="R762" t="s">
        <v>543</v>
      </c>
      <c r="T762" t="s">
        <v>627</v>
      </c>
      <c r="U762">
        <v>17</v>
      </c>
      <c r="V762">
        <v>-96.3</v>
      </c>
      <c r="W762">
        <v>150</v>
      </c>
      <c r="AE762">
        <v>3</v>
      </c>
    </row>
    <row r="763" spans="1:47" x14ac:dyDescent="0.35">
      <c r="A763">
        <v>826</v>
      </c>
      <c r="B763" t="s">
        <v>51</v>
      </c>
      <c r="C763">
        <v>1604</v>
      </c>
      <c r="D763">
        <v>11</v>
      </c>
      <c r="E763">
        <v>24</v>
      </c>
      <c r="F763">
        <v>18</v>
      </c>
      <c r="G763">
        <v>30</v>
      </c>
      <c r="I763">
        <v>30</v>
      </c>
      <c r="J763">
        <v>8.5</v>
      </c>
      <c r="L763">
        <v>8.5</v>
      </c>
      <c r="Q763">
        <v>11</v>
      </c>
      <c r="R763" t="s">
        <v>479</v>
      </c>
      <c r="T763" t="s">
        <v>628</v>
      </c>
      <c r="U763">
        <v>-17.88</v>
      </c>
      <c r="V763">
        <v>-70.94</v>
      </c>
      <c r="W763">
        <v>160</v>
      </c>
      <c r="X763">
        <v>100</v>
      </c>
      <c r="Y763">
        <v>2</v>
      </c>
      <c r="AE763">
        <v>3</v>
      </c>
      <c r="AG763">
        <v>3</v>
      </c>
      <c r="AJ763">
        <v>174</v>
      </c>
      <c r="AK763">
        <v>3</v>
      </c>
      <c r="AQ763">
        <v>3</v>
      </c>
      <c r="AS763">
        <v>3</v>
      </c>
    </row>
    <row r="764" spans="1:47" x14ac:dyDescent="0.35">
      <c r="A764">
        <v>831</v>
      </c>
      <c r="B764" t="s">
        <v>51</v>
      </c>
      <c r="C764">
        <v>1604</v>
      </c>
      <c r="D764">
        <v>12</v>
      </c>
      <c r="E764">
        <v>29</v>
      </c>
      <c r="J764">
        <v>8</v>
      </c>
      <c r="L764">
        <v>8</v>
      </c>
      <c r="R764" t="s">
        <v>93</v>
      </c>
      <c r="T764" t="s">
        <v>629</v>
      </c>
      <c r="U764">
        <v>25</v>
      </c>
      <c r="V764">
        <v>119.5</v>
      </c>
      <c r="W764">
        <v>30</v>
      </c>
      <c r="AC764">
        <v>1</v>
      </c>
      <c r="AE764">
        <v>3</v>
      </c>
      <c r="AG764">
        <v>3</v>
      </c>
      <c r="AO764">
        <v>1</v>
      </c>
      <c r="AQ764">
        <v>3</v>
      </c>
      <c r="AS764">
        <v>3</v>
      </c>
    </row>
    <row r="765" spans="1:47" x14ac:dyDescent="0.35">
      <c r="A765">
        <v>830</v>
      </c>
      <c r="B765" t="s">
        <v>47</v>
      </c>
      <c r="C765">
        <v>1604</v>
      </c>
      <c r="D765">
        <v>12</v>
      </c>
      <c r="Q765">
        <v>10</v>
      </c>
      <c r="R765" t="s">
        <v>539</v>
      </c>
      <c r="T765" t="s">
        <v>539</v>
      </c>
      <c r="U765">
        <v>-29.9</v>
      </c>
      <c r="V765">
        <v>-71.3</v>
      </c>
      <c r="W765">
        <v>160</v>
      </c>
    </row>
    <row r="766" spans="1:47" x14ac:dyDescent="0.35">
      <c r="A766">
        <v>821</v>
      </c>
      <c r="B766" t="s">
        <v>51</v>
      </c>
      <c r="C766">
        <v>1604</v>
      </c>
      <c r="H766" t="s">
        <v>48</v>
      </c>
      <c r="Q766">
        <v>10</v>
      </c>
      <c r="R766" t="s">
        <v>56</v>
      </c>
      <c r="T766" t="s">
        <v>124</v>
      </c>
      <c r="U766">
        <v>35.5</v>
      </c>
      <c r="V766">
        <v>25.5</v>
      </c>
      <c r="W766">
        <v>130</v>
      </c>
    </row>
    <row r="767" spans="1:47" x14ac:dyDescent="0.35">
      <c r="A767">
        <v>833</v>
      </c>
      <c r="B767" t="s">
        <v>51</v>
      </c>
      <c r="C767">
        <v>1605</v>
      </c>
      <c r="D767">
        <v>2</v>
      </c>
      <c r="E767">
        <v>3</v>
      </c>
      <c r="J767">
        <v>7.9</v>
      </c>
      <c r="L767">
        <v>7.9</v>
      </c>
      <c r="R767" t="s">
        <v>199</v>
      </c>
      <c r="T767" t="s">
        <v>630</v>
      </c>
      <c r="U767">
        <v>33</v>
      </c>
      <c r="V767">
        <v>134.9</v>
      </c>
      <c r="W767">
        <v>30</v>
      </c>
      <c r="AG767">
        <v>3</v>
      </c>
      <c r="AI767">
        <v>3</v>
      </c>
      <c r="AJ767">
        <v>5000</v>
      </c>
      <c r="AK767">
        <v>4</v>
      </c>
      <c r="AQ767">
        <v>3</v>
      </c>
      <c r="AR767">
        <v>400</v>
      </c>
      <c r="AS767">
        <v>3</v>
      </c>
    </row>
    <row r="768" spans="1:47" x14ac:dyDescent="0.35">
      <c r="A768">
        <v>834</v>
      </c>
      <c r="B768" t="s">
        <v>51</v>
      </c>
      <c r="C768">
        <v>1605</v>
      </c>
      <c r="D768">
        <v>2</v>
      </c>
      <c r="E768">
        <v>3</v>
      </c>
      <c r="J768">
        <v>7.9</v>
      </c>
      <c r="L768">
        <v>7.9</v>
      </c>
      <c r="R768" t="s">
        <v>199</v>
      </c>
      <c r="T768" t="s">
        <v>321</v>
      </c>
      <c r="U768">
        <v>33.5</v>
      </c>
      <c r="V768">
        <v>138.5</v>
      </c>
      <c r="W768">
        <v>30</v>
      </c>
      <c r="AG768">
        <v>2</v>
      </c>
      <c r="AI768">
        <v>2</v>
      </c>
      <c r="AJ768">
        <v>1001</v>
      </c>
      <c r="AK768">
        <v>4</v>
      </c>
      <c r="AQ768">
        <v>3</v>
      </c>
      <c r="AR768">
        <v>80</v>
      </c>
      <c r="AS768">
        <v>2</v>
      </c>
    </row>
    <row r="769" spans="1:45" x14ac:dyDescent="0.35">
      <c r="A769">
        <v>835</v>
      </c>
      <c r="B769" t="s">
        <v>47</v>
      </c>
      <c r="C769">
        <v>1605</v>
      </c>
      <c r="D769">
        <v>7</v>
      </c>
      <c r="E769">
        <v>13</v>
      </c>
      <c r="J769">
        <v>7.5</v>
      </c>
      <c r="L769">
        <v>7.5</v>
      </c>
      <c r="Q769">
        <v>10</v>
      </c>
      <c r="R769" t="s">
        <v>93</v>
      </c>
      <c r="T769" t="s">
        <v>308</v>
      </c>
      <c r="U769">
        <v>19.899999999999999</v>
      </c>
      <c r="V769">
        <v>110.5</v>
      </c>
      <c r="W769">
        <v>30</v>
      </c>
      <c r="X769">
        <v>2000</v>
      </c>
      <c r="Y769">
        <v>4</v>
      </c>
      <c r="AE769">
        <v>4</v>
      </c>
      <c r="AG769">
        <v>4</v>
      </c>
      <c r="AI769">
        <v>4</v>
      </c>
      <c r="AJ769">
        <v>2000</v>
      </c>
      <c r="AK769">
        <v>4</v>
      </c>
      <c r="AQ769">
        <v>4</v>
      </c>
      <c r="AS769">
        <v>4</v>
      </c>
    </row>
    <row r="770" spans="1:45" x14ac:dyDescent="0.35">
      <c r="A770">
        <v>836</v>
      </c>
      <c r="B770" t="s">
        <v>47</v>
      </c>
      <c r="C770">
        <v>1606</v>
      </c>
      <c r="D770">
        <v>11</v>
      </c>
      <c r="E770">
        <v>30</v>
      </c>
      <c r="J770">
        <v>6.5</v>
      </c>
      <c r="L770">
        <v>6.5</v>
      </c>
      <c r="Q770">
        <v>9</v>
      </c>
      <c r="R770" t="s">
        <v>93</v>
      </c>
      <c r="T770" t="s">
        <v>631</v>
      </c>
      <c r="U770">
        <v>23.6</v>
      </c>
      <c r="V770">
        <v>102.8</v>
      </c>
      <c r="W770">
        <v>30</v>
      </c>
      <c r="X770">
        <v>2000</v>
      </c>
      <c r="Y770">
        <v>4</v>
      </c>
      <c r="AE770">
        <v>4</v>
      </c>
      <c r="AG770">
        <v>4</v>
      </c>
      <c r="AJ770">
        <v>2000</v>
      </c>
      <c r="AK770">
        <v>4</v>
      </c>
      <c r="AQ770">
        <v>4</v>
      </c>
      <c r="AS770">
        <v>4</v>
      </c>
    </row>
    <row r="771" spans="1:45" x14ac:dyDescent="0.35">
      <c r="A771">
        <v>837</v>
      </c>
      <c r="B771" t="s">
        <v>47</v>
      </c>
      <c r="C771">
        <v>1608</v>
      </c>
      <c r="D771">
        <v>1</v>
      </c>
      <c r="E771">
        <v>8</v>
      </c>
      <c r="H771" t="s">
        <v>48</v>
      </c>
      <c r="R771" t="s">
        <v>543</v>
      </c>
      <c r="T771" t="s">
        <v>627</v>
      </c>
      <c r="U771">
        <v>17</v>
      </c>
      <c r="V771">
        <v>-96.3</v>
      </c>
      <c r="W771">
        <v>150</v>
      </c>
      <c r="AE771">
        <v>3</v>
      </c>
    </row>
    <row r="772" spans="1:45" x14ac:dyDescent="0.35">
      <c r="A772">
        <v>838</v>
      </c>
      <c r="B772" t="s">
        <v>51</v>
      </c>
      <c r="C772">
        <v>1608</v>
      </c>
      <c r="D772">
        <v>4</v>
      </c>
      <c r="E772">
        <v>20</v>
      </c>
      <c r="J772">
        <v>7.6</v>
      </c>
      <c r="L772">
        <v>7.6</v>
      </c>
      <c r="R772" t="s">
        <v>73</v>
      </c>
      <c r="T772" t="s">
        <v>632</v>
      </c>
      <c r="U772">
        <v>36.4</v>
      </c>
      <c r="V772">
        <v>50.5</v>
      </c>
      <c r="W772">
        <v>140</v>
      </c>
      <c r="AE772">
        <v>3</v>
      </c>
      <c r="AG772">
        <v>3</v>
      </c>
      <c r="AQ772">
        <v>3</v>
      </c>
      <c r="AS772">
        <v>3</v>
      </c>
    </row>
    <row r="773" spans="1:45" x14ac:dyDescent="0.35">
      <c r="A773">
        <v>839</v>
      </c>
      <c r="B773" t="s">
        <v>47</v>
      </c>
      <c r="C773">
        <v>1608</v>
      </c>
      <c r="D773">
        <v>5</v>
      </c>
      <c r="E773">
        <v>14</v>
      </c>
      <c r="H773" t="s">
        <v>48</v>
      </c>
      <c r="Q773">
        <v>10</v>
      </c>
      <c r="R773" t="s">
        <v>574</v>
      </c>
      <c r="T773" t="s">
        <v>575</v>
      </c>
      <c r="U773">
        <v>42.4</v>
      </c>
      <c r="V773">
        <v>18.7</v>
      </c>
      <c r="W773">
        <v>130</v>
      </c>
    </row>
    <row r="774" spans="1:45" x14ac:dyDescent="0.35">
      <c r="A774">
        <v>840</v>
      </c>
      <c r="B774" t="s">
        <v>47</v>
      </c>
      <c r="C774">
        <v>1608</v>
      </c>
      <c r="D774">
        <v>7</v>
      </c>
      <c r="E774">
        <v>25</v>
      </c>
      <c r="Q774">
        <v>10</v>
      </c>
      <c r="R774" t="s">
        <v>574</v>
      </c>
      <c r="T774" t="s">
        <v>575</v>
      </c>
      <c r="U774">
        <v>42.4</v>
      </c>
      <c r="V774">
        <v>18.7</v>
      </c>
      <c r="W774">
        <v>130</v>
      </c>
      <c r="AE774">
        <v>3</v>
      </c>
    </row>
    <row r="775" spans="1:45" x14ac:dyDescent="0.35">
      <c r="A775">
        <v>842</v>
      </c>
      <c r="B775" t="s">
        <v>47</v>
      </c>
      <c r="C775">
        <v>1608</v>
      </c>
      <c r="D775">
        <v>9</v>
      </c>
      <c r="E775">
        <v>15</v>
      </c>
      <c r="H775" t="s">
        <v>48</v>
      </c>
      <c r="Q775">
        <v>11</v>
      </c>
      <c r="R775" t="s">
        <v>153</v>
      </c>
      <c r="T775" t="s">
        <v>265</v>
      </c>
      <c r="U775">
        <v>42.4</v>
      </c>
      <c r="V775">
        <v>18.5</v>
      </c>
      <c r="W775">
        <v>130</v>
      </c>
      <c r="AE775">
        <v>3</v>
      </c>
    </row>
    <row r="776" spans="1:45" x14ac:dyDescent="0.35">
      <c r="A776">
        <v>844</v>
      </c>
      <c r="B776" t="s">
        <v>47</v>
      </c>
      <c r="C776">
        <v>1609</v>
      </c>
      <c r="D776">
        <v>7</v>
      </c>
      <c r="E776">
        <v>12</v>
      </c>
      <c r="J776">
        <v>7.3</v>
      </c>
      <c r="L776">
        <v>7.3</v>
      </c>
      <c r="Q776">
        <v>10</v>
      </c>
      <c r="R776" t="s">
        <v>93</v>
      </c>
      <c r="T776" t="s">
        <v>633</v>
      </c>
      <c r="U776">
        <v>39.200000000000003</v>
      </c>
      <c r="V776">
        <v>99</v>
      </c>
      <c r="W776">
        <v>30</v>
      </c>
      <c r="X776">
        <v>840</v>
      </c>
      <c r="Y776">
        <v>3</v>
      </c>
      <c r="AE776">
        <v>3</v>
      </c>
      <c r="AG776">
        <v>3</v>
      </c>
      <c r="AJ776">
        <v>840</v>
      </c>
      <c r="AK776">
        <v>3</v>
      </c>
      <c r="AQ776">
        <v>3</v>
      </c>
      <c r="AS776">
        <v>3</v>
      </c>
    </row>
    <row r="777" spans="1:45" x14ac:dyDescent="0.35">
      <c r="A777">
        <v>846</v>
      </c>
      <c r="B777" t="s">
        <v>47</v>
      </c>
      <c r="C777">
        <v>1609</v>
      </c>
      <c r="D777">
        <v>10</v>
      </c>
      <c r="E777">
        <v>20</v>
      </c>
      <c r="F777">
        <v>1</v>
      </c>
      <c r="I777">
        <v>40</v>
      </c>
      <c r="J777">
        <v>8.6</v>
      </c>
      <c r="P777">
        <v>8.6</v>
      </c>
      <c r="Q777">
        <v>8</v>
      </c>
      <c r="R777" t="s">
        <v>479</v>
      </c>
      <c r="T777" t="s">
        <v>479</v>
      </c>
      <c r="U777">
        <v>-11.9</v>
      </c>
      <c r="V777">
        <v>-77.400000000000006</v>
      </c>
      <c r="W777">
        <v>160</v>
      </c>
    </row>
    <row r="778" spans="1:45" x14ac:dyDescent="0.35">
      <c r="A778">
        <v>843</v>
      </c>
      <c r="B778" t="s">
        <v>47</v>
      </c>
      <c r="C778">
        <v>1609</v>
      </c>
      <c r="H778" t="s">
        <v>48</v>
      </c>
      <c r="R778" t="s">
        <v>60</v>
      </c>
      <c r="T778" t="s">
        <v>634</v>
      </c>
      <c r="U778">
        <v>38.6</v>
      </c>
      <c r="V778">
        <v>16.3</v>
      </c>
      <c r="W778">
        <v>130</v>
      </c>
      <c r="AE778">
        <v>3</v>
      </c>
    </row>
    <row r="779" spans="1:45" x14ac:dyDescent="0.35">
      <c r="A779">
        <v>849</v>
      </c>
      <c r="B779" t="s">
        <v>47</v>
      </c>
      <c r="C779">
        <v>1610</v>
      </c>
      <c r="D779">
        <v>2</v>
      </c>
      <c r="E779">
        <v>3</v>
      </c>
      <c r="F779">
        <v>19</v>
      </c>
      <c r="G779">
        <v>30</v>
      </c>
      <c r="J779">
        <v>7.9</v>
      </c>
      <c r="P779">
        <v>7.9</v>
      </c>
      <c r="Q779">
        <v>10</v>
      </c>
      <c r="R779" t="s">
        <v>501</v>
      </c>
      <c r="T779" t="s">
        <v>635</v>
      </c>
      <c r="U779">
        <v>8.3000000000000007</v>
      </c>
      <c r="V779">
        <v>-71.8</v>
      </c>
      <c r="W779">
        <v>160</v>
      </c>
      <c r="X779">
        <v>60</v>
      </c>
      <c r="Y779">
        <v>2</v>
      </c>
      <c r="AE779">
        <v>3</v>
      </c>
    </row>
    <row r="780" spans="1:45" x14ac:dyDescent="0.35">
      <c r="A780">
        <v>852</v>
      </c>
      <c r="B780" t="s">
        <v>47</v>
      </c>
      <c r="C780">
        <v>1610</v>
      </c>
      <c r="D780">
        <v>11</v>
      </c>
      <c r="E780">
        <v>29</v>
      </c>
      <c r="H780" t="s">
        <v>48</v>
      </c>
      <c r="Q780">
        <v>8</v>
      </c>
      <c r="R780" t="s">
        <v>289</v>
      </c>
      <c r="T780" t="s">
        <v>289</v>
      </c>
      <c r="U780">
        <v>47.5</v>
      </c>
      <c r="V780">
        <v>7.5</v>
      </c>
      <c r="W780">
        <v>120</v>
      </c>
      <c r="AE780">
        <v>3</v>
      </c>
    </row>
    <row r="781" spans="1:45" x14ac:dyDescent="0.35">
      <c r="A781">
        <v>851</v>
      </c>
      <c r="B781" t="s">
        <v>47</v>
      </c>
      <c r="C781">
        <v>1610</v>
      </c>
      <c r="D781">
        <v>11</v>
      </c>
      <c r="H781" t="s">
        <v>48</v>
      </c>
      <c r="Q781">
        <v>9</v>
      </c>
      <c r="R781" t="s">
        <v>621</v>
      </c>
      <c r="T781" t="s">
        <v>636</v>
      </c>
      <c r="U781">
        <v>17</v>
      </c>
      <c r="V781">
        <v>122</v>
      </c>
      <c r="W781">
        <v>170</v>
      </c>
      <c r="AE781">
        <v>3</v>
      </c>
    </row>
    <row r="782" spans="1:45" x14ac:dyDescent="0.35">
      <c r="A782">
        <v>853</v>
      </c>
      <c r="B782" t="s">
        <v>47</v>
      </c>
      <c r="C782">
        <v>1611</v>
      </c>
      <c r="D782">
        <v>8</v>
      </c>
      <c r="E782">
        <v>25</v>
      </c>
      <c r="H782" t="s">
        <v>48</v>
      </c>
      <c r="R782" t="s">
        <v>543</v>
      </c>
      <c r="T782" t="s">
        <v>637</v>
      </c>
      <c r="U782">
        <v>19.5</v>
      </c>
      <c r="V782">
        <v>-99.1</v>
      </c>
      <c r="W782">
        <v>150</v>
      </c>
    </row>
    <row r="783" spans="1:45" x14ac:dyDescent="0.35">
      <c r="A783">
        <v>7944</v>
      </c>
      <c r="B783" t="s">
        <v>47</v>
      </c>
      <c r="C783">
        <v>1611</v>
      </c>
      <c r="D783">
        <v>9</v>
      </c>
      <c r="E783">
        <v>9</v>
      </c>
      <c r="J783">
        <v>5.5</v>
      </c>
      <c r="L783">
        <v>5.5</v>
      </c>
      <c r="Q783">
        <v>7</v>
      </c>
      <c r="R783" t="s">
        <v>93</v>
      </c>
      <c r="T783" t="s">
        <v>308</v>
      </c>
      <c r="U783">
        <v>21.5</v>
      </c>
      <c r="V783">
        <v>111.3</v>
      </c>
      <c r="W783">
        <v>30</v>
      </c>
      <c r="X783">
        <v>2</v>
      </c>
      <c r="Y783">
        <v>1</v>
      </c>
      <c r="AE783">
        <v>1</v>
      </c>
      <c r="AG783">
        <v>2</v>
      </c>
      <c r="AJ783">
        <v>2</v>
      </c>
      <c r="AK783">
        <v>1</v>
      </c>
      <c r="AQ783">
        <v>1</v>
      </c>
      <c r="AS783">
        <v>2</v>
      </c>
    </row>
    <row r="784" spans="1:45" x14ac:dyDescent="0.35">
      <c r="A784">
        <v>854</v>
      </c>
      <c r="B784" t="s">
        <v>47</v>
      </c>
      <c r="C784">
        <v>1611</v>
      </c>
      <c r="D784">
        <v>9</v>
      </c>
      <c r="E784">
        <v>25</v>
      </c>
      <c r="H784" t="s">
        <v>48</v>
      </c>
      <c r="R784" t="s">
        <v>543</v>
      </c>
      <c r="T784" t="s">
        <v>543</v>
      </c>
      <c r="U784">
        <v>19.5</v>
      </c>
      <c r="V784">
        <v>-99.1</v>
      </c>
      <c r="W784">
        <v>150</v>
      </c>
      <c r="AE784">
        <v>3</v>
      </c>
    </row>
    <row r="785" spans="1:47" x14ac:dyDescent="0.35">
      <c r="A785">
        <v>855</v>
      </c>
      <c r="B785" t="s">
        <v>47</v>
      </c>
      <c r="C785">
        <v>1611</v>
      </c>
      <c r="D785">
        <v>9</v>
      </c>
      <c r="E785">
        <v>27</v>
      </c>
      <c r="H785" t="s">
        <v>48</v>
      </c>
      <c r="R785" t="s">
        <v>199</v>
      </c>
      <c r="T785" t="s">
        <v>638</v>
      </c>
      <c r="U785">
        <v>37.5</v>
      </c>
      <c r="V785">
        <v>140</v>
      </c>
      <c r="W785">
        <v>30</v>
      </c>
      <c r="X785">
        <v>3700</v>
      </c>
      <c r="Y785">
        <v>4</v>
      </c>
    </row>
    <row r="786" spans="1:47" x14ac:dyDescent="0.35">
      <c r="A786">
        <v>856</v>
      </c>
      <c r="B786" t="s">
        <v>51</v>
      </c>
      <c r="C786">
        <v>1611</v>
      </c>
      <c r="D786">
        <v>12</v>
      </c>
      <c r="E786">
        <v>2</v>
      </c>
      <c r="J786">
        <v>8.1</v>
      </c>
      <c r="L786">
        <v>8.1</v>
      </c>
      <c r="R786" t="s">
        <v>199</v>
      </c>
      <c r="T786" t="s">
        <v>255</v>
      </c>
      <c r="U786">
        <v>39</v>
      </c>
      <c r="V786">
        <v>144.5</v>
      </c>
      <c r="W786">
        <v>30</v>
      </c>
      <c r="AJ786">
        <v>5000</v>
      </c>
      <c r="AK786">
        <v>4</v>
      </c>
      <c r="AQ786">
        <v>3</v>
      </c>
    </row>
    <row r="787" spans="1:47" x14ac:dyDescent="0.35">
      <c r="A787">
        <v>860</v>
      </c>
      <c r="B787" t="s">
        <v>47</v>
      </c>
      <c r="C787">
        <v>1611</v>
      </c>
      <c r="D787">
        <v>12</v>
      </c>
      <c r="E787">
        <v>9</v>
      </c>
      <c r="H787" t="s">
        <v>48</v>
      </c>
      <c r="Q787">
        <v>8</v>
      </c>
      <c r="R787" t="s">
        <v>73</v>
      </c>
      <c r="T787" t="s">
        <v>639</v>
      </c>
      <c r="U787">
        <v>35.1</v>
      </c>
      <c r="V787">
        <v>58.9</v>
      </c>
      <c r="W787">
        <v>140</v>
      </c>
      <c r="AE787">
        <v>3</v>
      </c>
    </row>
    <row r="788" spans="1:47" x14ac:dyDescent="0.35">
      <c r="A788">
        <v>861</v>
      </c>
      <c r="B788" t="s">
        <v>47</v>
      </c>
      <c r="C788">
        <v>1612</v>
      </c>
      <c r="D788">
        <v>5</v>
      </c>
      <c r="E788">
        <v>16</v>
      </c>
      <c r="H788" t="s">
        <v>48</v>
      </c>
      <c r="Q788">
        <v>10</v>
      </c>
      <c r="R788" t="s">
        <v>56</v>
      </c>
      <c r="T788" t="s">
        <v>56</v>
      </c>
      <c r="U788">
        <v>38.799999999999997</v>
      </c>
      <c r="V788">
        <v>20.8</v>
      </c>
      <c r="W788">
        <v>130</v>
      </c>
    </row>
    <row r="789" spans="1:47" x14ac:dyDescent="0.35">
      <c r="A789">
        <v>6026</v>
      </c>
      <c r="B789" t="s">
        <v>51</v>
      </c>
      <c r="C789">
        <v>1612</v>
      </c>
      <c r="D789">
        <v>11</v>
      </c>
      <c r="E789">
        <v>8</v>
      </c>
      <c r="H789" t="s">
        <v>48</v>
      </c>
      <c r="R789" t="s">
        <v>56</v>
      </c>
      <c r="T789" t="s">
        <v>124</v>
      </c>
      <c r="U789">
        <v>35.5</v>
      </c>
      <c r="V789">
        <v>25.5</v>
      </c>
      <c r="W789">
        <v>130</v>
      </c>
    </row>
    <row r="790" spans="1:47" x14ac:dyDescent="0.35">
      <c r="A790">
        <v>863</v>
      </c>
      <c r="B790" t="s">
        <v>47</v>
      </c>
      <c r="C790">
        <v>1613</v>
      </c>
      <c r="D790">
        <v>7</v>
      </c>
      <c r="E790">
        <v>16</v>
      </c>
      <c r="H790" t="s">
        <v>48</v>
      </c>
      <c r="J790">
        <v>6.3</v>
      </c>
      <c r="P790">
        <v>6.3</v>
      </c>
      <c r="Q790">
        <v>8</v>
      </c>
      <c r="R790" t="s">
        <v>116</v>
      </c>
      <c r="T790" t="s">
        <v>640</v>
      </c>
      <c r="U790">
        <v>37.200000000000003</v>
      </c>
      <c r="V790">
        <v>127</v>
      </c>
      <c r="W790">
        <v>30</v>
      </c>
      <c r="AE790">
        <v>2</v>
      </c>
    </row>
    <row r="791" spans="1:47" x14ac:dyDescent="0.35">
      <c r="A791">
        <v>865</v>
      </c>
      <c r="B791" t="s">
        <v>51</v>
      </c>
      <c r="C791">
        <v>1613</v>
      </c>
      <c r="D791">
        <v>8</v>
      </c>
      <c r="E791">
        <v>25</v>
      </c>
      <c r="J791">
        <v>5.6</v>
      </c>
      <c r="L791">
        <v>5.6</v>
      </c>
      <c r="Q791">
        <v>10</v>
      </c>
      <c r="R791" t="s">
        <v>60</v>
      </c>
      <c r="T791" t="s">
        <v>641</v>
      </c>
      <c r="U791">
        <v>38.116999999999997</v>
      </c>
      <c r="V791">
        <v>14.782999999999999</v>
      </c>
      <c r="W791">
        <v>130</v>
      </c>
      <c r="X791">
        <v>103</v>
      </c>
      <c r="Y791">
        <v>3</v>
      </c>
      <c r="AE791">
        <v>2</v>
      </c>
      <c r="AF791">
        <v>200</v>
      </c>
      <c r="AG791">
        <v>3</v>
      </c>
      <c r="AJ791">
        <v>103</v>
      </c>
      <c r="AK791">
        <v>3</v>
      </c>
      <c r="AQ791">
        <v>2</v>
      </c>
      <c r="AR791">
        <v>200</v>
      </c>
      <c r="AS791">
        <v>3</v>
      </c>
    </row>
    <row r="792" spans="1:47" x14ac:dyDescent="0.35">
      <c r="A792">
        <v>862</v>
      </c>
      <c r="B792" t="s">
        <v>47</v>
      </c>
      <c r="C792">
        <v>1613</v>
      </c>
      <c r="R792" t="s">
        <v>56</v>
      </c>
      <c r="T792" t="s">
        <v>642</v>
      </c>
      <c r="U792">
        <v>35.299999999999997</v>
      </c>
      <c r="V792">
        <v>25.1</v>
      </c>
      <c r="W792">
        <v>130</v>
      </c>
      <c r="Y792">
        <v>3</v>
      </c>
    </row>
    <row r="793" spans="1:47" x14ac:dyDescent="0.35">
      <c r="A793">
        <v>867</v>
      </c>
      <c r="B793" t="s">
        <v>47</v>
      </c>
      <c r="C793">
        <v>1614</v>
      </c>
      <c r="D793">
        <v>5</v>
      </c>
      <c r="E793">
        <v>4</v>
      </c>
      <c r="F793">
        <v>17</v>
      </c>
      <c r="H793" t="s">
        <v>48</v>
      </c>
      <c r="Q793">
        <v>11</v>
      </c>
      <c r="R793" t="s">
        <v>541</v>
      </c>
      <c r="T793" t="s">
        <v>643</v>
      </c>
      <c r="U793">
        <v>38.4</v>
      </c>
      <c r="V793">
        <v>-27</v>
      </c>
      <c r="W793">
        <v>130</v>
      </c>
    </row>
    <row r="794" spans="1:47" x14ac:dyDescent="0.35">
      <c r="A794">
        <v>868</v>
      </c>
      <c r="B794" t="s">
        <v>47</v>
      </c>
      <c r="C794">
        <v>1614</v>
      </c>
      <c r="D794">
        <v>5</v>
      </c>
      <c r="E794">
        <v>24</v>
      </c>
      <c r="H794" t="s">
        <v>48</v>
      </c>
      <c r="Q794">
        <v>10</v>
      </c>
      <c r="R794" t="s">
        <v>541</v>
      </c>
      <c r="T794" t="s">
        <v>644</v>
      </c>
      <c r="U794">
        <v>38.4</v>
      </c>
      <c r="V794">
        <v>-24.1</v>
      </c>
      <c r="W794">
        <v>130</v>
      </c>
      <c r="Y794">
        <v>3</v>
      </c>
      <c r="AE794">
        <v>3</v>
      </c>
      <c r="AG794">
        <v>3</v>
      </c>
      <c r="AI794">
        <v>3</v>
      </c>
      <c r="AK794">
        <v>3</v>
      </c>
      <c r="AQ794">
        <v>3</v>
      </c>
      <c r="AS794">
        <v>3</v>
      </c>
      <c r="AU794">
        <v>3</v>
      </c>
    </row>
    <row r="795" spans="1:47" x14ac:dyDescent="0.35">
      <c r="A795">
        <v>7945</v>
      </c>
      <c r="B795" t="s">
        <v>47</v>
      </c>
      <c r="C795">
        <v>1614</v>
      </c>
      <c r="D795">
        <v>10</v>
      </c>
      <c r="E795">
        <v>23</v>
      </c>
      <c r="J795">
        <v>6.5</v>
      </c>
      <c r="L795">
        <v>6.5</v>
      </c>
      <c r="Q795">
        <v>8</v>
      </c>
      <c r="R795" t="s">
        <v>93</v>
      </c>
      <c r="T795" t="s">
        <v>193</v>
      </c>
      <c r="U795">
        <v>37.200000000000003</v>
      </c>
      <c r="V795">
        <v>112.5</v>
      </c>
      <c r="W795">
        <v>30</v>
      </c>
      <c r="Y795">
        <v>1</v>
      </c>
      <c r="AE795">
        <v>3</v>
      </c>
      <c r="AG795">
        <v>3</v>
      </c>
      <c r="AK795">
        <v>1</v>
      </c>
      <c r="AQ795">
        <v>3</v>
      </c>
      <c r="AS795">
        <v>3</v>
      </c>
    </row>
    <row r="796" spans="1:47" x14ac:dyDescent="0.35">
      <c r="A796">
        <v>869</v>
      </c>
      <c r="B796" t="s">
        <v>51</v>
      </c>
      <c r="C796">
        <v>1614</v>
      </c>
      <c r="D796">
        <v>11</v>
      </c>
      <c r="E796">
        <v>26</v>
      </c>
      <c r="J796">
        <v>7.7</v>
      </c>
      <c r="L796">
        <v>7.7</v>
      </c>
      <c r="R796" t="s">
        <v>199</v>
      </c>
      <c r="T796" t="s">
        <v>645</v>
      </c>
      <c r="U796">
        <v>37.5</v>
      </c>
      <c r="V796">
        <v>138</v>
      </c>
      <c r="W796">
        <v>30</v>
      </c>
      <c r="Y796">
        <v>3</v>
      </c>
      <c r="AE796">
        <v>2</v>
      </c>
      <c r="AK796">
        <v>3</v>
      </c>
      <c r="AQ796">
        <v>2</v>
      </c>
    </row>
    <row r="797" spans="1:47" x14ac:dyDescent="0.35">
      <c r="A797">
        <v>6008</v>
      </c>
      <c r="B797" t="s">
        <v>51</v>
      </c>
      <c r="C797">
        <v>1615</v>
      </c>
      <c r="D797">
        <v>6</v>
      </c>
      <c r="E797">
        <v>5</v>
      </c>
      <c r="J797">
        <v>5.7</v>
      </c>
      <c r="L797">
        <v>5.7</v>
      </c>
      <c r="Q797">
        <v>8</v>
      </c>
      <c r="R797" t="s">
        <v>419</v>
      </c>
      <c r="T797" t="s">
        <v>646</v>
      </c>
      <c r="U797">
        <v>44.9</v>
      </c>
      <c r="V797">
        <v>35.5</v>
      </c>
      <c r="W797">
        <v>110</v>
      </c>
      <c r="AE797">
        <v>1</v>
      </c>
      <c r="AG797">
        <v>1</v>
      </c>
      <c r="AQ797">
        <v>1</v>
      </c>
      <c r="AS797">
        <v>1</v>
      </c>
    </row>
    <row r="798" spans="1:47" x14ac:dyDescent="0.35">
      <c r="A798">
        <v>871</v>
      </c>
      <c r="B798" t="s">
        <v>47</v>
      </c>
      <c r="C798">
        <v>1615</v>
      </c>
      <c r="D798">
        <v>6</v>
      </c>
      <c r="E798">
        <v>26</v>
      </c>
      <c r="H798" t="s">
        <v>48</v>
      </c>
      <c r="J798">
        <v>6.4</v>
      </c>
      <c r="P798">
        <v>6.4</v>
      </c>
      <c r="R798" t="s">
        <v>199</v>
      </c>
      <c r="T798" t="s">
        <v>199</v>
      </c>
      <c r="U798">
        <v>35.700000000000003</v>
      </c>
      <c r="V798">
        <v>139.69999999999999</v>
      </c>
      <c r="W798">
        <v>30</v>
      </c>
      <c r="Y798">
        <v>3</v>
      </c>
      <c r="AE798">
        <v>2</v>
      </c>
    </row>
    <row r="799" spans="1:47" x14ac:dyDescent="0.35">
      <c r="A799">
        <v>872</v>
      </c>
      <c r="B799" t="s">
        <v>47</v>
      </c>
      <c r="C799">
        <v>1615</v>
      </c>
      <c r="D799">
        <v>9</v>
      </c>
      <c r="E799">
        <v>8</v>
      </c>
      <c r="H799" t="s">
        <v>48</v>
      </c>
      <c r="R799" t="s">
        <v>647</v>
      </c>
      <c r="S799" t="s">
        <v>648</v>
      </c>
      <c r="T799" t="s">
        <v>649</v>
      </c>
      <c r="U799">
        <v>18.5</v>
      </c>
      <c r="V799">
        <v>-70</v>
      </c>
      <c r="W799">
        <v>90</v>
      </c>
      <c r="AE799">
        <v>3</v>
      </c>
    </row>
    <row r="800" spans="1:47" x14ac:dyDescent="0.35">
      <c r="A800">
        <v>874</v>
      </c>
      <c r="B800" t="s">
        <v>51</v>
      </c>
      <c r="C800">
        <v>1615</v>
      </c>
      <c r="D800">
        <v>9</v>
      </c>
      <c r="E800">
        <v>16</v>
      </c>
      <c r="J800">
        <v>7.5</v>
      </c>
      <c r="P800">
        <v>7.5</v>
      </c>
      <c r="Q800">
        <v>10</v>
      </c>
      <c r="R800" t="s">
        <v>539</v>
      </c>
      <c r="T800" t="s">
        <v>650</v>
      </c>
      <c r="U800">
        <v>-18.5</v>
      </c>
      <c r="V800">
        <v>-70.349999999999994</v>
      </c>
      <c r="W800">
        <v>160</v>
      </c>
      <c r="AE800">
        <v>2</v>
      </c>
      <c r="AQ800">
        <v>2</v>
      </c>
    </row>
    <row r="801" spans="1:45" x14ac:dyDescent="0.35">
      <c r="A801">
        <v>876</v>
      </c>
      <c r="B801" t="s">
        <v>47</v>
      </c>
      <c r="C801">
        <v>1616</v>
      </c>
      <c r="D801">
        <v>3</v>
      </c>
      <c r="H801" t="s">
        <v>48</v>
      </c>
      <c r="Q801">
        <v>8</v>
      </c>
      <c r="R801" t="s">
        <v>289</v>
      </c>
      <c r="T801" t="s">
        <v>289</v>
      </c>
      <c r="U801">
        <v>46.8</v>
      </c>
      <c r="V801">
        <v>8.4</v>
      </c>
      <c r="W801">
        <v>120</v>
      </c>
      <c r="AE801">
        <v>3</v>
      </c>
    </row>
    <row r="802" spans="1:45" x14ac:dyDescent="0.35">
      <c r="A802">
        <v>877</v>
      </c>
      <c r="B802" t="s">
        <v>51</v>
      </c>
      <c r="C802">
        <v>1616</v>
      </c>
      <c r="D802">
        <v>9</v>
      </c>
      <c r="E802">
        <v>9</v>
      </c>
      <c r="J802">
        <v>7</v>
      </c>
      <c r="L802">
        <v>7</v>
      </c>
      <c r="R802" t="s">
        <v>199</v>
      </c>
      <c r="T802" t="s">
        <v>651</v>
      </c>
      <c r="U802">
        <v>38.1</v>
      </c>
      <c r="V802">
        <v>142</v>
      </c>
      <c r="W802">
        <v>30</v>
      </c>
      <c r="AE802">
        <v>2</v>
      </c>
      <c r="AK802">
        <v>3</v>
      </c>
      <c r="AQ802">
        <v>2</v>
      </c>
    </row>
    <row r="803" spans="1:45" x14ac:dyDescent="0.35">
      <c r="A803">
        <v>5960</v>
      </c>
      <c r="B803" t="s">
        <v>51</v>
      </c>
      <c r="C803">
        <v>1616</v>
      </c>
      <c r="D803">
        <v>12</v>
      </c>
      <c r="E803">
        <v>6</v>
      </c>
      <c r="J803">
        <v>7.5</v>
      </c>
      <c r="L803">
        <v>7.5</v>
      </c>
      <c r="R803" t="s">
        <v>199</v>
      </c>
      <c r="T803" t="s">
        <v>652</v>
      </c>
      <c r="U803">
        <v>39</v>
      </c>
      <c r="V803">
        <v>144.5</v>
      </c>
      <c r="W803">
        <v>30</v>
      </c>
      <c r="AJ803">
        <v>200</v>
      </c>
      <c r="AK803">
        <v>3</v>
      </c>
    </row>
    <row r="804" spans="1:45" x14ac:dyDescent="0.35">
      <c r="A804">
        <v>875</v>
      </c>
      <c r="B804" t="s">
        <v>47</v>
      </c>
      <c r="C804">
        <v>1616</v>
      </c>
      <c r="H804" t="s">
        <v>48</v>
      </c>
      <c r="Q804">
        <v>9</v>
      </c>
      <c r="R804" t="s">
        <v>52</v>
      </c>
      <c r="T804" t="s">
        <v>346</v>
      </c>
      <c r="U804">
        <v>36.1</v>
      </c>
      <c r="V804">
        <v>37.1</v>
      </c>
      <c r="W804">
        <v>140</v>
      </c>
      <c r="AE804">
        <v>3</v>
      </c>
    </row>
    <row r="805" spans="1:45" x14ac:dyDescent="0.35">
      <c r="A805">
        <v>7946</v>
      </c>
      <c r="B805" t="s">
        <v>47</v>
      </c>
      <c r="C805">
        <v>1618</v>
      </c>
      <c r="D805">
        <v>5</v>
      </c>
      <c r="E805">
        <v>20</v>
      </c>
      <c r="J805">
        <v>6.5</v>
      </c>
      <c r="L805">
        <v>6.5</v>
      </c>
      <c r="Q805">
        <v>8</v>
      </c>
      <c r="R805" t="s">
        <v>93</v>
      </c>
      <c r="T805" t="s">
        <v>400</v>
      </c>
      <c r="U805">
        <v>37</v>
      </c>
      <c r="V805">
        <v>111.9</v>
      </c>
      <c r="W805">
        <v>30</v>
      </c>
      <c r="Y805">
        <v>3</v>
      </c>
      <c r="AE805">
        <v>3</v>
      </c>
      <c r="AG805">
        <v>3</v>
      </c>
      <c r="AQ805">
        <v>3</v>
      </c>
      <c r="AS805">
        <v>3</v>
      </c>
    </row>
    <row r="806" spans="1:45" x14ac:dyDescent="0.35">
      <c r="A806">
        <v>879</v>
      </c>
      <c r="B806" t="s">
        <v>47</v>
      </c>
      <c r="C806">
        <v>1618</v>
      </c>
      <c r="D806">
        <v>5</v>
      </c>
      <c r="E806">
        <v>26</v>
      </c>
      <c r="Q806">
        <v>9</v>
      </c>
      <c r="R806" t="s">
        <v>77</v>
      </c>
      <c r="T806" t="s">
        <v>653</v>
      </c>
      <c r="U806">
        <v>18.899999999999999</v>
      </c>
      <c r="V806">
        <v>72.900000000000006</v>
      </c>
      <c r="W806">
        <v>60</v>
      </c>
      <c r="X806">
        <v>2000</v>
      </c>
      <c r="Y806">
        <v>4</v>
      </c>
      <c r="AE806">
        <v>3</v>
      </c>
      <c r="AJ806">
        <v>2000</v>
      </c>
      <c r="AK806">
        <v>4</v>
      </c>
      <c r="AQ806">
        <v>3</v>
      </c>
    </row>
    <row r="807" spans="1:45" x14ac:dyDescent="0.35">
      <c r="A807">
        <v>880</v>
      </c>
      <c r="B807" t="s">
        <v>47</v>
      </c>
      <c r="C807">
        <v>1618</v>
      </c>
      <c r="D807">
        <v>6</v>
      </c>
      <c r="E807">
        <v>18</v>
      </c>
      <c r="H807" t="s">
        <v>48</v>
      </c>
      <c r="Q807">
        <v>8</v>
      </c>
      <c r="R807" t="s">
        <v>170</v>
      </c>
      <c r="T807" t="s">
        <v>654</v>
      </c>
      <c r="U807">
        <v>43.6</v>
      </c>
      <c r="V807">
        <v>7.3</v>
      </c>
      <c r="W807">
        <v>120</v>
      </c>
      <c r="AE807">
        <v>2</v>
      </c>
    </row>
    <row r="808" spans="1:45" x14ac:dyDescent="0.35">
      <c r="A808">
        <v>881</v>
      </c>
      <c r="B808" t="s">
        <v>47</v>
      </c>
      <c r="C808">
        <v>1618</v>
      </c>
      <c r="D808">
        <v>8</v>
      </c>
      <c r="E808">
        <v>25</v>
      </c>
      <c r="H808" t="s">
        <v>48</v>
      </c>
      <c r="Q808">
        <v>7</v>
      </c>
      <c r="R808" t="s">
        <v>289</v>
      </c>
      <c r="T808" t="s">
        <v>289</v>
      </c>
      <c r="U808">
        <v>46.3</v>
      </c>
      <c r="V808">
        <v>9.5</v>
      </c>
      <c r="W808">
        <v>120</v>
      </c>
      <c r="Y808">
        <v>3</v>
      </c>
      <c r="AE808">
        <v>3</v>
      </c>
    </row>
    <row r="809" spans="1:45" x14ac:dyDescent="0.35">
      <c r="A809">
        <v>882</v>
      </c>
      <c r="B809" t="s">
        <v>47</v>
      </c>
      <c r="C809">
        <v>1618</v>
      </c>
      <c r="D809">
        <v>12</v>
      </c>
      <c r="E809">
        <v>19</v>
      </c>
      <c r="H809" t="s">
        <v>48</v>
      </c>
      <c r="R809" t="s">
        <v>73</v>
      </c>
      <c r="T809" t="s">
        <v>655</v>
      </c>
      <c r="U809">
        <v>35</v>
      </c>
      <c r="V809">
        <v>58</v>
      </c>
      <c r="W809">
        <v>140</v>
      </c>
      <c r="X809">
        <v>800</v>
      </c>
      <c r="Y809">
        <v>3</v>
      </c>
      <c r="AE809">
        <v>3</v>
      </c>
    </row>
    <row r="810" spans="1:45" x14ac:dyDescent="0.35">
      <c r="A810">
        <v>884</v>
      </c>
      <c r="B810" t="s">
        <v>47</v>
      </c>
      <c r="C810">
        <v>1619</v>
      </c>
      <c r="D810">
        <v>2</v>
      </c>
      <c r="E810">
        <v>13</v>
      </c>
      <c r="R810" t="s">
        <v>543</v>
      </c>
      <c r="T810" t="s">
        <v>627</v>
      </c>
      <c r="U810">
        <v>17</v>
      </c>
      <c r="V810">
        <v>-96.3</v>
      </c>
      <c r="W810">
        <v>150</v>
      </c>
      <c r="AE810">
        <v>3</v>
      </c>
    </row>
    <row r="811" spans="1:45" x14ac:dyDescent="0.35">
      <c r="A811">
        <v>885</v>
      </c>
      <c r="B811" t="s">
        <v>47</v>
      </c>
      <c r="C811">
        <v>1619</v>
      </c>
      <c r="D811">
        <v>2</v>
      </c>
      <c r="E811">
        <v>14</v>
      </c>
      <c r="F811">
        <v>16</v>
      </c>
      <c r="G811">
        <v>30</v>
      </c>
      <c r="I811">
        <v>40</v>
      </c>
      <c r="J811">
        <v>8.6</v>
      </c>
      <c r="L811">
        <v>8.6</v>
      </c>
      <c r="Q811">
        <v>9</v>
      </c>
      <c r="R811" t="s">
        <v>479</v>
      </c>
      <c r="T811" t="s">
        <v>656</v>
      </c>
      <c r="U811">
        <v>-7.9409999999999998</v>
      </c>
      <c r="V811">
        <v>-79.037999999999997</v>
      </c>
      <c r="W811">
        <v>160</v>
      </c>
      <c r="X811">
        <v>350</v>
      </c>
      <c r="Y811">
        <v>3</v>
      </c>
      <c r="AE811">
        <v>3</v>
      </c>
      <c r="AJ811">
        <v>350</v>
      </c>
      <c r="AK811">
        <v>3</v>
      </c>
      <c r="AQ811">
        <v>3</v>
      </c>
    </row>
    <row r="812" spans="1:45" x14ac:dyDescent="0.35">
      <c r="A812">
        <v>5961</v>
      </c>
      <c r="B812" t="s">
        <v>51</v>
      </c>
      <c r="C812">
        <v>1619</v>
      </c>
      <c r="D812">
        <v>5</v>
      </c>
      <c r="E812">
        <v>1</v>
      </c>
      <c r="J812">
        <v>6.4</v>
      </c>
      <c r="L812">
        <v>6.4</v>
      </c>
      <c r="R812" t="s">
        <v>199</v>
      </c>
      <c r="T812" t="s">
        <v>657</v>
      </c>
      <c r="U812">
        <v>32.5</v>
      </c>
      <c r="V812">
        <v>130.6</v>
      </c>
      <c r="W812">
        <v>30</v>
      </c>
      <c r="AE812">
        <v>1</v>
      </c>
      <c r="AQ812">
        <v>1</v>
      </c>
    </row>
    <row r="813" spans="1:45" x14ac:dyDescent="0.35">
      <c r="A813">
        <v>889</v>
      </c>
      <c r="B813" t="s">
        <v>47</v>
      </c>
      <c r="C813">
        <v>1619</v>
      </c>
      <c r="D813">
        <v>11</v>
      </c>
      <c r="E813">
        <v>30</v>
      </c>
      <c r="F813">
        <v>4</v>
      </c>
      <c r="Q813">
        <v>10</v>
      </c>
      <c r="R813" t="s">
        <v>621</v>
      </c>
      <c r="T813" t="s">
        <v>658</v>
      </c>
      <c r="U813">
        <v>18.2</v>
      </c>
      <c r="V813">
        <v>121.6</v>
      </c>
      <c r="W813">
        <v>170</v>
      </c>
      <c r="Y813">
        <v>3</v>
      </c>
      <c r="AE813">
        <v>3</v>
      </c>
    </row>
    <row r="814" spans="1:45" x14ac:dyDescent="0.35">
      <c r="A814">
        <v>883</v>
      </c>
      <c r="B814" t="s">
        <v>47</v>
      </c>
      <c r="C814">
        <v>1619</v>
      </c>
      <c r="H814" t="s">
        <v>48</v>
      </c>
      <c r="R814" t="s">
        <v>525</v>
      </c>
      <c r="T814" t="s">
        <v>659</v>
      </c>
      <c r="U814">
        <v>52.3</v>
      </c>
      <c r="V814">
        <v>14.6</v>
      </c>
      <c r="W814">
        <v>120</v>
      </c>
      <c r="Y814">
        <v>3</v>
      </c>
      <c r="AE814">
        <v>3</v>
      </c>
    </row>
    <row r="815" spans="1:45" x14ac:dyDescent="0.35">
      <c r="A815">
        <v>891</v>
      </c>
      <c r="B815" t="s">
        <v>47</v>
      </c>
      <c r="C815">
        <v>1620</v>
      </c>
      <c r="H815" t="s">
        <v>48</v>
      </c>
      <c r="I815">
        <v>6</v>
      </c>
      <c r="J815">
        <v>5.8</v>
      </c>
      <c r="P815">
        <v>5.8</v>
      </c>
      <c r="Q815">
        <v>9</v>
      </c>
      <c r="R815" t="s">
        <v>233</v>
      </c>
      <c r="T815" t="s">
        <v>660</v>
      </c>
      <c r="U815">
        <v>40.9</v>
      </c>
      <c r="V815">
        <v>71.400000000000006</v>
      </c>
      <c r="W815">
        <v>40</v>
      </c>
      <c r="Y815">
        <v>3</v>
      </c>
      <c r="AE815">
        <v>3</v>
      </c>
    </row>
    <row r="816" spans="1:45" x14ac:dyDescent="0.35">
      <c r="A816">
        <v>890</v>
      </c>
      <c r="B816" t="s">
        <v>47</v>
      </c>
      <c r="C816">
        <v>1620</v>
      </c>
      <c r="H816" t="s">
        <v>48</v>
      </c>
      <c r="Q816">
        <v>9</v>
      </c>
      <c r="R816" t="s">
        <v>621</v>
      </c>
      <c r="T816" t="s">
        <v>661</v>
      </c>
      <c r="U816">
        <v>10.8</v>
      </c>
      <c r="V816">
        <v>122.5</v>
      </c>
      <c r="W816">
        <v>170</v>
      </c>
      <c r="AE816">
        <v>3</v>
      </c>
    </row>
    <row r="817" spans="1:45" x14ac:dyDescent="0.35">
      <c r="A817">
        <v>7947</v>
      </c>
      <c r="B817" t="s">
        <v>47</v>
      </c>
      <c r="C817">
        <v>1621</v>
      </c>
      <c r="D817">
        <v>3</v>
      </c>
      <c r="J817">
        <v>5.5</v>
      </c>
      <c r="L817">
        <v>5.5</v>
      </c>
      <c r="Q817">
        <v>7</v>
      </c>
      <c r="R817" t="s">
        <v>93</v>
      </c>
      <c r="T817" t="s">
        <v>662</v>
      </c>
      <c r="U817">
        <v>39.5</v>
      </c>
      <c r="V817">
        <v>116.7</v>
      </c>
      <c r="W817">
        <v>30</v>
      </c>
      <c r="Y817">
        <v>1</v>
      </c>
      <c r="AE817">
        <v>1</v>
      </c>
      <c r="AG817">
        <v>1</v>
      </c>
      <c r="AK817">
        <v>1</v>
      </c>
      <c r="AQ817">
        <v>1</v>
      </c>
      <c r="AS817">
        <v>1</v>
      </c>
    </row>
    <row r="818" spans="1:45" x14ac:dyDescent="0.35">
      <c r="A818">
        <v>892</v>
      </c>
      <c r="B818" t="s">
        <v>47</v>
      </c>
      <c r="C818">
        <v>1621</v>
      </c>
      <c r="D818">
        <v>5</v>
      </c>
      <c r="E818">
        <v>2</v>
      </c>
      <c r="H818" t="s">
        <v>48</v>
      </c>
      <c r="R818" t="s">
        <v>663</v>
      </c>
      <c r="T818" t="s">
        <v>664</v>
      </c>
      <c r="U818">
        <v>8.6</v>
      </c>
      <c r="V818">
        <v>-79.3</v>
      </c>
      <c r="W818">
        <v>100</v>
      </c>
      <c r="AE818">
        <v>2</v>
      </c>
    </row>
    <row r="819" spans="1:45" x14ac:dyDescent="0.35">
      <c r="A819">
        <v>893</v>
      </c>
      <c r="B819" t="s">
        <v>51</v>
      </c>
      <c r="C819">
        <v>1622</v>
      </c>
      <c r="D819">
        <v>5</v>
      </c>
      <c r="E819">
        <v>5</v>
      </c>
      <c r="H819" t="s">
        <v>48</v>
      </c>
      <c r="Q819">
        <v>10</v>
      </c>
      <c r="R819" t="s">
        <v>56</v>
      </c>
      <c r="T819" t="s">
        <v>531</v>
      </c>
      <c r="U819">
        <v>37.5</v>
      </c>
      <c r="V819">
        <v>21</v>
      </c>
      <c r="W819">
        <v>130</v>
      </c>
    </row>
    <row r="820" spans="1:45" x14ac:dyDescent="0.35">
      <c r="A820">
        <v>894</v>
      </c>
      <c r="B820" t="s">
        <v>47</v>
      </c>
      <c r="C820">
        <v>1622</v>
      </c>
      <c r="D820">
        <v>5</v>
      </c>
      <c r="E820">
        <v>6</v>
      </c>
      <c r="H820" t="s">
        <v>48</v>
      </c>
      <c r="R820" t="s">
        <v>543</v>
      </c>
      <c r="T820" t="s">
        <v>665</v>
      </c>
      <c r="U820">
        <v>23</v>
      </c>
      <c r="V820">
        <v>-103</v>
      </c>
      <c r="W820">
        <v>150</v>
      </c>
      <c r="AE820">
        <v>3</v>
      </c>
    </row>
    <row r="821" spans="1:45" x14ac:dyDescent="0.35">
      <c r="A821">
        <v>895</v>
      </c>
      <c r="B821" t="s">
        <v>47</v>
      </c>
      <c r="C821">
        <v>1622</v>
      </c>
      <c r="D821">
        <v>7</v>
      </c>
      <c r="E821">
        <v>25</v>
      </c>
      <c r="H821" t="s">
        <v>48</v>
      </c>
      <c r="Q821">
        <v>6</v>
      </c>
      <c r="R821" t="s">
        <v>289</v>
      </c>
      <c r="T821" t="s">
        <v>289</v>
      </c>
      <c r="U821">
        <v>46.8</v>
      </c>
      <c r="V821">
        <v>10.3</v>
      </c>
      <c r="W821">
        <v>120</v>
      </c>
      <c r="Y821">
        <v>2</v>
      </c>
      <c r="AE821">
        <v>1</v>
      </c>
    </row>
    <row r="822" spans="1:45" x14ac:dyDescent="0.35">
      <c r="A822">
        <v>896</v>
      </c>
      <c r="B822" t="s">
        <v>47</v>
      </c>
      <c r="C822">
        <v>1622</v>
      </c>
      <c r="D822">
        <v>8</v>
      </c>
      <c r="E822">
        <v>3</v>
      </c>
      <c r="H822" t="s">
        <v>48</v>
      </c>
      <c r="Q822">
        <v>7</v>
      </c>
      <c r="R822" t="s">
        <v>289</v>
      </c>
      <c r="T822" t="s">
        <v>289</v>
      </c>
      <c r="U822">
        <v>46.8</v>
      </c>
      <c r="V822">
        <v>10.3</v>
      </c>
      <c r="W822">
        <v>120</v>
      </c>
      <c r="Y822">
        <v>2</v>
      </c>
    </row>
    <row r="823" spans="1:45" x14ac:dyDescent="0.35">
      <c r="A823">
        <v>897</v>
      </c>
      <c r="B823" t="s">
        <v>47</v>
      </c>
      <c r="C823">
        <v>1622</v>
      </c>
      <c r="D823">
        <v>10</v>
      </c>
      <c r="E823">
        <v>25</v>
      </c>
      <c r="J823">
        <v>7</v>
      </c>
      <c r="L823">
        <v>7</v>
      </c>
      <c r="Q823">
        <v>10</v>
      </c>
      <c r="R823" t="s">
        <v>93</v>
      </c>
      <c r="T823" t="s">
        <v>666</v>
      </c>
      <c r="U823">
        <v>36.5</v>
      </c>
      <c r="V823">
        <v>106.3</v>
      </c>
      <c r="W823">
        <v>30</v>
      </c>
      <c r="X823">
        <v>12000</v>
      </c>
      <c r="Y823">
        <v>4</v>
      </c>
      <c r="AE823">
        <v>4</v>
      </c>
      <c r="AF823">
        <v>11800</v>
      </c>
      <c r="AG823">
        <v>4</v>
      </c>
      <c r="AJ823">
        <v>12000</v>
      </c>
      <c r="AK823">
        <v>4</v>
      </c>
      <c r="AQ823">
        <v>4</v>
      </c>
      <c r="AR823">
        <v>11800</v>
      </c>
      <c r="AS823">
        <v>4</v>
      </c>
    </row>
    <row r="824" spans="1:45" x14ac:dyDescent="0.35">
      <c r="A824">
        <v>902</v>
      </c>
      <c r="B824" t="s">
        <v>51</v>
      </c>
      <c r="C824">
        <v>1624</v>
      </c>
      <c r="D824">
        <v>3</v>
      </c>
      <c r="E824">
        <v>19</v>
      </c>
      <c r="F824">
        <v>20</v>
      </c>
      <c r="Q824">
        <v>10</v>
      </c>
      <c r="R824" t="s">
        <v>60</v>
      </c>
      <c r="T824" t="s">
        <v>667</v>
      </c>
      <c r="U824">
        <v>44.6</v>
      </c>
      <c r="V824">
        <v>11.8</v>
      </c>
      <c r="W824">
        <v>130</v>
      </c>
    </row>
    <row r="825" spans="1:45" x14ac:dyDescent="0.35">
      <c r="A825">
        <v>900</v>
      </c>
      <c r="B825" t="s">
        <v>47</v>
      </c>
      <c r="C825">
        <v>1624</v>
      </c>
      <c r="H825" t="s">
        <v>48</v>
      </c>
      <c r="R825" t="s">
        <v>385</v>
      </c>
      <c r="T825" t="s">
        <v>668</v>
      </c>
      <c r="U825">
        <v>34</v>
      </c>
      <c r="V825">
        <v>-4.5999999999999996</v>
      </c>
      <c r="W825">
        <v>15</v>
      </c>
      <c r="AE825">
        <v>3</v>
      </c>
    </row>
    <row r="826" spans="1:45" x14ac:dyDescent="0.35">
      <c r="A826">
        <v>903</v>
      </c>
      <c r="B826" t="s">
        <v>47</v>
      </c>
      <c r="C826">
        <v>1625</v>
      </c>
      <c r="D826">
        <v>6</v>
      </c>
      <c r="E826">
        <v>18</v>
      </c>
      <c r="H826" t="s">
        <v>48</v>
      </c>
      <c r="Q826">
        <v>10</v>
      </c>
      <c r="R826" t="s">
        <v>56</v>
      </c>
      <c r="T826" t="s">
        <v>56</v>
      </c>
      <c r="U826">
        <v>38.799999999999997</v>
      </c>
      <c r="V826">
        <v>20.8</v>
      </c>
      <c r="W826">
        <v>130</v>
      </c>
    </row>
    <row r="827" spans="1:45" x14ac:dyDescent="0.35">
      <c r="A827">
        <v>904</v>
      </c>
      <c r="B827" t="s">
        <v>47</v>
      </c>
      <c r="C827">
        <v>1626</v>
      </c>
      <c r="D827">
        <v>3</v>
      </c>
      <c r="E827">
        <v>4</v>
      </c>
      <c r="Q827">
        <v>10</v>
      </c>
      <c r="R827" t="s">
        <v>60</v>
      </c>
      <c r="T827" t="s">
        <v>669</v>
      </c>
      <c r="U827">
        <v>38.799999999999997</v>
      </c>
      <c r="V827">
        <v>16.399999999999999</v>
      </c>
      <c r="W827">
        <v>130</v>
      </c>
      <c r="AE827">
        <v>3</v>
      </c>
      <c r="AG827">
        <v>3</v>
      </c>
      <c r="AQ827">
        <v>3</v>
      </c>
      <c r="AS827">
        <v>3</v>
      </c>
    </row>
    <row r="828" spans="1:45" x14ac:dyDescent="0.35">
      <c r="A828">
        <v>905</v>
      </c>
      <c r="B828" t="s">
        <v>47</v>
      </c>
      <c r="C828">
        <v>1626</v>
      </c>
      <c r="D828">
        <v>6</v>
      </c>
      <c r="E828">
        <v>28</v>
      </c>
      <c r="J828">
        <v>7</v>
      </c>
      <c r="L828">
        <v>7</v>
      </c>
      <c r="Q828">
        <v>9</v>
      </c>
      <c r="R828" t="s">
        <v>93</v>
      </c>
      <c r="T828" t="s">
        <v>400</v>
      </c>
      <c r="U828">
        <v>39.4</v>
      </c>
      <c r="V828">
        <v>114.2</v>
      </c>
      <c r="W828">
        <v>30</v>
      </c>
      <c r="X828">
        <v>5200</v>
      </c>
      <c r="Y828">
        <v>4</v>
      </c>
      <c r="AE828">
        <v>4</v>
      </c>
      <c r="AG828">
        <v>4</v>
      </c>
      <c r="AJ828">
        <v>5200</v>
      </c>
      <c r="AK828">
        <v>4</v>
      </c>
      <c r="AQ828">
        <v>4</v>
      </c>
      <c r="AS828">
        <v>4</v>
      </c>
    </row>
    <row r="829" spans="1:45" x14ac:dyDescent="0.35">
      <c r="A829">
        <v>907</v>
      </c>
      <c r="B829" t="s">
        <v>47</v>
      </c>
      <c r="C829">
        <v>1626</v>
      </c>
      <c r="D829">
        <v>7</v>
      </c>
      <c r="E829">
        <v>30</v>
      </c>
      <c r="R829" t="s">
        <v>60</v>
      </c>
      <c r="T829" t="s">
        <v>670</v>
      </c>
      <c r="U829">
        <v>40.4</v>
      </c>
      <c r="V829">
        <v>14.1</v>
      </c>
      <c r="W829">
        <v>130</v>
      </c>
      <c r="AE829">
        <v>3</v>
      </c>
      <c r="AQ829">
        <v>3</v>
      </c>
    </row>
    <row r="830" spans="1:45" x14ac:dyDescent="0.35">
      <c r="A830">
        <v>7948</v>
      </c>
      <c r="B830" t="s">
        <v>47</v>
      </c>
      <c r="C830">
        <v>1627</v>
      </c>
      <c r="D830">
        <v>2</v>
      </c>
      <c r="E830">
        <v>15</v>
      </c>
      <c r="J830">
        <v>6</v>
      </c>
      <c r="L830">
        <v>6</v>
      </c>
      <c r="Q830">
        <v>8</v>
      </c>
      <c r="R830" t="s">
        <v>93</v>
      </c>
      <c r="T830" t="s">
        <v>340</v>
      </c>
      <c r="U830">
        <v>37.5</v>
      </c>
      <c r="V830">
        <v>105.5</v>
      </c>
      <c r="W830">
        <v>30</v>
      </c>
      <c r="Y830">
        <v>2</v>
      </c>
      <c r="AE830">
        <v>1</v>
      </c>
      <c r="AG830">
        <v>1</v>
      </c>
      <c r="AK830">
        <v>2</v>
      </c>
      <c r="AQ830">
        <v>1</v>
      </c>
      <c r="AS830">
        <v>1</v>
      </c>
    </row>
    <row r="831" spans="1:45" x14ac:dyDescent="0.35">
      <c r="A831">
        <v>908</v>
      </c>
      <c r="B831" t="s">
        <v>47</v>
      </c>
      <c r="C831">
        <v>1627</v>
      </c>
      <c r="D831">
        <v>6</v>
      </c>
      <c r="E831">
        <v>26</v>
      </c>
      <c r="F831">
        <v>11</v>
      </c>
      <c r="H831" t="s">
        <v>48</v>
      </c>
      <c r="Q831">
        <v>8</v>
      </c>
      <c r="R831" t="s">
        <v>570</v>
      </c>
      <c r="T831" t="s">
        <v>608</v>
      </c>
      <c r="U831">
        <v>-0.2</v>
      </c>
      <c r="V831">
        <v>-78.5</v>
      </c>
      <c r="W831">
        <v>160</v>
      </c>
      <c r="AE831">
        <v>2</v>
      </c>
    </row>
    <row r="832" spans="1:45" x14ac:dyDescent="0.35">
      <c r="A832">
        <v>910</v>
      </c>
      <c r="B832" t="s">
        <v>47</v>
      </c>
      <c r="C832">
        <v>1627</v>
      </c>
      <c r="D832">
        <v>7</v>
      </c>
      <c r="E832">
        <v>30</v>
      </c>
      <c r="F832">
        <v>10</v>
      </c>
      <c r="G832">
        <v>50</v>
      </c>
      <c r="J832">
        <v>6.7</v>
      </c>
      <c r="L832">
        <v>6.7</v>
      </c>
      <c r="Q832">
        <v>10</v>
      </c>
      <c r="R832" t="s">
        <v>60</v>
      </c>
      <c r="T832" t="s">
        <v>671</v>
      </c>
      <c r="U832">
        <v>41.732999999999997</v>
      </c>
      <c r="V832">
        <v>15.35</v>
      </c>
      <c r="W832">
        <v>130</v>
      </c>
      <c r="X832">
        <v>5000</v>
      </c>
      <c r="Y832">
        <v>4</v>
      </c>
      <c r="AJ832">
        <v>5000</v>
      </c>
      <c r="AK832">
        <v>4</v>
      </c>
    </row>
    <row r="833" spans="1:45" x14ac:dyDescent="0.35">
      <c r="A833">
        <v>5962</v>
      </c>
      <c r="B833" t="s">
        <v>51</v>
      </c>
      <c r="C833">
        <v>1627</v>
      </c>
      <c r="D833">
        <v>9</v>
      </c>
      <c r="E833">
        <v>14</v>
      </c>
      <c r="J833">
        <v>8</v>
      </c>
      <c r="L833">
        <v>8</v>
      </c>
      <c r="Q833">
        <v>10</v>
      </c>
      <c r="R833" t="s">
        <v>621</v>
      </c>
      <c r="T833" t="s">
        <v>672</v>
      </c>
      <c r="U833">
        <v>18.399999999999999</v>
      </c>
      <c r="V833">
        <v>121.6</v>
      </c>
      <c r="W833">
        <v>170</v>
      </c>
      <c r="AE833">
        <v>3</v>
      </c>
      <c r="AG833">
        <v>3</v>
      </c>
      <c r="AQ833">
        <v>3</v>
      </c>
      <c r="AS833">
        <v>3</v>
      </c>
    </row>
    <row r="834" spans="1:45" x14ac:dyDescent="0.35">
      <c r="A834">
        <v>913</v>
      </c>
      <c r="B834" t="s">
        <v>47</v>
      </c>
      <c r="C834">
        <v>1628</v>
      </c>
      <c r="D834">
        <v>6</v>
      </c>
      <c r="E834">
        <v>17</v>
      </c>
      <c r="F834">
        <v>18</v>
      </c>
      <c r="I834">
        <v>6</v>
      </c>
      <c r="J834">
        <v>5</v>
      </c>
      <c r="P834">
        <v>5</v>
      </c>
      <c r="Q834">
        <v>8</v>
      </c>
      <c r="R834" t="s">
        <v>191</v>
      </c>
      <c r="T834" t="s">
        <v>673</v>
      </c>
      <c r="U834">
        <v>46</v>
      </c>
      <c r="V834">
        <v>15.5</v>
      </c>
      <c r="W834">
        <v>130</v>
      </c>
      <c r="AE834">
        <v>2</v>
      </c>
    </row>
    <row r="835" spans="1:45" x14ac:dyDescent="0.35">
      <c r="A835">
        <v>8094</v>
      </c>
      <c r="B835" t="s">
        <v>47</v>
      </c>
      <c r="C835">
        <v>1628</v>
      </c>
      <c r="D835">
        <v>10</v>
      </c>
      <c r="E835">
        <v>6</v>
      </c>
      <c r="J835">
        <v>6.3</v>
      </c>
      <c r="L835">
        <v>6.3</v>
      </c>
      <c r="Q835">
        <v>8</v>
      </c>
      <c r="R835" t="s">
        <v>93</v>
      </c>
      <c r="T835" t="s">
        <v>662</v>
      </c>
      <c r="U835">
        <v>40.6</v>
      </c>
      <c r="V835">
        <v>114.2</v>
      </c>
      <c r="W835">
        <v>30</v>
      </c>
      <c r="X835">
        <v>63</v>
      </c>
      <c r="Y835">
        <v>2</v>
      </c>
      <c r="AE835">
        <v>3</v>
      </c>
      <c r="AG835">
        <v>3</v>
      </c>
      <c r="AJ835">
        <v>63</v>
      </c>
      <c r="AK835">
        <v>2</v>
      </c>
      <c r="AQ835">
        <v>3</v>
      </c>
      <c r="AS835">
        <v>3</v>
      </c>
    </row>
    <row r="836" spans="1:45" x14ac:dyDescent="0.35">
      <c r="A836">
        <v>912</v>
      </c>
      <c r="B836" t="s">
        <v>47</v>
      </c>
      <c r="C836">
        <v>1628</v>
      </c>
      <c r="Q836">
        <v>9</v>
      </c>
      <c r="R836" t="s">
        <v>621</v>
      </c>
      <c r="T836" t="s">
        <v>674</v>
      </c>
      <c r="U836">
        <v>13.2</v>
      </c>
      <c r="V836">
        <v>123.7</v>
      </c>
      <c r="W836">
        <v>170</v>
      </c>
      <c r="AE836">
        <v>3</v>
      </c>
      <c r="AG836">
        <v>3</v>
      </c>
      <c r="AI836">
        <v>3</v>
      </c>
      <c r="AQ836">
        <v>3</v>
      </c>
      <c r="AS836">
        <v>3</v>
      </c>
    </row>
    <row r="837" spans="1:45" x14ac:dyDescent="0.35">
      <c r="A837">
        <v>5964</v>
      </c>
      <c r="B837" t="s">
        <v>51</v>
      </c>
      <c r="C837">
        <v>1629</v>
      </c>
      <c r="D837">
        <v>3</v>
      </c>
      <c r="E837">
        <v>9</v>
      </c>
      <c r="F837">
        <v>9</v>
      </c>
      <c r="I837">
        <v>70</v>
      </c>
      <c r="J837">
        <v>7</v>
      </c>
      <c r="L837">
        <v>7</v>
      </c>
      <c r="Q837">
        <v>8</v>
      </c>
      <c r="R837" t="s">
        <v>56</v>
      </c>
      <c r="T837" t="s">
        <v>675</v>
      </c>
      <c r="U837">
        <v>36</v>
      </c>
      <c r="V837">
        <v>25</v>
      </c>
      <c r="W837">
        <v>130</v>
      </c>
      <c r="Y837">
        <v>3</v>
      </c>
      <c r="AE837">
        <v>3</v>
      </c>
      <c r="AG837">
        <v>3</v>
      </c>
      <c r="AK837">
        <v>3</v>
      </c>
      <c r="AQ837">
        <v>3</v>
      </c>
      <c r="AS837">
        <v>3</v>
      </c>
    </row>
    <row r="838" spans="1:45" x14ac:dyDescent="0.35">
      <c r="A838">
        <v>5965</v>
      </c>
      <c r="B838" t="s">
        <v>51</v>
      </c>
      <c r="C838">
        <v>1629</v>
      </c>
      <c r="D838">
        <v>8</v>
      </c>
      <c r="E838">
        <v>1</v>
      </c>
      <c r="R838" t="s">
        <v>676</v>
      </c>
      <c r="T838" t="s">
        <v>677</v>
      </c>
      <c r="U838">
        <v>-4.5999999999999996</v>
      </c>
      <c r="V838">
        <v>129.9</v>
      </c>
      <c r="W838">
        <v>170</v>
      </c>
      <c r="AQ838">
        <v>2</v>
      </c>
      <c r="AS838">
        <v>2</v>
      </c>
    </row>
    <row r="839" spans="1:45" x14ac:dyDescent="0.35">
      <c r="A839">
        <v>915</v>
      </c>
      <c r="B839" t="s">
        <v>47</v>
      </c>
      <c r="C839">
        <v>1629</v>
      </c>
      <c r="H839" t="s">
        <v>48</v>
      </c>
      <c r="R839" t="s">
        <v>525</v>
      </c>
      <c r="T839" t="s">
        <v>678</v>
      </c>
      <c r="U839">
        <v>53.6</v>
      </c>
      <c r="V839">
        <v>12.3</v>
      </c>
      <c r="W839">
        <v>120</v>
      </c>
      <c r="Y839">
        <v>3</v>
      </c>
    </row>
    <row r="840" spans="1:45" x14ac:dyDescent="0.35">
      <c r="A840">
        <v>7949</v>
      </c>
      <c r="B840" t="s">
        <v>47</v>
      </c>
      <c r="C840">
        <v>1630</v>
      </c>
      <c r="D840">
        <v>1</v>
      </c>
      <c r="E840">
        <v>16</v>
      </c>
      <c r="J840">
        <v>6.3</v>
      </c>
      <c r="L840">
        <v>6.3</v>
      </c>
      <c r="Q840">
        <v>8</v>
      </c>
      <c r="R840" t="s">
        <v>93</v>
      </c>
      <c r="T840" t="s">
        <v>410</v>
      </c>
      <c r="U840">
        <v>32.6</v>
      </c>
      <c r="V840">
        <v>104.1</v>
      </c>
      <c r="W840">
        <v>30</v>
      </c>
      <c r="Y840">
        <v>2</v>
      </c>
      <c r="AE840">
        <v>1</v>
      </c>
      <c r="AK840">
        <v>2</v>
      </c>
      <c r="AQ840">
        <v>1</v>
      </c>
    </row>
    <row r="841" spans="1:45" x14ac:dyDescent="0.35">
      <c r="A841">
        <v>916</v>
      </c>
      <c r="B841" t="s">
        <v>47</v>
      </c>
      <c r="C841">
        <v>1630</v>
      </c>
      <c r="D841">
        <v>7</v>
      </c>
      <c r="E841">
        <v>4</v>
      </c>
      <c r="Q841">
        <v>10</v>
      </c>
      <c r="R841" t="s">
        <v>56</v>
      </c>
      <c r="T841" t="s">
        <v>679</v>
      </c>
      <c r="U841">
        <v>38.700000000000003</v>
      </c>
      <c r="V841">
        <v>20.6</v>
      </c>
      <c r="W841">
        <v>130</v>
      </c>
      <c r="Y841">
        <v>3</v>
      </c>
      <c r="AE841">
        <v>3</v>
      </c>
      <c r="AG841">
        <v>3</v>
      </c>
      <c r="AK841">
        <v>3</v>
      </c>
      <c r="AQ841">
        <v>3</v>
      </c>
      <c r="AS841">
        <v>3</v>
      </c>
    </row>
    <row r="842" spans="1:45" x14ac:dyDescent="0.35">
      <c r="A842">
        <v>919</v>
      </c>
      <c r="B842" t="s">
        <v>47</v>
      </c>
      <c r="C842">
        <v>1630</v>
      </c>
      <c r="D842">
        <v>11</v>
      </c>
      <c r="E842">
        <v>27</v>
      </c>
      <c r="F842">
        <v>16</v>
      </c>
      <c r="G842">
        <v>30</v>
      </c>
      <c r="H842" t="s">
        <v>48</v>
      </c>
      <c r="I842">
        <v>30</v>
      </c>
      <c r="J842">
        <v>8.1</v>
      </c>
      <c r="P842">
        <v>8.1</v>
      </c>
      <c r="Q842">
        <v>7</v>
      </c>
      <c r="R842" t="s">
        <v>479</v>
      </c>
      <c r="T842" t="s">
        <v>606</v>
      </c>
      <c r="U842">
        <v>-12.2</v>
      </c>
      <c r="V842">
        <v>-77.5</v>
      </c>
      <c r="W842">
        <v>160</v>
      </c>
      <c r="Y842">
        <v>1</v>
      </c>
      <c r="AE842">
        <v>1</v>
      </c>
    </row>
    <row r="843" spans="1:45" x14ac:dyDescent="0.35">
      <c r="A843">
        <v>9392</v>
      </c>
      <c r="B843" t="s">
        <v>51</v>
      </c>
      <c r="C843">
        <v>1630</v>
      </c>
      <c r="R843" t="s">
        <v>676</v>
      </c>
      <c r="T843" t="s">
        <v>677</v>
      </c>
      <c r="U843">
        <v>-4.5999999999999996</v>
      </c>
      <c r="V843">
        <v>129.9</v>
      </c>
      <c r="W843">
        <v>170</v>
      </c>
    </row>
    <row r="844" spans="1:45" x14ac:dyDescent="0.35">
      <c r="A844">
        <v>920</v>
      </c>
      <c r="B844" t="s">
        <v>47</v>
      </c>
      <c r="C844">
        <v>1631</v>
      </c>
      <c r="D844">
        <v>2</v>
      </c>
      <c r="E844">
        <v>10</v>
      </c>
      <c r="H844" t="s">
        <v>48</v>
      </c>
      <c r="J844">
        <v>5.7</v>
      </c>
      <c r="P844">
        <v>5.7</v>
      </c>
      <c r="Q844">
        <v>9</v>
      </c>
      <c r="R844" t="s">
        <v>680</v>
      </c>
      <c r="T844" t="s">
        <v>680</v>
      </c>
      <c r="U844">
        <v>11.2</v>
      </c>
      <c r="V844">
        <v>41.7</v>
      </c>
      <c r="W844">
        <v>10</v>
      </c>
      <c r="AE844">
        <v>2</v>
      </c>
    </row>
    <row r="845" spans="1:45" x14ac:dyDescent="0.35">
      <c r="A845">
        <v>7950</v>
      </c>
      <c r="B845" t="s">
        <v>47</v>
      </c>
      <c r="C845">
        <v>1631</v>
      </c>
      <c r="D845">
        <v>7</v>
      </c>
      <c r="E845">
        <v>21</v>
      </c>
      <c r="J845">
        <v>6</v>
      </c>
      <c r="L845">
        <v>6</v>
      </c>
      <c r="Q845">
        <v>5</v>
      </c>
      <c r="R845" t="s">
        <v>93</v>
      </c>
      <c r="T845" t="s">
        <v>94</v>
      </c>
      <c r="U845">
        <v>35.299999999999997</v>
      </c>
      <c r="V845">
        <v>104.3</v>
      </c>
      <c r="W845">
        <v>30</v>
      </c>
      <c r="Y845">
        <v>1</v>
      </c>
      <c r="AE845">
        <v>1</v>
      </c>
      <c r="AK845">
        <v>1</v>
      </c>
      <c r="AQ845">
        <v>1</v>
      </c>
    </row>
    <row r="846" spans="1:45" x14ac:dyDescent="0.35">
      <c r="A846">
        <v>7951</v>
      </c>
      <c r="B846" t="s">
        <v>47</v>
      </c>
      <c r="C846">
        <v>1631</v>
      </c>
      <c r="D846">
        <v>7</v>
      </c>
      <c r="J846">
        <v>5</v>
      </c>
      <c r="L846">
        <v>5</v>
      </c>
      <c r="Q846">
        <v>6</v>
      </c>
      <c r="R846" t="s">
        <v>93</v>
      </c>
      <c r="T846" t="s">
        <v>340</v>
      </c>
      <c r="U846">
        <v>35.5</v>
      </c>
      <c r="V846">
        <v>107.8</v>
      </c>
      <c r="W846">
        <v>30</v>
      </c>
      <c r="AA846">
        <v>2</v>
      </c>
      <c r="AK846">
        <v>2</v>
      </c>
    </row>
    <row r="847" spans="1:45" x14ac:dyDescent="0.35">
      <c r="A847">
        <v>7952</v>
      </c>
      <c r="B847" t="s">
        <v>47</v>
      </c>
      <c r="C847">
        <v>1631</v>
      </c>
      <c r="D847">
        <v>8</v>
      </c>
      <c r="E847">
        <v>14</v>
      </c>
      <c r="J847">
        <v>6.5</v>
      </c>
      <c r="L847">
        <v>6.5</v>
      </c>
      <c r="Q847">
        <v>8</v>
      </c>
      <c r="R847" t="s">
        <v>93</v>
      </c>
      <c r="T847" t="s">
        <v>279</v>
      </c>
      <c r="U847">
        <v>29.3</v>
      </c>
      <c r="V847">
        <v>111.7</v>
      </c>
      <c r="W847">
        <v>30</v>
      </c>
      <c r="Y847">
        <v>4</v>
      </c>
      <c r="AE847">
        <v>4</v>
      </c>
      <c r="AG847">
        <v>4</v>
      </c>
      <c r="AK847">
        <v>4</v>
      </c>
      <c r="AQ847">
        <v>4</v>
      </c>
      <c r="AS847">
        <v>4</v>
      </c>
    </row>
    <row r="848" spans="1:45" x14ac:dyDescent="0.35">
      <c r="A848">
        <v>9756</v>
      </c>
      <c r="B848" t="s">
        <v>51</v>
      </c>
      <c r="C848">
        <v>1631</v>
      </c>
      <c r="D848">
        <v>12</v>
      </c>
      <c r="E848">
        <v>16</v>
      </c>
      <c r="R848" t="s">
        <v>60</v>
      </c>
      <c r="T848" t="s">
        <v>129</v>
      </c>
      <c r="U848">
        <v>40.820999999999998</v>
      </c>
      <c r="V848">
        <v>14.426</v>
      </c>
      <c r="W848">
        <v>130</v>
      </c>
      <c r="AJ848">
        <v>4000</v>
      </c>
      <c r="AK848">
        <v>4</v>
      </c>
      <c r="AQ848">
        <v>4</v>
      </c>
      <c r="AS848">
        <v>4</v>
      </c>
    </row>
    <row r="849" spans="1:45" x14ac:dyDescent="0.35">
      <c r="A849">
        <v>921</v>
      </c>
      <c r="B849" t="s">
        <v>47</v>
      </c>
      <c r="C849">
        <v>1632</v>
      </c>
      <c r="H849" t="s">
        <v>48</v>
      </c>
      <c r="Q849">
        <v>10</v>
      </c>
      <c r="R849" t="s">
        <v>389</v>
      </c>
      <c r="T849" t="s">
        <v>390</v>
      </c>
      <c r="U849">
        <v>42.4</v>
      </c>
      <c r="V849">
        <v>18.399999999999999</v>
      </c>
      <c r="W849">
        <v>130</v>
      </c>
    </row>
    <row r="850" spans="1:45" x14ac:dyDescent="0.35">
      <c r="A850">
        <v>925</v>
      </c>
      <c r="B850" t="s">
        <v>51</v>
      </c>
      <c r="C850">
        <v>1633</v>
      </c>
      <c r="D850">
        <v>3</v>
      </c>
      <c r="E850">
        <v>1</v>
      </c>
      <c r="J850">
        <v>7.1</v>
      </c>
      <c r="L850">
        <v>7.1</v>
      </c>
      <c r="R850" t="s">
        <v>199</v>
      </c>
      <c r="T850" t="s">
        <v>681</v>
      </c>
      <c r="U850">
        <v>35.200000000000003</v>
      </c>
      <c r="V850">
        <v>139.19999999999999</v>
      </c>
      <c r="W850">
        <v>30</v>
      </c>
      <c r="X850">
        <v>150</v>
      </c>
      <c r="Y850">
        <v>3</v>
      </c>
      <c r="AE850">
        <v>2</v>
      </c>
      <c r="AJ850">
        <v>150</v>
      </c>
      <c r="AK850">
        <v>3</v>
      </c>
      <c r="AQ850">
        <v>2</v>
      </c>
    </row>
    <row r="851" spans="1:45" x14ac:dyDescent="0.35">
      <c r="A851">
        <v>5966</v>
      </c>
      <c r="B851" t="s">
        <v>51</v>
      </c>
      <c r="C851">
        <v>1633</v>
      </c>
      <c r="D851">
        <v>5</v>
      </c>
      <c r="E851">
        <v>14</v>
      </c>
      <c r="R851" t="s">
        <v>539</v>
      </c>
      <c r="T851" t="s">
        <v>682</v>
      </c>
      <c r="U851">
        <v>-41.8</v>
      </c>
      <c r="V851">
        <v>-73.8</v>
      </c>
      <c r="W851">
        <v>160</v>
      </c>
      <c r="AE851">
        <v>2</v>
      </c>
      <c r="AG851">
        <v>2</v>
      </c>
      <c r="AK851">
        <v>1</v>
      </c>
      <c r="AQ851">
        <v>2</v>
      </c>
      <c r="AS851">
        <v>2</v>
      </c>
    </row>
    <row r="852" spans="1:45" x14ac:dyDescent="0.35">
      <c r="A852">
        <v>926</v>
      </c>
      <c r="B852" t="s">
        <v>51</v>
      </c>
      <c r="C852">
        <v>1633</v>
      </c>
      <c r="D852">
        <v>11</v>
      </c>
      <c r="E852">
        <v>5</v>
      </c>
      <c r="J852">
        <v>6.9</v>
      </c>
      <c r="L852">
        <v>6.9</v>
      </c>
      <c r="Q852">
        <v>10</v>
      </c>
      <c r="R852" t="s">
        <v>56</v>
      </c>
      <c r="T852" t="s">
        <v>683</v>
      </c>
      <c r="U852">
        <v>37.5</v>
      </c>
      <c r="V852">
        <v>21</v>
      </c>
      <c r="W852">
        <v>130</v>
      </c>
      <c r="Y852">
        <v>3</v>
      </c>
      <c r="AE852">
        <v>3</v>
      </c>
      <c r="AG852">
        <v>3</v>
      </c>
      <c r="AK852">
        <v>3</v>
      </c>
      <c r="AQ852">
        <v>3</v>
      </c>
      <c r="AS852">
        <v>3</v>
      </c>
    </row>
    <row r="853" spans="1:45" x14ac:dyDescent="0.35">
      <c r="A853">
        <v>923</v>
      </c>
      <c r="B853" t="s">
        <v>47</v>
      </c>
      <c r="C853">
        <v>1633</v>
      </c>
      <c r="H853" t="s">
        <v>48</v>
      </c>
      <c r="R853" t="s">
        <v>73</v>
      </c>
      <c r="T853" t="s">
        <v>194</v>
      </c>
      <c r="U853">
        <v>38</v>
      </c>
      <c r="V853">
        <v>46.2</v>
      </c>
      <c r="W853">
        <v>140</v>
      </c>
      <c r="AE853">
        <v>2</v>
      </c>
    </row>
    <row r="854" spans="1:45" x14ac:dyDescent="0.35">
      <c r="A854">
        <v>927</v>
      </c>
      <c r="B854" t="s">
        <v>47</v>
      </c>
      <c r="C854">
        <v>1634</v>
      </c>
      <c r="D854">
        <v>1</v>
      </c>
      <c r="J854">
        <v>6</v>
      </c>
      <c r="L854">
        <v>6</v>
      </c>
      <c r="Q854">
        <v>8</v>
      </c>
      <c r="R854" t="s">
        <v>93</v>
      </c>
      <c r="T854" t="s">
        <v>145</v>
      </c>
      <c r="U854">
        <v>34.1</v>
      </c>
      <c r="V854">
        <v>105.3</v>
      </c>
      <c r="W854">
        <v>30</v>
      </c>
      <c r="X854">
        <v>30</v>
      </c>
      <c r="Y854">
        <v>1</v>
      </c>
      <c r="AE854">
        <v>3</v>
      </c>
      <c r="AG854">
        <v>3</v>
      </c>
      <c r="AJ854">
        <v>30</v>
      </c>
      <c r="AK854">
        <v>1</v>
      </c>
      <c r="AQ854">
        <v>3</v>
      </c>
      <c r="AS854">
        <v>3</v>
      </c>
    </row>
    <row r="855" spans="1:45" x14ac:dyDescent="0.35">
      <c r="A855">
        <v>7953</v>
      </c>
      <c r="B855" t="s">
        <v>51</v>
      </c>
      <c r="C855">
        <v>1634</v>
      </c>
      <c r="D855">
        <v>3</v>
      </c>
      <c r="J855">
        <v>5.5</v>
      </c>
      <c r="L855">
        <v>5.5</v>
      </c>
      <c r="Q855">
        <v>7</v>
      </c>
      <c r="R855" t="s">
        <v>93</v>
      </c>
      <c r="T855" t="s">
        <v>684</v>
      </c>
      <c r="U855">
        <v>30.7</v>
      </c>
      <c r="V855">
        <v>115.1</v>
      </c>
      <c r="W855">
        <v>30</v>
      </c>
      <c r="AE855">
        <v>1</v>
      </c>
      <c r="AQ855">
        <v>1</v>
      </c>
    </row>
    <row r="856" spans="1:45" x14ac:dyDescent="0.35">
      <c r="A856">
        <v>930</v>
      </c>
      <c r="B856" t="s">
        <v>47</v>
      </c>
      <c r="C856">
        <v>1634</v>
      </c>
      <c r="D856">
        <v>12</v>
      </c>
      <c r="J856">
        <v>5.5</v>
      </c>
      <c r="L856">
        <v>5.5</v>
      </c>
      <c r="Q856">
        <v>7</v>
      </c>
      <c r="R856" t="s">
        <v>93</v>
      </c>
      <c r="T856" t="s">
        <v>685</v>
      </c>
      <c r="U856">
        <v>35.1</v>
      </c>
      <c r="V856">
        <v>107.6</v>
      </c>
      <c r="W856">
        <v>30</v>
      </c>
      <c r="AC856">
        <v>3</v>
      </c>
      <c r="AE856">
        <v>1</v>
      </c>
      <c r="AO856">
        <v>3</v>
      </c>
      <c r="AQ856">
        <v>1</v>
      </c>
    </row>
    <row r="857" spans="1:45" x14ac:dyDescent="0.35">
      <c r="A857">
        <v>929</v>
      </c>
      <c r="B857" t="s">
        <v>51</v>
      </c>
      <c r="C857">
        <v>1636</v>
      </c>
      <c r="D857">
        <v>9</v>
      </c>
      <c r="E857">
        <v>30</v>
      </c>
      <c r="F857">
        <v>18</v>
      </c>
      <c r="G857">
        <v>30</v>
      </c>
      <c r="J857">
        <v>7.2</v>
      </c>
      <c r="L857">
        <v>7.2</v>
      </c>
      <c r="Q857">
        <v>10</v>
      </c>
      <c r="R857" t="s">
        <v>56</v>
      </c>
      <c r="T857" t="s">
        <v>686</v>
      </c>
      <c r="U857">
        <v>38.1</v>
      </c>
      <c r="V857">
        <v>20.3</v>
      </c>
      <c r="W857">
        <v>130</v>
      </c>
      <c r="X857">
        <v>520</v>
      </c>
      <c r="Y857">
        <v>3</v>
      </c>
      <c r="AE857">
        <v>3</v>
      </c>
      <c r="AG857">
        <v>3</v>
      </c>
      <c r="AJ857">
        <v>520</v>
      </c>
      <c r="AK857">
        <v>3</v>
      </c>
      <c r="AQ857">
        <v>3</v>
      </c>
      <c r="AS857">
        <v>3</v>
      </c>
    </row>
    <row r="858" spans="1:45" x14ac:dyDescent="0.35">
      <c r="A858">
        <v>10001</v>
      </c>
      <c r="B858" t="s">
        <v>47</v>
      </c>
      <c r="C858">
        <v>1636</v>
      </c>
      <c r="D858">
        <v>10</v>
      </c>
      <c r="E858">
        <v>1</v>
      </c>
      <c r="R858" t="s">
        <v>56</v>
      </c>
      <c r="T858" t="s">
        <v>683</v>
      </c>
      <c r="U858">
        <v>38.1</v>
      </c>
      <c r="V858">
        <v>20.3</v>
      </c>
      <c r="W858">
        <v>130</v>
      </c>
      <c r="Y858">
        <v>3</v>
      </c>
      <c r="AE858">
        <v>3</v>
      </c>
      <c r="AG858">
        <v>3</v>
      </c>
      <c r="AK858">
        <v>3</v>
      </c>
      <c r="AQ858">
        <v>3</v>
      </c>
      <c r="AS858">
        <v>3</v>
      </c>
    </row>
    <row r="859" spans="1:45" x14ac:dyDescent="0.35">
      <c r="A859">
        <v>931</v>
      </c>
      <c r="B859" t="s">
        <v>47</v>
      </c>
      <c r="C859">
        <v>1636</v>
      </c>
      <c r="D859">
        <v>12</v>
      </c>
      <c r="E859">
        <v>18</v>
      </c>
      <c r="F859">
        <v>14</v>
      </c>
      <c r="H859" t="s">
        <v>48</v>
      </c>
      <c r="J859">
        <v>5.7</v>
      </c>
      <c r="P859">
        <v>5.7</v>
      </c>
      <c r="Q859">
        <v>9</v>
      </c>
      <c r="R859" t="s">
        <v>687</v>
      </c>
      <c r="S859" t="s">
        <v>688</v>
      </c>
      <c r="T859" t="s">
        <v>689</v>
      </c>
      <c r="U859">
        <v>5.0999999999999996</v>
      </c>
      <c r="V859">
        <v>-2.2000000000000002</v>
      </c>
      <c r="W859">
        <v>10</v>
      </c>
      <c r="Y859">
        <v>3</v>
      </c>
      <c r="AE859">
        <v>3</v>
      </c>
    </row>
    <row r="860" spans="1:45" x14ac:dyDescent="0.35">
      <c r="A860">
        <v>932</v>
      </c>
      <c r="B860" t="s">
        <v>47</v>
      </c>
      <c r="C860">
        <v>1636</v>
      </c>
      <c r="D860">
        <v>12</v>
      </c>
      <c r="E860">
        <v>21</v>
      </c>
      <c r="H860" t="s">
        <v>48</v>
      </c>
      <c r="Q860">
        <v>9</v>
      </c>
      <c r="R860" t="s">
        <v>621</v>
      </c>
      <c r="T860" t="s">
        <v>690</v>
      </c>
      <c r="U860">
        <v>7.6</v>
      </c>
      <c r="V860">
        <v>123.7</v>
      </c>
      <c r="W860">
        <v>170</v>
      </c>
      <c r="AE860">
        <v>2</v>
      </c>
    </row>
    <row r="861" spans="1:45" x14ac:dyDescent="0.35">
      <c r="A861">
        <v>934</v>
      </c>
      <c r="B861" t="s">
        <v>51</v>
      </c>
      <c r="C861">
        <v>1638</v>
      </c>
      <c r="D861">
        <v>3</v>
      </c>
      <c r="E861">
        <v>27</v>
      </c>
      <c r="F861">
        <v>15</v>
      </c>
      <c r="G861">
        <v>5</v>
      </c>
      <c r="J861">
        <v>7</v>
      </c>
      <c r="L861">
        <v>7</v>
      </c>
      <c r="Q861">
        <v>11</v>
      </c>
      <c r="R861" t="s">
        <v>60</v>
      </c>
      <c r="T861" t="s">
        <v>691</v>
      </c>
      <c r="U861">
        <v>39.033000000000001</v>
      </c>
      <c r="V861">
        <v>16.283000000000001</v>
      </c>
      <c r="W861">
        <v>130</v>
      </c>
      <c r="X861">
        <v>9581</v>
      </c>
      <c r="Y861">
        <v>4</v>
      </c>
      <c r="AE861">
        <v>4</v>
      </c>
      <c r="AG861">
        <v>4</v>
      </c>
      <c r="AJ861">
        <v>9581</v>
      </c>
      <c r="AK861">
        <v>4</v>
      </c>
      <c r="AQ861">
        <v>4</v>
      </c>
      <c r="AS861">
        <v>4</v>
      </c>
    </row>
    <row r="862" spans="1:45" x14ac:dyDescent="0.35">
      <c r="A862">
        <v>8245</v>
      </c>
      <c r="B862" t="s">
        <v>47</v>
      </c>
      <c r="C862">
        <v>1638</v>
      </c>
      <c r="D862">
        <v>6</v>
      </c>
      <c r="E862">
        <v>9</v>
      </c>
      <c r="Q862">
        <v>9</v>
      </c>
      <c r="R862" t="s">
        <v>60</v>
      </c>
      <c r="T862" t="s">
        <v>692</v>
      </c>
      <c r="U862">
        <v>39.25</v>
      </c>
      <c r="V862">
        <v>16.75</v>
      </c>
      <c r="W862">
        <v>130</v>
      </c>
      <c r="X862">
        <v>52</v>
      </c>
      <c r="Y862">
        <v>2</v>
      </c>
      <c r="AE862">
        <v>2</v>
      </c>
      <c r="AG862">
        <v>2</v>
      </c>
      <c r="AJ862">
        <v>52</v>
      </c>
      <c r="AK862">
        <v>2</v>
      </c>
      <c r="AQ862">
        <v>2</v>
      </c>
      <c r="AS862">
        <v>2</v>
      </c>
    </row>
    <row r="863" spans="1:45" x14ac:dyDescent="0.35">
      <c r="A863">
        <v>937</v>
      </c>
      <c r="B863" t="s">
        <v>47</v>
      </c>
      <c r="C863">
        <v>1639</v>
      </c>
      <c r="D863">
        <v>5</v>
      </c>
      <c r="E863">
        <v>4</v>
      </c>
      <c r="H863" t="s">
        <v>48</v>
      </c>
      <c r="R863" t="s">
        <v>73</v>
      </c>
      <c r="T863" t="s">
        <v>335</v>
      </c>
      <c r="U863">
        <v>36.200000000000003</v>
      </c>
      <c r="V863">
        <v>50</v>
      </c>
      <c r="W863">
        <v>140</v>
      </c>
      <c r="X863">
        <v>12000</v>
      </c>
      <c r="Y863">
        <v>4</v>
      </c>
      <c r="AE863">
        <v>3</v>
      </c>
    </row>
    <row r="864" spans="1:45" x14ac:dyDescent="0.35">
      <c r="A864">
        <v>938</v>
      </c>
      <c r="B864" t="s">
        <v>47</v>
      </c>
      <c r="C864">
        <v>1639</v>
      </c>
      <c r="D864">
        <v>7</v>
      </c>
      <c r="E864">
        <v>28</v>
      </c>
      <c r="F864">
        <v>18</v>
      </c>
      <c r="G864">
        <v>30</v>
      </c>
      <c r="H864" t="s">
        <v>48</v>
      </c>
      <c r="Q864">
        <v>10</v>
      </c>
      <c r="R864" t="s">
        <v>389</v>
      </c>
      <c r="T864" t="s">
        <v>390</v>
      </c>
      <c r="U864">
        <v>42.5</v>
      </c>
      <c r="V864">
        <v>18.100000000000001</v>
      </c>
      <c r="W864">
        <v>130</v>
      </c>
    </row>
    <row r="865" spans="1:45" x14ac:dyDescent="0.35">
      <c r="A865">
        <v>940</v>
      </c>
      <c r="B865" t="s">
        <v>47</v>
      </c>
      <c r="C865">
        <v>1639</v>
      </c>
      <c r="D865">
        <v>10</v>
      </c>
      <c r="E865">
        <v>8</v>
      </c>
      <c r="F865">
        <v>1</v>
      </c>
      <c r="G865">
        <v>30</v>
      </c>
      <c r="H865" t="s">
        <v>48</v>
      </c>
      <c r="Q865">
        <v>10</v>
      </c>
      <c r="R865" t="s">
        <v>60</v>
      </c>
      <c r="T865" t="s">
        <v>693</v>
      </c>
      <c r="U865">
        <v>42.6</v>
      </c>
      <c r="V865">
        <v>13.3</v>
      </c>
      <c r="W865">
        <v>130</v>
      </c>
    </row>
    <row r="866" spans="1:45" x14ac:dyDescent="0.35">
      <c r="A866">
        <v>941</v>
      </c>
      <c r="B866" t="s">
        <v>47</v>
      </c>
      <c r="C866">
        <v>1639</v>
      </c>
      <c r="D866">
        <v>12</v>
      </c>
      <c r="H866" t="s">
        <v>48</v>
      </c>
      <c r="Q866">
        <v>10</v>
      </c>
      <c r="R866" t="s">
        <v>539</v>
      </c>
      <c r="T866" t="s">
        <v>539</v>
      </c>
      <c r="U866">
        <v>-30</v>
      </c>
      <c r="V866">
        <v>-71.400000000000006</v>
      </c>
      <c r="W866">
        <v>160</v>
      </c>
    </row>
    <row r="867" spans="1:45" x14ac:dyDescent="0.35">
      <c r="A867">
        <v>945</v>
      </c>
      <c r="B867" t="s">
        <v>47</v>
      </c>
      <c r="C867">
        <v>1640</v>
      </c>
      <c r="D867">
        <v>2</v>
      </c>
      <c r="E867">
        <v>27</v>
      </c>
      <c r="H867" t="s">
        <v>48</v>
      </c>
      <c r="I867">
        <v>15</v>
      </c>
      <c r="J867">
        <v>5.0999999999999996</v>
      </c>
      <c r="P867">
        <v>5.0999999999999996</v>
      </c>
      <c r="Q867">
        <v>7</v>
      </c>
      <c r="R867" t="s">
        <v>73</v>
      </c>
      <c r="T867" t="s">
        <v>194</v>
      </c>
      <c r="U867">
        <v>38.200000000000003</v>
      </c>
      <c r="V867">
        <v>46.3</v>
      </c>
      <c r="W867">
        <v>140</v>
      </c>
      <c r="AE867">
        <v>2</v>
      </c>
    </row>
    <row r="868" spans="1:45" x14ac:dyDescent="0.35">
      <c r="A868">
        <v>944</v>
      </c>
      <c r="B868" t="s">
        <v>47</v>
      </c>
      <c r="C868">
        <v>1640</v>
      </c>
      <c r="D868">
        <v>2</v>
      </c>
      <c r="H868" t="s">
        <v>48</v>
      </c>
      <c r="R868" t="s">
        <v>570</v>
      </c>
      <c r="T868" t="s">
        <v>570</v>
      </c>
      <c r="U868">
        <v>-1.7</v>
      </c>
      <c r="V868">
        <v>-78.599999999999994</v>
      </c>
      <c r="W868">
        <v>160</v>
      </c>
      <c r="X868">
        <v>5000</v>
      </c>
      <c r="Y868">
        <v>4</v>
      </c>
      <c r="AE868">
        <v>3</v>
      </c>
    </row>
    <row r="869" spans="1:45" x14ac:dyDescent="0.35">
      <c r="A869">
        <v>7887</v>
      </c>
      <c r="B869" t="s">
        <v>51</v>
      </c>
      <c r="C869">
        <v>1640</v>
      </c>
      <c r="D869">
        <v>4</v>
      </c>
      <c r="E869">
        <v>4</v>
      </c>
      <c r="R869" t="s">
        <v>525</v>
      </c>
      <c r="T869" t="s">
        <v>694</v>
      </c>
      <c r="U869">
        <v>50.8</v>
      </c>
      <c r="V869">
        <v>5.7</v>
      </c>
      <c r="W869">
        <v>120</v>
      </c>
    </row>
    <row r="870" spans="1:45" x14ac:dyDescent="0.35">
      <c r="A870">
        <v>8246</v>
      </c>
      <c r="B870" t="s">
        <v>47</v>
      </c>
      <c r="C870">
        <v>1640</v>
      </c>
      <c r="D870">
        <v>6</v>
      </c>
      <c r="E870">
        <v>19</v>
      </c>
      <c r="Q870">
        <v>9</v>
      </c>
      <c r="R870" t="s">
        <v>60</v>
      </c>
      <c r="T870" t="s">
        <v>695</v>
      </c>
      <c r="U870">
        <v>38.57</v>
      </c>
      <c r="V870">
        <v>16.53</v>
      </c>
      <c r="W870">
        <v>130</v>
      </c>
      <c r="X870">
        <v>300</v>
      </c>
      <c r="Y870">
        <v>3</v>
      </c>
      <c r="AE870">
        <v>2</v>
      </c>
      <c r="AJ870">
        <v>300</v>
      </c>
      <c r="AK870">
        <v>3</v>
      </c>
      <c r="AQ870">
        <v>2</v>
      </c>
    </row>
    <row r="871" spans="1:45" x14ac:dyDescent="0.35">
      <c r="A871">
        <v>942</v>
      </c>
      <c r="B871" t="s">
        <v>51</v>
      </c>
      <c r="C871">
        <v>1640</v>
      </c>
      <c r="D871">
        <v>7</v>
      </c>
      <c r="E871">
        <v>31</v>
      </c>
      <c r="J871">
        <v>6.5</v>
      </c>
      <c r="L871">
        <v>6.5</v>
      </c>
      <c r="R871" t="s">
        <v>199</v>
      </c>
      <c r="T871" t="s">
        <v>696</v>
      </c>
      <c r="U871">
        <v>42.07</v>
      </c>
      <c r="V871">
        <v>140.68</v>
      </c>
      <c r="W871">
        <v>30</v>
      </c>
      <c r="AE871">
        <v>1</v>
      </c>
      <c r="AG871">
        <v>1</v>
      </c>
      <c r="AJ871">
        <v>700</v>
      </c>
      <c r="AK871">
        <v>3</v>
      </c>
      <c r="AQ871">
        <v>1</v>
      </c>
      <c r="AR871">
        <v>20</v>
      </c>
      <c r="AS871">
        <v>1</v>
      </c>
    </row>
    <row r="872" spans="1:45" x14ac:dyDescent="0.35">
      <c r="A872">
        <v>5967</v>
      </c>
      <c r="B872" t="s">
        <v>51</v>
      </c>
      <c r="C872">
        <v>1640</v>
      </c>
      <c r="D872">
        <v>9</v>
      </c>
      <c r="E872">
        <v>16</v>
      </c>
      <c r="R872" t="s">
        <v>93</v>
      </c>
      <c r="T872" t="s">
        <v>308</v>
      </c>
      <c r="U872">
        <v>23</v>
      </c>
      <c r="V872">
        <v>117</v>
      </c>
      <c r="W872">
        <v>30</v>
      </c>
    </row>
    <row r="873" spans="1:45" x14ac:dyDescent="0.35">
      <c r="A873">
        <v>943</v>
      </c>
      <c r="B873" t="s">
        <v>47</v>
      </c>
      <c r="C873">
        <v>1640</v>
      </c>
      <c r="H873" t="s">
        <v>48</v>
      </c>
      <c r="Q873">
        <v>10</v>
      </c>
      <c r="R873" t="s">
        <v>191</v>
      </c>
      <c r="T873" t="s">
        <v>192</v>
      </c>
      <c r="U873">
        <v>45.9</v>
      </c>
      <c r="V873">
        <v>15.5</v>
      </c>
      <c r="W873">
        <v>130</v>
      </c>
    </row>
    <row r="874" spans="1:45" x14ac:dyDescent="0.35">
      <c r="A874">
        <v>948</v>
      </c>
      <c r="B874" t="s">
        <v>47</v>
      </c>
      <c r="C874">
        <v>1641</v>
      </c>
      <c r="D874">
        <v>1</v>
      </c>
      <c r="E874">
        <v>4</v>
      </c>
      <c r="H874" t="s">
        <v>48</v>
      </c>
      <c r="Q874">
        <v>10</v>
      </c>
      <c r="R874" t="s">
        <v>621</v>
      </c>
      <c r="T874" t="s">
        <v>697</v>
      </c>
      <c r="U874">
        <v>18.2</v>
      </c>
      <c r="V874">
        <v>121.7</v>
      </c>
      <c r="W874">
        <v>170</v>
      </c>
      <c r="AE874">
        <v>3</v>
      </c>
    </row>
    <row r="875" spans="1:45" x14ac:dyDescent="0.35">
      <c r="A875">
        <v>949</v>
      </c>
      <c r="B875" t="s">
        <v>47</v>
      </c>
      <c r="C875">
        <v>1641</v>
      </c>
      <c r="D875">
        <v>1</v>
      </c>
      <c r="E875">
        <v>10</v>
      </c>
      <c r="H875" t="s">
        <v>48</v>
      </c>
      <c r="J875">
        <v>7.6</v>
      </c>
      <c r="P875">
        <v>7.6</v>
      </c>
      <c r="R875" t="s">
        <v>570</v>
      </c>
      <c r="T875" t="s">
        <v>570</v>
      </c>
      <c r="U875">
        <v>-1.5</v>
      </c>
      <c r="V875">
        <v>-78.5</v>
      </c>
      <c r="W875">
        <v>160</v>
      </c>
    </row>
    <row r="876" spans="1:45" x14ac:dyDescent="0.35">
      <c r="A876">
        <v>950</v>
      </c>
      <c r="B876" t="s">
        <v>47</v>
      </c>
      <c r="C876">
        <v>1641</v>
      </c>
      <c r="D876">
        <v>2</v>
      </c>
      <c r="E876">
        <v>5</v>
      </c>
      <c r="Q876">
        <v>9</v>
      </c>
      <c r="R876" t="s">
        <v>73</v>
      </c>
      <c r="T876" t="s">
        <v>698</v>
      </c>
      <c r="U876">
        <v>38</v>
      </c>
      <c r="V876">
        <v>46.1</v>
      </c>
      <c r="W876">
        <v>140</v>
      </c>
      <c r="X876">
        <v>30000</v>
      </c>
      <c r="Y876">
        <v>4</v>
      </c>
      <c r="AE876">
        <v>3</v>
      </c>
    </row>
    <row r="877" spans="1:45" x14ac:dyDescent="0.35">
      <c r="A877">
        <v>952</v>
      </c>
      <c r="B877" t="s">
        <v>47</v>
      </c>
      <c r="C877">
        <v>1641</v>
      </c>
      <c r="D877">
        <v>6</v>
      </c>
      <c r="E877">
        <v>11</v>
      </c>
      <c r="F877">
        <v>12</v>
      </c>
      <c r="G877">
        <v>45</v>
      </c>
      <c r="Q877">
        <v>9</v>
      </c>
      <c r="R877" t="s">
        <v>501</v>
      </c>
      <c r="T877" t="s">
        <v>699</v>
      </c>
      <c r="U877">
        <v>10.9</v>
      </c>
      <c r="V877">
        <v>-66.7</v>
      </c>
      <c r="W877">
        <v>160</v>
      </c>
      <c r="AE877">
        <v>3</v>
      </c>
    </row>
    <row r="878" spans="1:45" x14ac:dyDescent="0.35">
      <c r="A878">
        <v>7954</v>
      </c>
      <c r="B878" t="s">
        <v>47</v>
      </c>
      <c r="C878">
        <v>1641</v>
      </c>
      <c r="D878">
        <v>11</v>
      </c>
      <c r="E878">
        <v>26</v>
      </c>
      <c r="J878">
        <v>5.8</v>
      </c>
      <c r="L878">
        <v>5.8</v>
      </c>
      <c r="Q878">
        <v>7</v>
      </c>
      <c r="R878" t="s">
        <v>93</v>
      </c>
      <c r="T878" t="s">
        <v>308</v>
      </c>
      <c r="U878">
        <v>23.5</v>
      </c>
      <c r="V878">
        <v>116.5</v>
      </c>
      <c r="W878">
        <v>30</v>
      </c>
      <c r="Y878">
        <v>1</v>
      </c>
      <c r="AE878">
        <v>1</v>
      </c>
      <c r="AG878">
        <v>1</v>
      </c>
      <c r="AK878">
        <v>1</v>
      </c>
      <c r="AQ878">
        <v>1</v>
      </c>
      <c r="AS878">
        <v>1</v>
      </c>
    </row>
    <row r="879" spans="1:45" x14ac:dyDescent="0.35">
      <c r="A879">
        <v>947</v>
      </c>
      <c r="B879" t="s">
        <v>47</v>
      </c>
      <c r="C879">
        <v>1641</v>
      </c>
      <c r="H879" t="s">
        <v>48</v>
      </c>
      <c r="Q879">
        <v>10</v>
      </c>
      <c r="R879" t="s">
        <v>104</v>
      </c>
      <c r="T879" t="s">
        <v>104</v>
      </c>
      <c r="U879">
        <v>42.3</v>
      </c>
      <c r="V879">
        <v>22.7</v>
      </c>
      <c r="W879">
        <v>110</v>
      </c>
    </row>
    <row r="880" spans="1:45" x14ac:dyDescent="0.35">
      <c r="A880">
        <v>7955</v>
      </c>
      <c r="B880" t="s">
        <v>47</v>
      </c>
      <c r="C880">
        <v>1642</v>
      </c>
      <c r="D880">
        <v>6</v>
      </c>
      <c r="E880">
        <v>30</v>
      </c>
      <c r="J880">
        <v>6</v>
      </c>
      <c r="L880">
        <v>6</v>
      </c>
      <c r="Q880">
        <v>8</v>
      </c>
      <c r="R880" t="s">
        <v>93</v>
      </c>
      <c r="T880" t="s">
        <v>400</v>
      </c>
      <c r="U880">
        <v>35.1</v>
      </c>
      <c r="V880">
        <v>111.1</v>
      </c>
      <c r="W880">
        <v>30</v>
      </c>
      <c r="Y880">
        <v>2</v>
      </c>
      <c r="AE880">
        <v>1</v>
      </c>
      <c r="AG880">
        <v>1</v>
      </c>
      <c r="AK880">
        <v>2</v>
      </c>
      <c r="AS880">
        <v>1</v>
      </c>
    </row>
    <row r="881" spans="1:47" x14ac:dyDescent="0.35">
      <c r="A881">
        <v>6019</v>
      </c>
      <c r="B881" t="s">
        <v>51</v>
      </c>
      <c r="C881">
        <v>1642</v>
      </c>
      <c r="D881">
        <v>9</v>
      </c>
      <c r="E881">
        <v>4</v>
      </c>
      <c r="J881">
        <v>6.7</v>
      </c>
      <c r="L881">
        <v>6.7</v>
      </c>
      <c r="R881" t="s">
        <v>199</v>
      </c>
      <c r="T881" t="s">
        <v>700</v>
      </c>
      <c r="U881">
        <v>35.200000000000003</v>
      </c>
      <c r="V881">
        <v>140.6</v>
      </c>
      <c r="W881">
        <v>30</v>
      </c>
    </row>
    <row r="882" spans="1:47" x14ac:dyDescent="0.35">
      <c r="A882">
        <v>5968</v>
      </c>
      <c r="B882" t="s">
        <v>51</v>
      </c>
      <c r="C882">
        <v>1643</v>
      </c>
      <c r="D882">
        <v>7</v>
      </c>
      <c r="E882">
        <v>25</v>
      </c>
      <c r="J882">
        <v>6.5</v>
      </c>
      <c r="L882">
        <v>6.5</v>
      </c>
      <c r="R882" t="s">
        <v>116</v>
      </c>
      <c r="T882" t="s">
        <v>701</v>
      </c>
      <c r="U882">
        <v>35.5</v>
      </c>
      <c r="V882">
        <v>129.5</v>
      </c>
      <c r="W882">
        <v>30</v>
      </c>
      <c r="AE882">
        <v>1</v>
      </c>
      <c r="AQ882">
        <v>1</v>
      </c>
    </row>
    <row r="883" spans="1:47" x14ac:dyDescent="0.35">
      <c r="A883">
        <v>954</v>
      </c>
      <c r="B883" t="s">
        <v>47</v>
      </c>
      <c r="C883">
        <v>1644</v>
      </c>
      <c r="D883">
        <v>1</v>
      </c>
      <c r="E883">
        <v>16</v>
      </c>
      <c r="F883">
        <v>8</v>
      </c>
      <c r="G883">
        <v>30</v>
      </c>
      <c r="J883">
        <v>7</v>
      </c>
      <c r="P883">
        <v>7</v>
      </c>
      <c r="Q883">
        <v>10</v>
      </c>
      <c r="R883" t="s">
        <v>580</v>
      </c>
      <c r="T883" t="s">
        <v>702</v>
      </c>
      <c r="U883">
        <v>7.5</v>
      </c>
      <c r="V883">
        <v>-72.5</v>
      </c>
      <c r="W883">
        <v>160</v>
      </c>
      <c r="Y883">
        <v>3</v>
      </c>
      <c r="AE883">
        <v>3</v>
      </c>
    </row>
    <row r="884" spans="1:47" x14ac:dyDescent="0.35">
      <c r="A884">
        <v>956</v>
      </c>
      <c r="B884" t="s">
        <v>47</v>
      </c>
      <c r="C884">
        <v>1644</v>
      </c>
      <c r="D884">
        <v>2</v>
      </c>
      <c r="E884">
        <v>15</v>
      </c>
      <c r="H884" t="s">
        <v>48</v>
      </c>
      <c r="Q884">
        <v>8</v>
      </c>
      <c r="R884" t="s">
        <v>170</v>
      </c>
      <c r="T884" t="s">
        <v>703</v>
      </c>
      <c r="U884">
        <v>43</v>
      </c>
      <c r="V884">
        <v>8</v>
      </c>
      <c r="W884">
        <v>120</v>
      </c>
      <c r="X884">
        <v>150</v>
      </c>
      <c r="Y884">
        <v>3</v>
      </c>
      <c r="AE884">
        <v>2</v>
      </c>
    </row>
    <row r="885" spans="1:47" x14ac:dyDescent="0.35">
      <c r="A885">
        <v>957</v>
      </c>
      <c r="B885" t="s">
        <v>47</v>
      </c>
      <c r="C885">
        <v>1644</v>
      </c>
      <c r="D885">
        <v>3</v>
      </c>
      <c r="E885">
        <v>16</v>
      </c>
      <c r="F885">
        <v>10</v>
      </c>
      <c r="H885" t="s">
        <v>48</v>
      </c>
      <c r="Q885">
        <v>8</v>
      </c>
      <c r="R885" t="s">
        <v>501</v>
      </c>
      <c r="T885" t="s">
        <v>704</v>
      </c>
      <c r="U885">
        <v>7.6</v>
      </c>
      <c r="V885">
        <v>-73</v>
      </c>
      <c r="W885">
        <v>160</v>
      </c>
      <c r="Y885">
        <v>3</v>
      </c>
      <c r="AE885">
        <v>3</v>
      </c>
    </row>
    <row r="886" spans="1:47" x14ac:dyDescent="0.35">
      <c r="A886">
        <v>5969</v>
      </c>
      <c r="B886" t="s">
        <v>51</v>
      </c>
      <c r="C886">
        <v>1644</v>
      </c>
      <c r="D886">
        <v>10</v>
      </c>
      <c r="E886">
        <v>18</v>
      </c>
      <c r="J886">
        <v>6.9</v>
      </c>
      <c r="L886">
        <v>6.9</v>
      </c>
      <c r="R886" t="s">
        <v>199</v>
      </c>
      <c r="T886" t="s">
        <v>705</v>
      </c>
      <c r="U886">
        <v>39.4</v>
      </c>
      <c r="V886">
        <v>140.1</v>
      </c>
      <c r="W886">
        <v>30</v>
      </c>
      <c r="Y886">
        <v>2</v>
      </c>
      <c r="AE886">
        <v>2</v>
      </c>
      <c r="AF886">
        <v>28</v>
      </c>
      <c r="AG886">
        <v>1</v>
      </c>
      <c r="AJ886">
        <v>117</v>
      </c>
      <c r="AK886">
        <v>3</v>
      </c>
      <c r="AQ886">
        <v>2</v>
      </c>
      <c r="AR886">
        <v>28</v>
      </c>
      <c r="AS886">
        <v>1</v>
      </c>
    </row>
    <row r="887" spans="1:47" x14ac:dyDescent="0.35">
      <c r="A887">
        <v>959</v>
      </c>
      <c r="B887" t="s">
        <v>47</v>
      </c>
      <c r="C887">
        <v>1645</v>
      </c>
      <c r="D887">
        <v>2</v>
      </c>
      <c r="E887">
        <v>19</v>
      </c>
      <c r="J887">
        <v>7.5</v>
      </c>
      <c r="P887">
        <v>7.5</v>
      </c>
      <c r="R887" t="s">
        <v>570</v>
      </c>
      <c r="T887" t="s">
        <v>570</v>
      </c>
      <c r="U887">
        <v>-1.7</v>
      </c>
      <c r="V887">
        <v>-78.599999999999994</v>
      </c>
      <c r="W887">
        <v>160</v>
      </c>
      <c r="Y887">
        <v>3</v>
      </c>
    </row>
    <row r="888" spans="1:47" x14ac:dyDescent="0.35">
      <c r="A888">
        <v>961</v>
      </c>
      <c r="B888" t="s">
        <v>51</v>
      </c>
      <c r="C888">
        <v>1645</v>
      </c>
      <c r="D888">
        <v>11</v>
      </c>
      <c r="E888">
        <v>30</v>
      </c>
      <c r="F888">
        <v>12</v>
      </c>
      <c r="J888">
        <v>8</v>
      </c>
      <c r="L888">
        <v>8</v>
      </c>
      <c r="Q888">
        <v>10</v>
      </c>
      <c r="R888" t="s">
        <v>621</v>
      </c>
      <c r="T888" t="s">
        <v>706</v>
      </c>
      <c r="U888">
        <v>14.4</v>
      </c>
      <c r="V888">
        <v>121</v>
      </c>
      <c r="W888">
        <v>170</v>
      </c>
      <c r="X888">
        <v>600</v>
      </c>
      <c r="Y888">
        <v>3</v>
      </c>
      <c r="AB888">
        <v>2500</v>
      </c>
      <c r="AC888">
        <v>4</v>
      </c>
      <c r="AE888">
        <v>4</v>
      </c>
      <c r="AG888">
        <v>4</v>
      </c>
      <c r="AJ888">
        <v>600</v>
      </c>
      <c r="AK888">
        <v>3</v>
      </c>
      <c r="AN888">
        <v>2500</v>
      </c>
      <c r="AO888">
        <v>4</v>
      </c>
      <c r="AQ888">
        <v>4</v>
      </c>
      <c r="AS888">
        <v>4</v>
      </c>
    </row>
    <row r="889" spans="1:47" x14ac:dyDescent="0.35">
      <c r="A889">
        <v>963</v>
      </c>
      <c r="B889" t="s">
        <v>47</v>
      </c>
      <c r="C889">
        <v>1645</v>
      </c>
      <c r="D889">
        <v>12</v>
      </c>
      <c r="E889">
        <v>5</v>
      </c>
      <c r="F889">
        <v>15</v>
      </c>
      <c r="Q889">
        <v>7</v>
      </c>
      <c r="R889" t="s">
        <v>621</v>
      </c>
      <c r="T889" t="s">
        <v>707</v>
      </c>
      <c r="U889">
        <v>14.4</v>
      </c>
      <c r="V889">
        <v>121</v>
      </c>
      <c r="W889">
        <v>170</v>
      </c>
      <c r="AE889">
        <v>2</v>
      </c>
      <c r="AG889">
        <v>3</v>
      </c>
      <c r="AQ889">
        <v>2</v>
      </c>
      <c r="AS889">
        <v>3</v>
      </c>
    </row>
    <row r="890" spans="1:47" x14ac:dyDescent="0.35">
      <c r="A890">
        <v>964</v>
      </c>
      <c r="B890" t="s">
        <v>47</v>
      </c>
      <c r="C890">
        <v>1646</v>
      </c>
      <c r="D890">
        <v>2</v>
      </c>
      <c r="E890">
        <v>17</v>
      </c>
      <c r="H890" t="s">
        <v>48</v>
      </c>
      <c r="R890" t="s">
        <v>80</v>
      </c>
      <c r="T890" t="s">
        <v>325</v>
      </c>
      <c r="U890">
        <v>38.299999999999997</v>
      </c>
      <c r="V890">
        <v>43.2</v>
      </c>
      <c r="W890">
        <v>140</v>
      </c>
      <c r="AE890">
        <v>3</v>
      </c>
    </row>
    <row r="891" spans="1:47" x14ac:dyDescent="0.35">
      <c r="A891">
        <v>5970</v>
      </c>
      <c r="B891" t="s">
        <v>51</v>
      </c>
      <c r="C891">
        <v>1646</v>
      </c>
      <c r="D891">
        <v>4</v>
      </c>
      <c r="E891">
        <v>5</v>
      </c>
      <c r="Q891">
        <v>7</v>
      </c>
      <c r="R891" t="s">
        <v>80</v>
      </c>
      <c r="T891" t="s">
        <v>370</v>
      </c>
      <c r="U891">
        <v>41.04</v>
      </c>
      <c r="V891">
        <v>28.98</v>
      </c>
      <c r="W891">
        <v>140</v>
      </c>
    </row>
    <row r="892" spans="1:47" x14ac:dyDescent="0.35">
      <c r="A892">
        <v>9979</v>
      </c>
      <c r="B892" t="s">
        <v>51</v>
      </c>
      <c r="C892">
        <v>1646</v>
      </c>
      <c r="D892">
        <v>4</v>
      </c>
      <c r="E892">
        <v>5</v>
      </c>
      <c r="J892">
        <v>5.2</v>
      </c>
      <c r="L892">
        <v>5.2</v>
      </c>
      <c r="Q892">
        <v>7</v>
      </c>
      <c r="R892" t="s">
        <v>60</v>
      </c>
      <c r="T892" t="s">
        <v>708</v>
      </c>
      <c r="U892">
        <v>43.55</v>
      </c>
      <c r="V892">
        <v>10.317</v>
      </c>
      <c r="W892">
        <v>130</v>
      </c>
      <c r="AE892">
        <v>2</v>
      </c>
      <c r="AI892">
        <v>3</v>
      </c>
      <c r="AQ892">
        <v>2</v>
      </c>
      <c r="AU892">
        <v>3</v>
      </c>
    </row>
    <row r="893" spans="1:47" x14ac:dyDescent="0.35">
      <c r="A893">
        <v>965</v>
      </c>
      <c r="B893" t="s">
        <v>47</v>
      </c>
      <c r="C893">
        <v>1646</v>
      </c>
      <c r="D893">
        <v>5</v>
      </c>
      <c r="E893">
        <v>31</v>
      </c>
      <c r="F893">
        <v>1</v>
      </c>
      <c r="G893">
        <v>30</v>
      </c>
      <c r="H893" t="s">
        <v>48</v>
      </c>
      <c r="Q893">
        <v>10</v>
      </c>
      <c r="R893" t="s">
        <v>60</v>
      </c>
      <c r="T893" t="s">
        <v>709</v>
      </c>
      <c r="U893">
        <v>41.9</v>
      </c>
      <c r="V893">
        <v>15.8</v>
      </c>
      <c r="W893">
        <v>130</v>
      </c>
    </row>
    <row r="894" spans="1:47" x14ac:dyDescent="0.35">
      <c r="A894">
        <v>966</v>
      </c>
      <c r="B894" t="s">
        <v>51</v>
      </c>
      <c r="C894">
        <v>1646</v>
      </c>
      <c r="D894">
        <v>6</v>
      </c>
      <c r="E894">
        <v>9</v>
      </c>
      <c r="J894">
        <v>7.6</v>
      </c>
      <c r="L894">
        <v>7.6</v>
      </c>
      <c r="R894" t="s">
        <v>199</v>
      </c>
      <c r="T894" t="s">
        <v>710</v>
      </c>
      <c r="U894">
        <v>37.700000000000003</v>
      </c>
      <c r="V894">
        <v>141.69999999999999</v>
      </c>
      <c r="W894">
        <v>30</v>
      </c>
      <c r="AE894">
        <v>3</v>
      </c>
      <c r="AQ894">
        <v>3</v>
      </c>
    </row>
    <row r="895" spans="1:47" x14ac:dyDescent="0.35">
      <c r="A895">
        <v>5971</v>
      </c>
      <c r="B895" t="s">
        <v>51</v>
      </c>
      <c r="C895">
        <v>1647</v>
      </c>
      <c r="D895">
        <v>5</v>
      </c>
      <c r="E895">
        <v>7</v>
      </c>
      <c r="R895" t="s">
        <v>479</v>
      </c>
      <c r="T895" t="s">
        <v>479</v>
      </c>
      <c r="U895">
        <v>-15.5</v>
      </c>
      <c r="V895">
        <v>-75</v>
      </c>
      <c r="W895">
        <v>160</v>
      </c>
      <c r="AE895">
        <v>1</v>
      </c>
      <c r="AJ895">
        <v>14</v>
      </c>
      <c r="AK895">
        <v>1</v>
      </c>
      <c r="AQ895">
        <v>2</v>
      </c>
    </row>
    <row r="896" spans="1:47" x14ac:dyDescent="0.35">
      <c r="A896">
        <v>970</v>
      </c>
      <c r="B896" t="s">
        <v>47</v>
      </c>
      <c r="C896">
        <v>1647</v>
      </c>
      <c r="D896">
        <v>5</v>
      </c>
      <c r="E896">
        <v>14</v>
      </c>
      <c r="F896">
        <v>2</v>
      </c>
      <c r="G896">
        <v>30</v>
      </c>
      <c r="J896">
        <v>8.5</v>
      </c>
      <c r="L896">
        <v>8.5</v>
      </c>
      <c r="Q896">
        <v>11</v>
      </c>
      <c r="R896" t="s">
        <v>539</v>
      </c>
      <c r="T896" t="s">
        <v>711</v>
      </c>
      <c r="U896">
        <v>-33.4</v>
      </c>
      <c r="V896">
        <v>-70.599999999999994</v>
      </c>
      <c r="W896">
        <v>160</v>
      </c>
      <c r="X896">
        <v>1000</v>
      </c>
      <c r="Y896">
        <v>3</v>
      </c>
      <c r="AE896">
        <v>4</v>
      </c>
      <c r="AG896">
        <v>3</v>
      </c>
      <c r="AJ896">
        <v>1000</v>
      </c>
      <c r="AK896">
        <v>3</v>
      </c>
      <c r="AQ896">
        <v>4</v>
      </c>
      <c r="AS896">
        <v>3</v>
      </c>
    </row>
    <row r="897" spans="1:47" x14ac:dyDescent="0.35">
      <c r="A897">
        <v>972</v>
      </c>
      <c r="B897" t="s">
        <v>47</v>
      </c>
      <c r="C897">
        <v>1647</v>
      </c>
      <c r="D897">
        <v>6</v>
      </c>
      <c r="E897">
        <v>16</v>
      </c>
      <c r="H897" t="s">
        <v>48</v>
      </c>
      <c r="J897">
        <v>6.4</v>
      </c>
      <c r="P897">
        <v>6.4</v>
      </c>
      <c r="R897" t="s">
        <v>199</v>
      </c>
      <c r="T897" t="s">
        <v>199</v>
      </c>
      <c r="U897">
        <v>36</v>
      </c>
      <c r="V897">
        <v>140</v>
      </c>
      <c r="W897">
        <v>30</v>
      </c>
      <c r="Y897">
        <v>2</v>
      </c>
    </row>
    <row r="898" spans="1:47" x14ac:dyDescent="0.35">
      <c r="A898">
        <v>976</v>
      </c>
      <c r="B898" t="s">
        <v>47</v>
      </c>
      <c r="C898">
        <v>1648</v>
      </c>
      <c r="D898">
        <v>3</v>
      </c>
      <c r="E898">
        <v>31</v>
      </c>
      <c r="H898" t="s">
        <v>48</v>
      </c>
      <c r="R898" t="s">
        <v>80</v>
      </c>
      <c r="T898" t="s">
        <v>325</v>
      </c>
      <c r="U898">
        <v>38.299999999999997</v>
      </c>
      <c r="V898">
        <v>43.2</v>
      </c>
      <c r="W898">
        <v>140</v>
      </c>
      <c r="X898">
        <v>2000</v>
      </c>
      <c r="Y898">
        <v>4</v>
      </c>
      <c r="AE898">
        <v>3</v>
      </c>
    </row>
    <row r="899" spans="1:47" x14ac:dyDescent="0.35">
      <c r="A899">
        <v>974</v>
      </c>
      <c r="B899" t="s">
        <v>47</v>
      </c>
      <c r="C899">
        <v>1648</v>
      </c>
      <c r="H899" t="s">
        <v>48</v>
      </c>
      <c r="Q899">
        <v>8</v>
      </c>
      <c r="R899" t="s">
        <v>621</v>
      </c>
      <c r="T899" t="s">
        <v>712</v>
      </c>
      <c r="U899">
        <v>15</v>
      </c>
      <c r="V899">
        <v>121</v>
      </c>
      <c r="W899">
        <v>170</v>
      </c>
      <c r="AE899">
        <v>3</v>
      </c>
    </row>
    <row r="900" spans="1:47" x14ac:dyDescent="0.35">
      <c r="A900">
        <v>975</v>
      </c>
      <c r="B900" t="s">
        <v>47</v>
      </c>
      <c r="C900">
        <v>1648</v>
      </c>
      <c r="H900" t="s">
        <v>48</v>
      </c>
      <c r="Q900">
        <v>10</v>
      </c>
      <c r="R900" t="s">
        <v>389</v>
      </c>
      <c r="T900" t="s">
        <v>390</v>
      </c>
      <c r="U900">
        <v>45</v>
      </c>
      <c r="V900">
        <v>14.9</v>
      </c>
      <c r="W900">
        <v>130</v>
      </c>
    </row>
    <row r="901" spans="1:47" x14ac:dyDescent="0.35">
      <c r="A901">
        <v>973</v>
      </c>
      <c r="B901" t="s">
        <v>47</v>
      </c>
      <c r="C901">
        <v>1648</v>
      </c>
      <c r="H901" t="s">
        <v>48</v>
      </c>
      <c r="R901" t="s">
        <v>713</v>
      </c>
      <c r="T901" t="s">
        <v>714</v>
      </c>
      <c r="U901">
        <v>12.5</v>
      </c>
      <c r="V901">
        <v>-86.8</v>
      </c>
      <c r="W901">
        <v>100</v>
      </c>
      <c r="AE901">
        <v>2</v>
      </c>
    </row>
    <row r="902" spans="1:47" x14ac:dyDescent="0.35">
      <c r="A902">
        <v>9982</v>
      </c>
      <c r="B902" t="s">
        <v>51</v>
      </c>
      <c r="C902">
        <v>1649</v>
      </c>
      <c r="D902">
        <v>1</v>
      </c>
      <c r="J902">
        <v>5</v>
      </c>
      <c r="L902">
        <v>5</v>
      </c>
      <c r="Q902">
        <v>8</v>
      </c>
      <c r="R902" t="s">
        <v>60</v>
      </c>
      <c r="T902" t="s">
        <v>715</v>
      </c>
      <c r="U902">
        <v>38.183</v>
      </c>
      <c r="V902">
        <v>15.55</v>
      </c>
      <c r="W902">
        <v>130</v>
      </c>
      <c r="AE902">
        <v>1</v>
      </c>
      <c r="AQ902">
        <v>1</v>
      </c>
    </row>
    <row r="903" spans="1:47" x14ac:dyDescent="0.35">
      <c r="A903">
        <v>978</v>
      </c>
      <c r="B903" t="s">
        <v>47</v>
      </c>
      <c r="C903">
        <v>1649</v>
      </c>
      <c r="D903">
        <v>7</v>
      </c>
      <c r="E903">
        <v>29</v>
      </c>
      <c r="R903" t="s">
        <v>199</v>
      </c>
      <c r="T903" t="s">
        <v>716</v>
      </c>
      <c r="U903">
        <v>35.5</v>
      </c>
      <c r="V903">
        <v>140</v>
      </c>
      <c r="W903">
        <v>30</v>
      </c>
      <c r="X903">
        <v>200</v>
      </c>
      <c r="Y903">
        <v>3</v>
      </c>
      <c r="AJ903">
        <v>200</v>
      </c>
      <c r="AK903">
        <v>3</v>
      </c>
    </row>
    <row r="904" spans="1:47" x14ac:dyDescent="0.35">
      <c r="A904">
        <v>5972</v>
      </c>
      <c r="B904" t="s">
        <v>51</v>
      </c>
      <c r="C904">
        <v>1649</v>
      </c>
      <c r="D904">
        <v>12</v>
      </c>
      <c r="E904">
        <v>9</v>
      </c>
      <c r="J904">
        <v>6.5</v>
      </c>
      <c r="L904">
        <v>6.5</v>
      </c>
      <c r="R904" t="s">
        <v>116</v>
      </c>
      <c r="T904" t="s">
        <v>717</v>
      </c>
      <c r="U904">
        <v>35.5</v>
      </c>
      <c r="V904">
        <v>126</v>
      </c>
      <c r="W904">
        <v>30</v>
      </c>
      <c r="AE904">
        <v>2</v>
      </c>
      <c r="AQ904">
        <v>2</v>
      </c>
    </row>
    <row r="905" spans="1:47" x14ac:dyDescent="0.35">
      <c r="A905">
        <v>979</v>
      </c>
      <c r="B905" t="s">
        <v>47</v>
      </c>
      <c r="C905">
        <v>1650</v>
      </c>
      <c r="D905">
        <v>1</v>
      </c>
      <c r="E905">
        <v>4</v>
      </c>
      <c r="H905" t="s">
        <v>48</v>
      </c>
      <c r="R905" t="s">
        <v>73</v>
      </c>
      <c r="T905" t="s">
        <v>194</v>
      </c>
      <c r="U905">
        <v>38</v>
      </c>
      <c r="V905">
        <v>46.2</v>
      </c>
      <c r="W905">
        <v>140</v>
      </c>
      <c r="Y905">
        <v>3</v>
      </c>
      <c r="AE905">
        <v>3</v>
      </c>
    </row>
    <row r="906" spans="1:47" x14ac:dyDescent="0.35">
      <c r="A906">
        <v>982</v>
      </c>
      <c r="B906" t="s">
        <v>47</v>
      </c>
      <c r="C906">
        <v>1650</v>
      </c>
      <c r="D906">
        <v>3</v>
      </c>
      <c r="E906">
        <v>31</v>
      </c>
      <c r="F906">
        <v>19</v>
      </c>
      <c r="J906">
        <v>8.1</v>
      </c>
      <c r="P906">
        <v>8.1</v>
      </c>
      <c r="Q906">
        <v>10</v>
      </c>
      <c r="R906" t="s">
        <v>479</v>
      </c>
      <c r="T906" t="s">
        <v>718</v>
      </c>
      <c r="U906">
        <v>-13.5</v>
      </c>
      <c r="V906">
        <v>-72</v>
      </c>
      <c r="W906">
        <v>160</v>
      </c>
      <c r="AE906">
        <v>1</v>
      </c>
    </row>
    <row r="907" spans="1:47" x14ac:dyDescent="0.35">
      <c r="A907">
        <v>9993</v>
      </c>
      <c r="B907" t="s">
        <v>47</v>
      </c>
      <c r="C907">
        <v>1650</v>
      </c>
      <c r="D907">
        <v>3</v>
      </c>
      <c r="R907" t="s">
        <v>56</v>
      </c>
      <c r="T907" t="s">
        <v>57</v>
      </c>
      <c r="U907">
        <v>36.4</v>
      </c>
      <c r="V907">
        <v>25.4</v>
      </c>
      <c r="W907">
        <v>130</v>
      </c>
      <c r="AE907">
        <v>2</v>
      </c>
      <c r="AI907">
        <v>3</v>
      </c>
      <c r="AQ907">
        <v>2</v>
      </c>
      <c r="AU907">
        <v>3</v>
      </c>
    </row>
    <row r="908" spans="1:47" x14ac:dyDescent="0.35">
      <c r="A908">
        <v>9800</v>
      </c>
      <c r="B908" t="s">
        <v>51</v>
      </c>
      <c r="C908">
        <v>1651</v>
      </c>
      <c r="R908" t="s">
        <v>479</v>
      </c>
      <c r="T908" t="s">
        <v>719</v>
      </c>
      <c r="W908">
        <v>160</v>
      </c>
    </row>
    <row r="909" spans="1:47" x14ac:dyDescent="0.35">
      <c r="A909">
        <v>983</v>
      </c>
      <c r="B909" t="s">
        <v>47</v>
      </c>
      <c r="C909">
        <v>1652</v>
      </c>
      <c r="D909">
        <v>6</v>
      </c>
      <c r="E909">
        <v>8</v>
      </c>
      <c r="I909">
        <v>10</v>
      </c>
      <c r="J909">
        <v>5.8</v>
      </c>
      <c r="L909">
        <v>5.8</v>
      </c>
      <c r="Q909">
        <v>9</v>
      </c>
      <c r="R909" t="s">
        <v>98</v>
      </c>
      <c r="T909" t="s">
        <v>720</v>
      </c>
      <c r="U909">
        <v>42.1</v>
      </c>
      <c r="V909">
        <v>47.7</v>
      </c>
      <c r="W909">
        <v>40</v>
      </c>
      <c r="Y909">
        <v>1</v>
      </c>
      <c r="AE909">
        <v>2</v>
      </c>
      <c r="AK909">
        <v>1</v>
      </c>
      <c r="AQ909">
        <v>2</v>
      </c>
    </row>
    <row r="910" spans="1:47" x14ac:dyDescent="0.35">
      <c r="A910">
        <v>984</v>
      </c>
      <c r="B910" t="s">
        <v>47</v>
      </c>
      <c r="C910">
        <v>1652</v>
      </c>
      <c r="D910">
        <v>7</v>
      </c>
      <c r="E910">
        <v>13</v>
      </c>
      <c r="J910">
        <v>6.8</v>
      </c>
      <c r="L910">
        <v>6.8</v>
      </c>
      <c r="Q910">
        <v>9</v>
      </c>
      <c r="R910" t="s">
        <v>93</v>
      </c>
      <c r="T910" t="s">
        <v>721</v>
      </c>
      <c r="U910">
        <v>25.4</v>
      </c>
      <c r="V910">
        <v>100.5</v>
      </c>
      <c r="W910">
        <v>30</v>
      </c>
      <c r="X910">
        <v>3000</v>
      </c>
      <c r="Y910">
        <v>4</v>
      </c>
      <c r="AE910">
        <v>4</v>
      </c>
      <c r="AG910">
        <v>4</v>
      </c>
      <c r="AJ910">
        <v>3000</v>
      </c>
      <c r="AK910">
        <v>4</v>
      </c>
      <c r="AQ910">
        <v>4</v>
      </c>
      <c r="AS910">
        <v>4</v>
      </c>
    </row>
    <row r="911" spans="1:47" x14ac:dyDescent="0.35">
      <c r="A911">
        <v>986</v>
      </c>
      <c r="B911" t="s">
        <v>47</v>
      </c>
      <c r="C911">
        <v>1653</v>
      </c>
      <c r="D911">
        <v>2</v>
      </c>
      <c r="E911">
        <v>23</v>
      </c>
      <c r="J911">
        <v>7.5</v>
      </c>
      <c r="P911">
        <v>7.5</v>
      </c>
      <c r="Q911">
        <v>10</v>
      </c>
      <c r="R911" t="s">
        <v>80</v>
      </c>
      <c r="T911" t="s">
        <v>722</v>
      </c>
      <c r="U911">
        <v>38.200000000000003</v>
      </c>
      <c r="V911">
        <v>28.2</v>
      </c>
      <c r="W911">
        <v>140</v>
      </c>
      <c r="X911">
        <v>2500</v>
      </c>
      <c r="Y911">
        <v>4</v>
      </c>
      <c r="AE911">
        <v>3</v>
      </c>
    </row>
    <row r="912" spans="1:47" x14ac:dyDescent="0.35">
      <c r="A912">
        <v>6025</v>
      </c>
      <c r="B912" t="s">
        <v>51</v>
      </c>
      <c r="C912">
        <v>1653</v>
      </c>
      <c r="D912">
        <v>7</v>
      </c>
      <c r="R912" t="s">
        <v>621</v>
      </c>
      <c r="T912" t="s">
        <v>723</v>
      </c>
      <c r="U912">
        <v>13.1</v>
      </c>
      <c r="V912">
        <v>121.6</v>
      </c>
      <c r="W912">
        <v>170</v>
      </c>
    </row>
    <row r="913" spans="1:45" x14ac:dyDescent="0.35">
      <c r="A913">
        <v>990</v>
      </c>
      <c r="B913" t="s">
        <v>47</v>
      </c>
      <c r="C913">
        <v>1654</v>
      </c>
      <c r="D913">
        <v>7</v>
      </c>
      <c r="E913">
        <v>21</v>
      </c>
      <c r="J913">
        <v>8</v>
      </c>
      <c r="L913">
        <v>8</v>
      </c>
      <c r="Q913">
        <v>11</v>
      </c>
      <c r="R913" t="s">
        <v>93</v>
      </c>
      <c r="T913" t="s">
        <v>204</v>
      </c>
      <c r="U913">
        <v>34.299999999999997</v>
      </c>
      <c r="V913">
        <v>105.5</v>
      </c>
      <c r="W913">
        <v>30</v>
      </c>
      <c r="X913">
        <v>10400</v>
      </c>
      <c r="Y913">
        <v>4</v>
      </c>
      <c r="AE913">
        <v>4</v>
      </c>
      <c r="AG913">
        <v>4</v>
      </c>
      <c r="AJ913">
        <v>10400</v>
      </c>
      <c r="AK913">
        <v>4</v>
      </c>
      <c r="AQ913">
        <v>4</v>
      </c>
      <c r="AS913">
        <v>4</v>
      </c>
    </row>
    <row r="914" spans="1:45" x14ac:dyDescent="0.35">
      <c r="A914">
        <v>991</v>
      </c>
      <c r="B914" t="s">
        <v>47</v>
      </c>
      <c r="C914">
        <v>1654</v>
      </c>
      <c r="D914">
        <v>7</v>
      </c>
      <c r="E914">
        <v>23</v>
      </c>
      <c r="Q914">
        <v>10</v>
      </c>
      <c r="R914" t="s">
        <v>60</v>
      </c>
      <c r="T914" t="s">
        <v>724</v>
      </c>
      <c r="U914">
        <v>41.4</v>
      </c>
      <c r="V914">
        <v>13.6</v>
      </c>
      <c r="W914">
        <v>130</v>
      </c>
      <c r="X914">
        <v>600</v>
      </c>
      <c r="Y914">
        <v>3</v>
      </c>
      <c r="AE914">
        <v>3</v>
      </c>
    </row>
    <row r="915" spans="1:45" x14ac:dyDescent="0.35">
      <c r="A915">
        <v>993</v>
      </c>
      <c r="B915" t="s">
        <v>47</v>
      </c>
      <c r="C915">
        <v>1654</v>
      </c>
      <c r="D915">
        <v>10</v>
      </c>
      <c r="E915">
        <v>20</v>
      </c>
      <c r="H915" t="s">
        <v>48</v>
      </c>
      <c r="Q915">
        <v>9</v>
      </c>
      <c r="R915" t="s">
        <v>87</v>
      </c>
      <c r="T915" t="s">
        <v>725</v>
      </c>
      <c r="U915">
        <v>40.1</v>
      </c>
      <c r="V915">
        <v>3.6</v>
      </c>
      <c r="W915">
        <v>130</v>
      </c>
      <c r="Y915">
        <v>3</v>
      </c>
      <c r="AE915">
        <v>1</v>
      </c>
    </row>
    <row r="916" spans="1:45" x14ac:dyDescent="0.35">
      <c r="A916">
        <v>989</v>
      </c>
      <c r="B916" t="s">
        <v>47</v>
      </c>
      <c r="C916">
        <v>1654</v>
      </c>
      <c r="H916" t="s">
        <v>48</v>
      </c>
      <c r="R916" t="s">
        <v>479</v>
      </c>
      <c r="T916" t="s">
        <v>726</v>
      </c>
      <c r="U916">
        <v>-12.1</v>
      </c>
      <c r="V916">
        <v>-76.599999999999994</v>
      </c>
      <c r="W916">
        <v>160</v>
      </c>
      <c r="X916">
        <v>11000</v>
      </c>
      <c r="Y916">
        <v>4</v>
      </c>
    </row>
    <row r="917" spans="1:45" x14ac:dyDescent="0.35">
      <c r="A917">
        <v>994</v>
      </c>
      <c r="B917" t="s">
        <v>47</v>
      </c>
      <c r="C917">
        <v>1655</v>
      </c>
      <c r="D917">
        <v>1</v>
      </c>
      <c r="H917" t="s">
        <v>48</v>
      </c>
      <c r="Q917">
        <v>10</v>
      </c>
      <c r="R917" t="s">
        <v>56</v>
      </c>
      <c r="T917" t="s">
        <v>124</v>
      </c>
      <c r="U917">
        <v>35</v>
      </c>
      <c r="V917">
        <v>25</v>
      </c>
      <c r="W917">
        <v>130</v>
      </c>
    </row>
    <row r="918" spans="1:45" x14ac:dyDescent="0.35">
      <c r="A918">
        <v>998</v>
      </c>
      <c r="B918" t="s">
        <v>51</v>
      </c>
      <c r="C918">
        <v>1655</v>
      </c>
      <c r="D918">
        <v>11</v>
      </c>
      <c r="E918">
        <v>13</v>
      </c>
      <c r="F918">
        <v>19</v>
      </c>
      <c r="G918">
        <v>45</v>
      </c>
      <c r="I918">
        <v>30</v>
      </c>
      <c r="J918">
        <v>7.7</v>
      </c>
      <c r="L918">
        <v>7.7</v>
      </c>
      <c r="Q918">
        <v>10</v>
      </c>
      <c r="R918" t="s">
        <v>479</v>
      </c>
      <c r="T918" t="s">
        <v>727</v>
      </c>
      <c r="U918">
        <v>-12.3</v>
      </c>
      <c r="V918">
        <v>-77.599999999999994</v>
      </c>
      <c r="W918">
        <v>160</v>
      </c>
      <c r="AE918">
        <v>2</v>
      </c>
      <c r="AG918">
        <v>3</v>
      </c>
      <c r="AQ918">
        <v>2</v>
      </c>
      <c r="AS918">
        <v>3</v>
      </c>
    </row>
    <row r="919" spans="1:45" x14ac:dyDescent="0.35">
      <c r="A919">
        <v>999</v>
      </c>
      <c r="B919" t="s">
        <v>47</v>
      </c>
      <c r="C919">
        <v>1656</v>
      </c>
      <c r="R919" t="s">
        <v>479</v>
      </c>
      <c r="T919" t="s">
        <v>479</v>
      </c>
      <c r="U919">
        <v>-12.5</v>
      </c>
      <c r="V919">
        <v>-77</v>
      </c>
      <c r="W919">
        <v>160</v>
      </c>
      <c r="X919">
        <v>11000</v>
      </c>
      <c r="Y919">
        <v>4</v>
      </c>
      <c r="AE919">
        <v>2</v>
      </c>
    </row>
    <row r="920" spans="1:45" x14ac:dyDescent="0.35">
      <c r="A920">
        <v>1000</v>
      </c>
      <c r="B920" t="s">
        <v>47</v>
      </c>
      <c r="C920">
        <v>1656</v>
      </c>
      <c r="Q920">
        <v>9</v>
      </c>
      <c r="R920" t="s">
        <v>65</v>
      </c>
      <c r="T920" t="s">
        <v>728</v>
      </c>
      <c r="U920">
        <v>34.4</v>
      </c>
      <c r="V920">
        <v>35.85</v>
      </c>
      <c r="W920">
        <v>140</v>
      </c>
      <c r="AE920">
        <v>3</v>
      </c>
      <c r="AQ920">
        <v>3</v>
      </c>
    </row>
    <row r="921" spans="1:45" x14ac:dyDescent="0.35">
      <c r="A921">
        <v>1002</v>
      </c>
      <c r="B921" t="s">
        <v>47</v>
      </c>
      <c r="C921">
        <v>1657</v>
      </c>
      <c r="D921">
        <v>2</v>
      </c>
      <c r="E921">
        <v>15</v>
      </c>
      <c r="H921" t="s">
        <v>48</v>
      </c>
      <c r="Q921">
        <v>8</v>
      </c>
      <c r="R921" t="s">
        <v>170</v>
      </c>
      <c r="T921" t="s">
        <v>729</v>
      </c>
      <c r="U921">
        <v>47.1</v>
      </c>
      <c r="V921">
        <v>0.6</v>
      </c>
      <c r="W921">
        <v>120</v>
      </c>
      <c r="Y921">
        <v>1</v>
      </c>
      <c r="AE921">
        <v>2</v>
      </c>
    </row>
    <row r="922" spans="1:45" x14ac:dyDescent="0.35">
      <c r="A922">
        <v>1003</v>
      </c>
      <c r="B922" t="s">
        <v>51</v>
      </c>
      <c r="C922">
        <v>1657</v>
      </c>
      <c r="D922">
        <v>3</v>
      </c>
      <c r="E922">
        <v>15</v>
      </c>
      <c r="F922">
        <v>23</v>
      </c>
      <c r="G922">
        <v>30</v>
      </c>
      <c r="J922">
        <v>8</v>
      </c>
      <c r="L922">
        <v>8</v>
      </c>
      <c r="Q922">
        <v>11</v>
      </c>
      <c r="R922" t="s">
        <v>539</v>
      </c>
      <c r="T922" t="s">
        <v>730</v>
      </c>
      <c r="U922">
        <v>-36.83</v>
      </c>
      <c r="V922">
        <v>-73.03</v>
      </c>
      <c r="W922">
        <v>160</v>
      </c>
      <c r="Y922">
        <v>1</v>
      </c>
      <c r="AE922">
        <v>3</v>
      </c>
      <c r="AG922">
        <v>3</v>
      </c>
      <c r="AJ922">
        <v>40</v>
      </c>
      <c r="AK922">
        <v>1</v>
      </c>
      <c r="AQ922">
        <v>3</v>
      </c>
      <c r="AS922">
        <v>3</v>
      </c>
    </row>
    <row r="923" spans="1:45" x14ac:dyDescent="0.35">
      <c r="A923">
        <v>7956</v>
      </c>
      <c r="B923" t="s">
        <v>47</v>
      </c>
      <c r="C923">
        <v>1657</v>
      </c>
      <c r="D923">
        <v>4</v>
      </c>
      <c r="E923">
        <v>21</v>
      </c>
      <c r="J923">
        <v>6</v>
      </c>
      <c r="L923">
        <v>6</v>
      </c>
      <c r="Q923">
        <v>8</v>
      </c>
      <c r="R923" t="s">
        <v>93</v>
      </c>
      <c r="T923" t="s">
        <v>410</v>
      </c>
      <c r="U923">
        <v>31.5</v>
      </c>
      <c r="V923">
        <v>103.6</v>
      </c>
      <c r="W923">
        <v>30</v>
      </c>
      <c r="Y923">
        <v>3</v>
      </c>
      <c r="AE923">
        <v>3</v>
      </c>
      <c r="AG923">
        <v>3</v>
      </c>
      <c r="AK923">
        <v>3</v>
      </c>
      <c r="AQ923">
        <v>3</v>
      </c>
      <c r="AS923">
        <v>3</v>
      </c>
    </row>
    <row r="924" spans="1:45" x14ac:dyDescent="0.35">
      <c r="A924">
        <v>5744</v>
      </c>
      <c r="B924" t="s">
        <v>51</v>
      </c>
      <c r="C924">
        <v>1657</v>
      </c>
      <c r="D924">
        <v>7</v>
      </c>
      <c r="E924">
        <v>9</v>
      </c>
      <c r="R924" t="s">
        <v>539</v>
      </c>
      <c r="T924" t="s">
        <v>711</v>
      </c>
      <c r="U924">
        <v>-33.5</v>
      </c>
      <c r="V924">
        <v>-70.7</v>
      </c>
      <c r="W924">
        <v>160</v>
      </c>
      <c r="AE924">
        <v>1</v>
      </c>
      <c r="AQ924">
        <v>1</v>
      </c>
    </row>
    <row r="925" spans="1:45" x14ac:dyDescent="0.35">
      <c r="A925">
        <v>5973</v>
      </c>
      <c r="B925" t="s">
        <v>51</v>
      </c>
      <c r="C925">
        <v>1657</v>
      </c>
      <c r="D925">
        <v>12</v>
      </c>
      <c r="R925" t="s">
        <v>676</v>
      </c>
      <c r="T925" t="s">
        <v>677</v>
      </c>
      <c r="U925">
        <v>-3</v>
      </c>
      <c r="V925">
        <v>128</v>
      </c>
      <c r="W925">
        <v>170</v>
      </c>
    </row>
    <row r="926" spans="1:45" x14ac:dyDescent="0.35">
      <c r="A926">
        <v>1001</v>
      </c>
      <c r="B926" t="s">
        <v>47</v>
      </c>
      <c r="C926">
        <v>1657</v>
      </c>
      <c r="H926" t="s">
        <v>48</v>
      </c>
      <c r="R926" t="s">
        <v>479</v>
      </c>
      <c r="T926" t="s">
        <v>594</v>
      </c>
      <c r="U926">
        <v>-12.4</v>
      </c>
      <c r="V926">
        <v>-76.8</v>
      </c>
      <c r="W926">
        <v>160</v>
      </c>
      <c r="X926">
        <v>11000</v>
      </c>
      <c r="Y926">
        <v>4</v>
      </c>
    </row>
    <row r="927" spans="1:45" x14ac:dyDescent="0.35">
      <c r="A927">
        <v>7957</v>
      </c>
      <c r="B927" t="s">
        <v>47</v>
      </c>
      <c r="C927">
        <v>1658</v>
      </c>
      <c r="D927">
        <v>2</v>
      </c>
      <c r="E927">
        <v>3</v>
      </c>
      <c r="J927">
        <v>6</v>
      </c>
      <c r="L927">
        <v>6</v>
      </c>
      <c r="Q927">
        <v>8</v>
      </c>
      <c r="R927" t="s">
        <v>93</v>
      </c>
      <c r="T927" t="s">
        <v>662</v>
      </c>
      <c r="U927">
        <v>39.4</v>
      </c>
      <c r="V927">
        <v>115.7</v>
      </c>
      <c r="W927">
        <v>30</v>
      </c>
      <c r="Y927">
        <v>3</v>
      </c>
      <c r="AE927">
        <v>2</v>
      </c>
      <c r="AG927">
        <v>2</v>
      </c>
      <c r="AK927">
        <v>3</v>
      </c>
      <c r="AQ927">
        <v>2</v>
      </c>
      <c r="AS927">
        <v>2</v>
      </c>
    </row>
    <row r="928" spans="1:45" x14ac:dyDescent="0.35">
      <c r="A928">
        <v>1005</v>
      </c>
      <c r="B928" t="s">
        <v>47</v>
      </c>
      <c r="C928">
        <v>1658</v>
      </c>
      <c r="D928">
        <v>2</v>
      </c>
      <c r="E928">
        <v>14</v>
      </c>
      <c r="H928" t="s">
        <v>48</v>
      </c>
      <c r="R928" t="s">
        <v>479</v>
      </c>
      <c r="T928" t="s">
        <v>731</v>
      </c>
      <c r="U928">
        <v>-8.1</v>
      </c>
      <c r="V928">
        <v>-79</v>
      </c>
      <c r="W928">
        <v>160</v>
      </c>
      <c r="Y928">
        <v>3</v>
      </c>
      <c r="AE928">
        <v>3</v>
      </c>
    </row>
    <row r="929" spans="1:47" x14ac:dyDescent="0.35">
      <c r="A929">
        <v>1007</v>
      </c>
      <c r="B929" t="s">
        <v>47</v>
      </c>
      <c r="C929">
        <v>1658</v>
      </c>
      <c r="D929">
        <v>8</v>
      </c>
      <c r="E929">
        <v>1</v>
      </c>
      <c r="H929" t="s">
        <v>48</v>
      </c>
      <c r="Q929">
        <v>10</v>
      </c>
      <c r="R929" t="s">
        <v>56</v>
      </c>
      <c r="T929" t="s">
        <v>56</v>
      </c>
      <c r="U929">
        <v>38</v>
      </c>
      <c r="V929">
        <v>21</v>
      </c>
      <c r="W929">
        <v>130</v>
      </c>
    </row>
    <row r="930" spans="1:47" x14ac:dyDescent="0.35">
      <c r="A930">
        <v>1008</v>
      </c>
      <c r="B930" t="s">
        <v>47</v>
      </c>
      <c r="C930">
        <v>1658</v>
      </c>
      <c r="D930">
        <v>8</v>
      </c>
      <c r="E930">
        <v>20</v>
      </c>
      <c r="F930">
        <v>7</v>
      </c>
      <c r="Q930">
        <v>9</v>
      </c>
      <c r="R930" t="s">
        <v>621</v>
      </c>
      <c r="T930" t="s">
        <v>732</v>
      </c>
      <c r="U930">
        <v>14.4</v>
      </c>
      <c r="V930">
        <v>120.6</v>
      </c>
      <c r="W930">
        <v>170</v>
      </c>
      <c r="Y930">
        <v>2</v>
      </c>
      <c r="AE930">
        <v>2</v>
      </c>
    </row>
    <row r="931" spans="1:47" x14ac:dyDescent="0.35">
      <c r="A931">
        <v>1010</v>
      </c>
      <c r="B931" t="s">
        <v>47</v>
      </c>
      <c r="C931">
        <v>1659</v>
      </c>
      <c r="D931">
        <v>4</v>
      </c>
      <c r="E931">
        <v>21</v>
      </c>
      <c r="H931" t="s">
        <v>48</v>
      </c>
      <c r="R931" t="s">
        <v>199</v>
      </c>
      <c r="T931" t="s">
        <v>638</v>
      </c>
      <c r="U931">
        <v>37.5</v>
      </c>
      <c r="V931">
        <v>140</v>
      </c>
      <c r="W931">
        <v>30</v>
      </c>
      <c r="X931">
        <v>39</v>
      </c>
      <c r="Y931">
        <v>1</v>
      </c>
      <c r="AE931">
        <v>2</v>
      </c>
    </row>
    <row r="932" spans="1:47" x14ac:dyDescent="0.35">
      <c r="A932">
        <v>6879</v>
      </c>
      <c r="B932" t="s">
        <v>47</v>
      </c>
      <c r="C932">
        <v>1659</v>
      </c>
      <c r="D932">
        <v>9</v>
      </c>
      <c r="E932">
        <v>30</v>
      </c>
      <c r="R932" t="s">
        <v>591</v>
      </c>
      <c r="T932" t="s">
        <v>733</v>
      </c>
      <c r="W932">
        <v>100</v>
      </c>
      <c r="Y932">
        <v>3</v>
      </c>
      <c r="AE932">
        <v>4</v>
      </c>
      <c r="AK932">
        <v>3</v>
      </c>
      <c r="AQ932">
        <v>4</v>
      </c>
    </row>
    <row r="933" spans="1:47" x14ac:dyDescent="0.35">
      <c r="A933">
        <v>1011</v>
      </c>
      <c r="B933" t="s">
        <v>47</v>
      </c>
      <c r="C933">
        <v>1659</v>
      </c>
      <c r="D933">
        <v>11</v>
      </c>
      <c r="E933">
        <v>5</v>
      </c>
      <c r="R933" t="s">
        <v>60</v>
      </c>
      <c r="T933" t="s">
        <v>734</v>
      </c>
      <c r="U933">
        <v>38.700000000000003</v>
      </c>
      <c r="V933">
        <v>16.3</v>
      </c>
      <c r="W933">
        <v>130</v>
      </c>
      <c r="X933">
        <v>2035</v>
      </c>
      <c r="Y933">
        <v>4</v>
      </c>
      <c r="AE933">
        <v>4</v>
      </c>
      <c r="AG933">
        <v>4</v>
      </c>
      <c r="AJ933">
        <v>2035</v>
      </c>
      <c r="AK933">
        <v>4</v>
      </c>
      <c r="AQ933">
        <v>4</v>
      </c>
      <c r="AS933">
        <v>4</v>
      </c>
    </row>
    <row r="934" spans="1:47" x14ac:dyDescent="0.35">
      <c r="A934">
        <v>6027</v>
      </c>
      <c r="B934" t="s">
        <v>51</v>
      </c>
      <c r="C934">
        <v>1659</v>
      </c>
      <c r="D934">
        <v>11</v>
      </c>
      <c r="E934">
        <v>9</v>
      </c>
      <c r="R934" t="s">
        <v>676</v>
      </c>
      <c r="T934" t="s">
        <v>677</v>
      </c>
      <c r="U934">
        <v>-6.92</v>
      </c>
      <c r="V934">
        <v>129.125</v>
      </c>
      <c r="W934">
        <v>170</v>
      </c>
    </row>
    <row r="935" spans="1:47" x14ac:dyDescent="0.35">
      <c r="A935">
        <v>1014</v>
      </c>
      <c r="B935" t="s">
        <v>47</v>
      </c>
      <c r="C935">
        <v>1660</v>
      </c>
      <c r="D935">
        <v>3</v>
      </c>
      <c r="Q935">
        <v>10</v>
      </c>
      <c r="R935" t="s">
        <v>56</v>
      </c>
      <c r="T935" t="s">
        <v>735</v>
      </c>
      <c r="U935">
        <v>38.4</v>
      </c>
      <c r="V935">
        <v>22.4</v>
      </c>
      <c r="W935">
        <v>130</v>
      </c>
      <c r="X935">
        <v>2</v>
      </c>
      <c r="Y935">
        <v>1</v>
      </c>
      <c r="AE935">
        <v>1</v>
      </c>
      <c r="AG935">
        <v>1</v>
      </c>
      <c r="AJ935">
        <v>2</v>
      </c>
      <c r="AK935">
        <v>1</v>
      </c>
      <c r="AQ935">
        <v>1</v>
      </c>
      <c r="AS935">
        <v>1</v>
      </c>
    </row>
    <row r="936" spans="1:47" x14ac:dyDescent="0.35">
      <c r="A936">
        <v>1016</v>
      </c>
      <c r="B936" t="s">
        <v>47</v>
      </c>
      <c r="C936">
        <v>1660</v>
      </c>
      <c r="D936">
        <v>6</v>
      </c>
      <c r="E936">
        <v>21</v>
      </c>
      <c r="H936" t="s">
        <v>48</v>
      </c>
      <c r="Q936">
        <v>9</v>
      </c>
      <c r="R936" t="s">
        <v>170</v>
      </c>
      <c r="T936" t="s">
        <v>736</v>
      </c>
      <c r="U936">
        <v>43.1</v>
      </c>
      <c r="V936">
        <v>0.2</v>
      </c>
      <c r="W936">
        <v>120</v>
      </c>
      <c r="Y936">
        <v>3</v>
      </c>
      <c r="AE936">
        <v>2</v>
      </c>
    </row>
    <row r="937" spans="1:47" x14ac:dyDescent="0.35">
      <c r="A937">
        <v>1017</v>
      </c>
      <c r="B937" t="s">
        <v>47</v>
      </c>
      <c r="C937">
        <v>1660</v>
      </c>
      <c r="D937">
        <v>10</v>
      </c>
      <c r="E937">
        <v>27</v>
      </c>
      <c r="F937">
        <v>14</v>
      </c>
      <c r="H937" t="s">
        <v>48</v>
      </c>
      <c r="J937">
        <v>7.7</v>
      </c>
      <c r="P937">
        <v>7.7</v>
      </c>
      <c r="R937" t="s">
        <v>570</v>
      </c>
      <c r="T937" t="s">
        <v>570</v>
      </c>
      <c r="U937">
        <v>-0.2</v>
      </c>
      <c r="V937">
        <v>-78.5</v>
      </c>
      <c r="W937">
        <v>160</v>
      </c>
    </row>
    <row r="938" spans="1:47" x14ac:dyDescent="0.35">
      <c r="A938">
        <v>1013</v>
      </c>
      <c r="B938" t="s">
        <v>47</v>
      </c>
      <c r="C938">
        <v>1660</v>
      </c>
      <c r="R938" t="s">
        <v>385</v>
      </c>
      <c r="T938" t="s">
        <v>598</v>
      </c>
      <c r="U938">
        <v>35.299999999999997</v>
      </c>
      <c r="V938">
        <v>-2.97</v>
      </c>
      <c r="W938">
        <v>15</v>
      </c>
      <c r="AE938">
        <v>2</v>
      </c>
    </row>
    <row r="939" spans="1:47" x14ac:dyDescent="0.35">
      <c r="A939">
        <v>1015</v>
      </c>
      <c r="B939" t="s">
        <v>47</v>
      </c>
      <c r="C939">
        <v>1660</v>
      </c>
      <c r="Q939">
        <v>6</v>
      </c>
      <c r="R939" t="s">
        <v>60</v>
      </c>
      <c r="T939" t="s">
        <v>737</v>
      </c>
      <c r="U939">
        <v>44.63</v>
      </c>
      <c r="V939">
        <v>10.93</v>
      </c>
      <c r="W939">
        <v>130</v>
      </c>
      <c r="AE939">
        <v>1</v>
      </c>
      <c r="AQ939">
        <v>1</v>
      </c>
    </row>
    <row r="940" spans="1:47" x14ac:dyDescent="0.35">
      <c r="A940">
        <v>5974</v>
      </c>
      <c r="B940" t="s">
        <v>51</v>
      </c>
      <c r="C940">
        <v>1661</v>
      </c>
      <c r="D940">
        <v>1</v>
      </c>
      <c r="E940">
        <v>8</v>
      </c>
      <c r="J940">
        <v>6</v>
      </c>
      <c r="L940">
        <v>6</v>
      </c>
      <c r="Q940">
        <v>8</v>
      </c>
      <c r="R940" t="s">
        <v>738</v>
      </c>
      <c r="T940" t="s">
        <v>739</v>
      </c>
      <c r="U940">
        <v>23</v>
      </c>
      <c r="V940">
        <v>120.2</v>
      </c>
      <c r="W940">
        <v>30</v>
      </c>
      <c r="Y940">
        <v>3</v>
      </c>
      <c r="AE940">
        <v>1</v>
      </c>
      <c r="AF940">
        <v>31</v>
      </c>
      <c r="AG940">
        <v>1</v>
      </c>
      <c r="AI940">
        <v>1</v>
      </c>
      <c r="AK940">
        <v>3</v>
      </c>
      <c r="AQ940">
        <v>1</v>
      </c>
      <c r="AR940">
        <v>31</v>
      </c>
      <c r="AS940">
        <v>1</v>
      </c>
      <c r="AU940">
        <v>1</v>
      </c>
    </row>
    <row r="941" spans="1:47" x14ac:dyDescent="0.35">
      <c r="A941">
        <v>1019</v>
      </c>
      <c r="B941" t="s">
        <v>51</v>
      </c>
      <c r="C941">
        <v>1661</v>
      </c>
      <c r="D941">
        <v>3</v>
      </c>
      <c r="E941">
        <v>22</v>
      </c>
      <c r="F941">
        <v>13</v>
      </c>
      <c r="G941">
        <v>30</v>
      </c>
      <c r="Q941">
        <v>10</v>
      </c>
      <c r="R941" t="s">
        <v>60</v>
      </c>
      <c r="T941" t="s">
        <v>740</v>
      </c>
      <c r="U941">
        <v>44.1</v>
      </c>
      <c r="V941">
        <v>12</v>
      </c>
      <c r="W941">
        <v>130</v>
      </c>
      <c r="Y941">
        <v>3</v>
      </c>
      <c r="AE941">
        <v>3</v>
      </c>
    </row>
    <row r="942" spans="1:47" x14ac:dyDescent="0.35">
      <c r="A942">
        <v>1021</v>
      </c>
      <c r="B942" t="s">
        <v>47</v>
      </c>
      <c r="C942">
        <v>1662</v>
      </c>
      <c r="D942">
        <v>1</v>
      </c>
      <c r="E942">
        <v>1</v>
      </c>
      <c r="H942" t="s">
        <v>48</v>
      </c>
      <c r="R942" t="s">
        <v>570</v>
      </c>
      <c r="T942" t="s">
        <v>570</v>
      </c>
      <c r="U942">
        <v>-0.2</v>
      </c>
      <c r="V942">
        <v>-78.400000000000006</v>
      </c>
      <c r="W942">
        <v>160</v>
      </c>
      <c r="AE942">
        <v>2</v>
      </c>
    </row>
    <row r="943" spans="1:47" x14ac:dyDescent="0.35">
      <c r="A943">
        <v>1022</v>
      </c>
      <c r="B943" t="s">
        <v>47</v>
      </c>
      <c r="C943">
        <v>1662</v>
      </c>
      <c r="D943">
        <v>6</v>
      </c>
      <c r="E943">
        <v>7</v>
      </c>
      <c r="H943" t="s">
        <v>48</v>
      </c>
      <c r="R943" t="s">
        <v>543</v>
      </c>
      <c r="T943" t="s">
        <v>627</v>
      </c>
      <c r="U943">
        <v>17</v>
      </c>
      <c r="V943">
        <v>-96.3</v>
      </c>
      <c r="W943">
        <v>150</v>
      </c>
      <c r="AE943">
        <v>3</v>
      </c>
    </row>
    <row r="944" spans="1:47" x14ac:dyDescent="0.35">
      <c r="A944">
        <v>1023</v>
      </c>
      <c r="B944" t="s">
        <v>47</v>
      </c>
      <c r="C944">
        <v>1662</v>
      </c>
      <c r="D944">
        <v>6</v>
      </c>
      <c r="E944">
        <v>16</v>
      </c>
      <c r="H944" t="s">
        <v>48</v>
      </c>
      <c r="R944" t="s">
        <v>199</v>
      </c>
      <c r="T944" t="s">
        <v>741</v>
      </c>
      <c r="U944">
        <v>35.5</v>
      </c>
      <c r="V944">
        <v>136</v>
      </c>
      <c r="W944">
        <v>30</v>
      </c>
      <c r="X944">
        <v>600</v>
      </c>
      <c r="Y944">
        <v>3</v>
      </c>
      <c r="AE944">
        <v>3</v>
      </c>
    </row>
    <row r="945" spans="1:45" x14ac:dyDescent="0.35">
      <c r="A945">
        <v>5975</v>
      </c>
      <c r="B945" t="s">
        <v>51</v>
      </c>
      <c r="C945">
        <v>1662</v>
      </c>
      <c r="D945">
        <v>10</v>
      </c>
      <c r="E945">
        <v>30</v>
      </c>
      <c r="J945">
        <v>7.6</v>
      </c>
      <c r="L945">
        <v>7.6</v>
      </c>
      <c r="R945" t="s">
        <v>199</v>
      </c>
      <c r="T945" t="s">
        <v>742</v>
      </c>
      <c r="U945">
        <v>31.7</v>
      </c>
      <c r="V945">
        <v>132</v>
      </c>
      <c r="W945">
        <v>30</v>
      </c>
      <c r="Y945">
        <v>1</v>
      </c>
      <c r="AE945">
        <v>2</v>
      </c>
      <c r="AJ945">
        <v>200</v>
      </c>
      <c r="AK945">
        <v>3</v>
      </c>
      <c r="AQ945">
        <v>2</v>
      </c>
      <c r="AR945">
        <v>2500</v>
      </c>
      <c r="AS945">
        <v>4</v>
      </c>
    </row>
    <row r="946" spans="1:45" x14ac:dyDescent="0.35">
      <c r="A946">
        <v>1020</v>
      </c>
      <c r="B946" t="s">
        <v>47</v>
      </c>
      <c r="C946">
        <v>1662</v>
      </c>
      <c r="H946" t="s">
        <v>48</v>
      </c>
      <c r="Q946">
        <v>10</v>
      </c>
      <c r="R946" t="s">
        <v>56</v>
      </c>
      <c r="T946" t="s">
        <v>124</v>
      </c>
      <c r="U946">
        <v>35</v>
      </c>
      <c r="V946">
        <v>25</v>
      </c>
      <c r="W946">
        <v>130</v>
      </c>
    </row>
    <row r="947" spans="1:45" x14ac:dyDescent="0.35">
      <c r="A947">
        <v>1026</v>
      </c>
      <c r="B947" t="s">
        <v>47</v>
      </c>
      <c r="C947">
        <v>1663</v>
      </c>
      <c r="D947">
        <v>2</v>
      </c>
      <c r="E947">
        <v>5</v>
      </c>
      <c r="F947">
        <v>22</v>
      </c>
      <c r="G947">
        <v>30</v>
      </c>
      <c r="H947" t="s">
        <v>48</v>
      </c>
      <c r="Q947">
        <v>10</v>
      </c>
      <c r="R947" t="s">
        <v>743</v>
      </c>
      <c r="T947" t="s">
        <v>744</v>
      </c>
      <c r="U947">
        <v>47.6</v>
      </c>
      <c r="V947">
        <v>-70.099999999999994</v>
      </c>
      <c r="W947">
        <v>150</v>
      </c>
      <c r="AE947">
        <v>1</v>
      </c>
    </row>
    <row r="948" spans="1:45" x14ac:dyDescent="0.35">
      <c r="A948">
        <v>1025</v>
      </c>
      <c r="B948" t="s">
        <v>47</v>
      </c>
      <c r="C948">
        <v>1663</v>
      </c>
      <c r="H948" t="s">
        <v>48</v>
      </c>
      <c r="R948" t="s">
        <v>713</v>
      </c>
      <c r="T948" t="s">
        <v>745</v>
      </c>
      <c r="U948">
        <v>12.4</v>
      </c>
      <c r="V948">
        <v>-86.6</v>
      </c>
      <c r="W948">
        <v>100</v>
      </c>
      <c r="AE948">
        <v>3</v>
      </c>
    </row>
    <row r="949" spans="1:45" x14ac:dyDescent="0.35">
      <c r="A949">
        <v>1028</v>
      </c>
      <c r="B949" t="s">
        <v>47</v>
      </c>
      <c r="C949">
        <v>1664</v>
      </c>
      <c r="D949">
        <v>5</v>
      </c>
      <c r="E949">
        <v>12</v>
      </c>
      <c r="F949">
        <v>9</v>
      </c>
      <c r="G949">
        <v>15</v>
      </c>
      <c r="I949">
        <v>15</v>
      </c>
      <c r="J949">
        <v>7.3</v>
      </c>
      <c r="P949">
        <v>7.3</v>
      </c>
      <c r="Q949">
        <v>10</v>
      </c>
      <c r="R949" t="s">
        <v>479</v>
      </c>
      <c r="T949" t="s">
        <v>746</v>
      </c>
      <c r="U949">
        <v>-14.1</v>
      </c>
      <c r="V949">
        <v>-75.8</v>
      </c>
      <c r="W949">
        <v>160</v>
      </c>
      <c r="X949">
        <v>400</v>
      </c>
      <c r="Y949">
        <v>3</v>
      </c>
      <c r="AE949">
        <v>3</v>
      </c>
    </row>
    <row r="950" spans="1:45" x14ac:dyDescent="0.35">
      <c r="A950">
        <v>1030</v>
      </c>
      <c r="B950" t="s">
        <v>47</v>
      </c>
      <c r="C950">
        <v>1664</v>
      </c>
      <c r="D950">
        <v>8</v>
      </c>
      <c r="E950">
        <v>12</v>
      </c>
      <c r="H950" t="s">
        <v>48</v>
      </c>
      <c r="J950">
        <v>6.3</v>
      </c>
      <c r="P950">
        <v>6.3</v>
      </c>
      <c r="Q950">
        <v>8</v>
      </c>
      <c r="R950" t="s">
        <v>116</v>
      </c>
      <c r="T950" t="s">
        <v>747</v>
      </c>
      <c r="U950">
        <v>35.5</v>
      </c>
      <c r="V950">
        <v>127.1</v>
      </c>
      <c r="W950">
        <v>30</v>
      </c>
      <c r="X950">
        <v>50</v>
      </c>
      <c r="Y950">
        <v>1</v>
      </c>
    </row>
    <row r="951" spans="1:45" x14ac:dyDescent="0.35">
      <c r="A951">
        <v>7959</v>
      </c>
      <c r="B951" t="s">
        <v>47</v>
      </c>
      <c r="C951">
        <v>1664</v>
      </c>
      <c r="J951">
        <v>5.5</v>
      </c>
      <c r="L951">
        <v>5.5</v>
      </c>
      <c r="Q951">
        <v>7</v>
      </c>
      <c r="R951" t="s">
        <v>93</v>
      </c>
      <c r="T951" t="s">
        <v>400</v>
      </c>
      <c r="U951">
        <v>38.700000000000003</v>
      </c>
      <c r="V951">
        <v>112.7</v>
      </c>
      <c r="W951">
        <v>30</v>
      </c>
      <c r="Y951">
        <v>3</v>
      </c>
      <c r="AK951">
        <v>3</v>
      </c>
    </row>
    <row r="952" spans="1:45" x14ac:dyDescent="0.35">
      <c r="A952">
        <v>1027</v>
      </c>
      <c r="B952" t="s">
        <v>47</v>
      </c>
      <c r="C952">
        <v>1664</v>
      </c>
      <c r="R952" t="s">
        <v>73</v>
      </c>
      <c r="T952" t="s">
        <v>194</v>
      </c>
      <c r="U952">
        <v>38.1</v>
      </c>
      <c r="V952">
        <v>46.3</v>
      </c>
      <c r="W952">
        <v>140</v>
      </c>
      <c r="X952">
        <v>1500</v>
      </c>
      <c r="Y952">
        <v>4</v>
      </c>
      <c r="AE952">
        <v>3</v>
      </c>
      <c r="AG952">
        <v>3</v>
      </c>
      <c r="AJ952">
        <v>1500</v>
      </c>
      <c r="AK952">
        <v>4</v>
      </c>
      <c r="AQ952">
        <v>3</v>
      </c>
      <c r="AS952">
        <v>3</v>
      </c>
    </row>
    <row r="953" spans="1:45" x14ac:dyDescent="0.35">
      <c r="A953">
        <v>1031</v>
      </c>
      <c r="B953" t="s">
        <v>47</v>
      </c>
      <c r="C953">
        <v>1665</v>
      </c>
      <c r="D953">
        <v>1</v>
      </c>
      <c r="H953" t="s">
        <v>48</v>
      </c>
      <c r="Q953">
        <v>10</v>
      </c>
      <c r="R953" t="s">
        <v>56</v>
      </c>
      <c r="T953" t="s">
        <v>124</v>
      </c>
      <c r="U953">
        <v>35</v>
      </c>
      <c r="V953">
        <v>25</v>
      </c>
      <c r="W953">
        <v>130</v>
      </c>
    </row>
    <row r="954" spans="1:45" x14ac:dyDescent="0.35">
      <c r="A954">
        <v>1032</v>
      </c>
      <c r="B954" t="s">
        <v>47</v>
      </c>
      <c r="C954">
        <v>1665</v>
      </c>
      <c r="D954">
        <v>6</v>
      </c>
      <c r="E954">
        <v>15</v>
      </c>
      <c r="H954" t="s">
        <v>48</v>
      </c>
      <c r="R954" t="s">
        <v>73</v>
      </c>
      <c r="T954" t="s">
        <v>748</v>
      </c>
      <c r="U954">
        <v>35.4</v>
      </c>
      <c r="V954">
        <v>52</v>
      </c>
      <c r="W954">
        <v>140</v>
      </c>
      <c r="Y954">
        <v>3</v>
      </c>
      <c r="AE954">
        <v>3</v>
      </c>
    </row>
    <row r="955" spans="1:45" x14ac:dyDescent="0.35">
      <c r="A955">
        <v>1033</v>
      </c>
      <c r="B955" t="s">
        <v>47</v>
      </c>
      <c r="C955">
        <v>1665</v>
      </c>
      <c r="D955">
        <v>6</v>
      </c>
      <c r="E955">
        <v>19</v>
      </c>
      <c r="H955" t="s">
        <v>48</v>
      </c>
      <c r="Q955">
        <v>8</v>
      </c>
      <c r="R955" t="s">
        <v>621</v>
      </c>
      <c r="T955" t="s">
        <v>622</v>
      </c>
      <c r="U955">
        <v>14.6</v>
      </c>
      <c r="V955">
        <v>121</v>
      </c>
      <c r="W955">
        <v>170</v>
      </c>
      <c r="X955">
        <v>19</v>
      </c>
      <c r="Y955">
        <v>1</v>
      </c>
      <c r="AE955">
        <v>2</v>
      </c>
    </row>
    <row r="956" spans="1:45" x14ac:dyDescent="0.35">
      <c r="A956">
        <v>1034</v>
      </c>
      <c r="B956" t="s">
        <v>47</v>
      </c>
      <c r="C956">
        <v>1666</v>
      </c>
      <c r="D956">
        <v>2</v>
      </c>
      <c r="E956">
        <v>1</v>
      </c>
      <c r="R956" t="s">
        <v>199</v>
      </c>
      <c r="T956" t="s">
        <v>749</v>
      </c>
      <c r="U956">
        <v>37</v>
      </c>
      <c r="V956">
        <v>138</v>
      </c>
      <c r="W956">
        <v>30</v>
      </c>
      <c r="X956">
        <v>1500</v>
      </c>
      <c r="Y956">
        <v>4</v>
      </c>
      <c r="AJ956">
        <v>1500</v>
      </c>
      <c r="AK956">
        <v>4</v>
      </c>
    </row>
    <row r="957" spans="1:45" x14ac:dyDescent="0.35">
      <c r="A957">
        <v>5976</v>
      </c>
      <c r="B957" t="s">
        <v>51</v>
      </c>
      <c r="C957">
        <v>1666</v>
      </c>
      <c r="D957">
        <v>5</v>
      </c>
      <c r="E957">
        <v>31</v>
      </c>
      <c r="J957">
        <v>6.4</v>
      </c>
      <c r="L957">
        <v>6.4</v>
      </c>
      <c r="R957" t="s">
        <v>199</v>
      </c>
      <c r="T957" t="s">
        <v>459</v>
      </c>
      <c r="U957">
        <v>35</v>
      </c>
      <c r="V957">
        <v>136.80000000000001</v>
      </c>
      <c r="W957">
        <v>30</v>
      </c>
      <c r="AK957">
        <v>2</v>
      </c>
      <c r="AQ957">
        <v>1</v>
      </c>
    </row>
    <row r="958" spans="1:45" x14ac:dyDescent="0.35">
      <c r="A958">
        <v>1036</v>
      </c>
      <c r="B958" t="s">
        <v>47</v>
      </c>
      <c r="C958">
        <v>1666</v>
      </c>
      <c r="D958">
        <v>11</v>
      </c>
      <c r="H958" t="s">
        <v>48</v>
      </c>
      <c r="R958" t="s">
        <v>197</v>
      </c>
      <c r="T958" t="s">
        <v>750</v>
      </c>
      <c r="U958">
        <v>36</v>
      </c>
      <c r="V958">
        <v>42.5</v>
      </c>
      <c r="W958">
        <v>140</v>
      </c>
      <c r="AE958">
        <v>3</v>
      </c>
    </row>
    <row r="959" spans="1:45" x14ac:dyDescent="0.35">
      <c r="A959">
        <v>1040</v>
      </c>
      <c r="B959" t="s">
        <v>47</v>
      </c>
      <c r="C959">
        <v>1667</v>
      </c>
      <c r="D959">
        <v>2</v>
      </c>
      <c r="E959">
        <v>3</v>
      </c>
      <c r="R959" t="s">
        <v>73</v>
      </c>
      <c r="T959" t="s">
        <v>751</v>
      </c>
      <c r="U959">
        <v>37.200000000000003</v>
      </c>
      <c r="V959">
        <v>50</v>
      </c>
      <c r="W959">
        <v>140</v>
      </c>
      <c r="AE959">
        <v>3</v>
      </c>
    </row>
    <row r="960" spans="1:45" x14ac:dyDescent="0.35">
      <c r="A960">
        <v>1042</v>
      </c>
      <c r="B960" t="s">
        <v>51</v>
      </c>
      <c r="C960">
        <v>1667</v>
      </c>
      <c r="D960">
        <v>4</v>
      </c>
      <c r="E960">
        <v>6</v>
      </c>
      <c r="F960">
        <v>7</v>
      </c>
      <c r="G960">
        <v>10</v>
      </c>
      <c r="J960">
        <v>7.2</v>
      </c>
      <c r="L960">
        <v>7.2</v>
      </c>
      <c r="Q960">
        <v>11</v>
      </c>
      <c r="R960" t="s">
        <v>389</v>
      </c>
      <c r="T960" t="s">
        <v>752</v>
      </c>
      <c r="U960">
        <v>42.6</v>
      </c>
      <c r="V960">
        <v>18.100000000000001</v>
      </c>
      <c r="W960">
        <v>130</v>
      </c>
      <c r="X960">
        <v>5000</v>
      </c>
      <c r="Y960">
        <v>4</v>
      </c>
      <c r="AE960">
        <v>4</v>
      </c>
      <c r="AG960">
        <v>4</v>
      </c>
      <c r="AJ960">
        <v>5000</v>
      </c>
      <c r="AK960">
        <v>4</v>
      </c>
      <c r="AQ960">
        <v>4</v>
      </c>
      <c r="AS960">
        <v>4</v>
      </c>
    </row>
    <row r="961" spans="1:45" x14ac:dyDescent="0.35">
      <c r="A961">
        <v>1044</v>
      </c>
      <c r="B961" t="s">
        <v>47</v>
      </c>
      <c r="C961">
        <v>1667</v>
      </c>
      <c r="D961">
        <v>7</v>
      </c>
      <c r="E961">
        <v>30</v>
      </c>
      <c r="R961" t="s">
        <v>543</v>
      </c>
      <c r="T961" t="s">
        <v>753</v>
      </c>
      <c r="U961">
        <v>18.8</v>
      </c>
      <c r="V961">
        <v>-98</v>
      </c>
      <c r="W961">
        <v>150</v>
      </c>
      <c r="AE961">
        <v>3</v>
      </c>
    </row>
    <row r="962" spans="1:45" x14ac:dyDescent="0.35">
      <c r="A962">
        <v>1046</v>
      </c>
      <c r="B962" t="s">
        <v>47</v>
      </c>
      <c r="C962">
        <v>1667</v>
      </c>
      <c r="D962">
        <v>11</v>
      </c>
      <c r="E962">
        <v>18</v>
      </c>
      <c r="R962" t="s">
        <v>73</v>
      </c>
      <c r="T962" t="s">
        <v>754</v>
      </c>
      <c r="U962">
        <v>37.200000000000003</v>
      </c>
      <c r="V962">
        <v>57.5</v>
      </c>
      <c r="W962">
        <v>140</v>
      </c>
      <c r="X962">
        <v>12000</v>
      </c>
      <c r="Y962">
        <v>4</v>
      </c>
      <c r="AE962">
        <v>3</v>
      </c>
    </row>
    <row r="963" spans="1:45" x14ac:dyDescent="0.35">
      <c r="A963">
        <v>8240</v>
      </c>
      <c r="B963" t="s">
        <v>51</v>
      </c>
      <c r="C963">
        <v>1667</v>
      </c>
      <c r="D963">
        <v>11</v>
      </c>
      <c r="E963">
        <v>30</v>
      </c>
      <c r="J963">
        <v>6.6</v>
      </c>
      <c r="L963">
        <v>6.6</v>
      </c>
      <c r="Q963">
        <v>6</v>
      </c>
      <c r="R963" t="s">
        <v>80</v>
      </c>
      <c r="T963" t="s">
        <v>200</v>
      </c>
      <c r="U963">
        <v>38.4</v>
      </c>
      <c r="V963">
        <v>27.1</v>
      </c>
      <c r="W963">
        <v>140</v>
      </c>
    </row>
    <row r="964" spans="1:45" x14ac:dyDescent="0.35">
      <c r="A964">
        <v>1047</v>
      </c>
      <c r="B964" t="s">
        <v>47</v>
      </c>
      <c r="C964">
        <v>1667</v>
      </c>
      <c r="D964">
        <v>11</v>
      </c>
      <c r="I964">
        <v>12</v>
      </c>
      <c r="J964">
        <v>6.9</v>
      </c>
      <c r="L964">
        <v>6.9</v>
      </c>
      <c r="Q964">
        <v>10</v>
      </c>
      <c r="R964" t="s">
        <v>165</v>
      </c>
      <c r="T964" t="s">
        <v>755</v>
      </c>
      <c r="U964">
        <v>40.6</v>
      </c>
      <c r="V964">
        <v>48.6</v>
      </c>
      <c r="W964">
        <v>40</v>
      </c>
      <c r="X964">
        <v>80000</v>
      </c>
      <c r="Y964">
        <v>4</v>
      </c>
      <c r="AE964">
        <v>4</v>
      </c>
      <c r="AG964">
        <v>4</v>
      </c>
      <c r="AJ964">
        <v>80000</v>
      </c>
      <c r="AK964">
        <v>4</v>
      </c>
      <c r="AQ964">
        <v>4</v>
      </c>
      <c r="AS964">
        <v>4</v>
      </c>
    </row>
    <row r="965" spans="1:45" x14ac:dyDescent="0.35">
      <c r="A965">
        <v>1039</v>
      </c>
      <c r="B965" t="s">
        <v>47</v>
      </c>
      <c r="C965">
        <v>1667</v>
      </c>
      <c r="R965" t="s">
        <v>756</v>
      </c>
      <c r="T965" t="s">
        <v>756</v>
      </c>
      <c r="U965">
        <v>18.3</v>
      </c>
      <c r="V965">
        <v>-77.5</v>
      </c>
      <c r="W965">
        <v>90</v>
      </c>
      <c r="AE965">
        <v>2</v>
      </c>
      <c r="AQ965">
        <v>2</v>
      </c>
    </row>
    <row r="966" spans="1:45" x14ac:dyDescent="0.35">
      <c r="A966">
        <v>6005</v>
      </c>
      <c r="B966" t="s">
        <v>51</v>
      </c>
      <c r="C966">
        <v>1667</v>
      </c>
      <c r="J966">
        <v>6.7</v>
      </c>
      <c r="L966">
        <v>6.7</v>
      </c>
      <c r="R966" t="s">
        <v>199</v>
      </c>
      <c r="T966" t="s">
        <v>757</v>
      </c>
      <c r="U966">
        <v>25</v>
      </c>
      <c r="V966">
        <v>125.5</v>
      </c>
      <c r="W966">
        <v>30</v>
      </c>
    </row>
    <row r="967" spans="1:45" x14ac:dyDescent="0.35">
      <c r="A967">
        <v>1050</v>
      </c>
      <c r="B967" t="s">
        <v>47</v>
      </c>
      <c r="C967">
        <v>1668</v>
      </c>
      <c r="D967">
        <v>1</v>
      </c>
      <c r="E967">
        <v>4</v>
      </c>
      <c r="H967" t="s">
        <v>48</v>
      </c>
      <c r="R967" t="s">
        <v>73</v>
      </c>
      <c r="T967" t="s">
        <v>194</v>
      </c>
      <c r="U967">
        <v>38</v>
      </c>
      <c r="V967">
        <v>46.2</v>
      </c>
      <c r="W967">
        <v>140</v>
      </c>
      <c r="AE967">
        <v>3</v>
      </c>
    </row>
    <row r="968" spans="1:45" x14ac:dyDescent="0.35">
      <c r="A968">
        <v>6013</v>
      </c>
      <c r="B968" t="s">
        <v>51</v>
      </c>
      <c r="C968">
        <v>1668</v>
      </c>
      <c r="D968">
        <v>4</v>
      </c>
      <c r="E968">
        <v>13</v>
      </c>
      <c r="Q968">
        <v>4</v>
      </c>
      <c r="R968" t="s">
        <v>505</v>
      </c>
      <c r="S968" t="s">
        <v>758</v>
      </c>
      <c r="T968" t="s">
        <v>759</v>
      </c>
      <c r="U968">
        <v>42.35</v>
      </c>
      <c r="V968">
        <v>-71.05</v>
      </c>
      <c r="W968">
        <v>150</v>
      </c>
    </row>
    <row r="969" spans="1:45" x14ac:dyDescent="0.35">
      <c r="A969">
        <v>1052</v>
      </c>
      <c r="B969" t="s">
        <v>47</v>
      </c>
      <c r="C969">
        <v>1668</v>
      </c>
      <c r="D969">
        <v>5</v>
      </c>
      <c r="E969">
        <v>2</v>
      </c>
      <c r="I969">
        <v>10</v>
      </c>
      <c r="R969" t="s">
        <v>115</v>
      </c>
      <c r="T969" t="s">
        <v>760</v>
      </c>
      <c r="U969">
        <v>24</v>
      </c>
      <c r="V969">
        <v>68</v>
      </c>
      <c r="W969">
        <v>60</v>
      </c>
      <c r="AE969">
        <v>3</v>
      </c>
      <c r="AF969">
        <v>30000</v>
      </c>
      <c r="AG969">
        <v>4</v>
      </c>
      <c r="AQ969">
        <v>3</v>
      </c>
      <c r="AR969">
        <v>30000</v>
      </c>
      <c r="AS969">
        <v>4</v>
      </c>
    </row>
    <row r="970" spans="1:45" x14ac:dyDescent="0.35">
      <c r="A970">
        <v>1053</v>
      </c>
      <c r="B970" t="s">
        <v>51</v>
      </c>
      <c r="C970">
        <v>1668</v>
      </c>
      <c r="D970">
        <v>7</v>
      </c>
      <c r="E970">
        <v>10</v>
      </c>
      <c r="J970">
        <v>6.6</v>
      </c>
      <c r="L970">
        <v>6.6</v>
      </c>
      <c r="Q970">
        <v>9</v>
      </c>
      <c r="R970" t="s">
        <v>80</v>
      </c>
      <c r="T970" t="s">
        <v>80</v>
      </c>
      <c r="U970">
        <v>38.4</v>
      </c>
      <c r="V970">
        <v>27.1</v>
      </c>
      <c r="W970">
        <v>140</v>
      </c>
      <c r="X970">
        <v>17500</v>
      </c>
      <c r="Y970">
        <v>4</v>
      </c>
      <c r="AE970">
        <v>3</v>
      </c>
    </row>
    <row r="971" spans="1:45" x14ac:dyDescent="0.35">
      <c r="A971">
        <v>1054</v>
      </c>
      <c r="B971" t="s">
        <v>51</v>
      </c>
      <c r="C971">
        <v>1668</v>
      </c>
      <c r="D971">
        <v>7</v>
      </c>
      <c r="E971">
        <v>25</v>
      </c>
      <c r="J971">
        <v>8.5</v>
      </c>
      <c r="L971">
        <v>8.5</v>
      </c>
      <c r="Q971">
        <v>12</v>
      </c>
      <c r="R971" t="s">
        <v>93</v>
      </c>
      <c r="T971" t="s">
        <v>97</v>
      </c>
      <c r="U971">
        <v>35.299999999999997</v>
      </c>
      <c r="V971">
        <v>118.6</v>
      </c>
      <c r="W971">
        <v>30</v>
      </c>
      <c r="X971">
        <v>42578</v>
      </c>
      <c r="Y971">
        <v>4</v>
      </c>
      <c r="AE971">
        <v>4</v>
      </c>
      <c r="AG971">
        <v>4</v>
      </c>
      <c r="AJ971">
        <v>42578</v>
      </c>
      <c r="AK971">
        <v>4</v>
      </c>
      <c r="AQ971">
        <v>4</v>
      </c>
      <c r="AS971">
        <v>4</v>
      </c>
    </row>
    <row r="972" spans="1:45" x14ac:dyDescent="0.35">
      <c r="A972">
        <v>5977</v>
      </c>
      <c r="B972" t="s">
        <v>51</v>
      </c>
      <c r="C972">
        <v>1668</v>
      </c>
      <c r="D972">
        <v>7</v>
      </c>
      <c r="E972">
        <v>31</v>
      </c>
      <c r="J972">
        <v>6.4</v>
      </c>
      <c r="L972">
        <v>6.4</v>
      </c>
      <c r="Q972">
        <v>6</v>
      </c>
      <c r="R972" t="s">
        <v>175</v>
      </c>
      <c r="T972" t="s">
        <v>761</v>
      </c>
      <c r="U972">
        <v>38</v>
      </c>
      <c r="V972">
        <v>126</v>
      </c>
      <c r="W972">
        <v>30</v>
      </c>
      <c r="AK972">
        <v>1</v>
      </c>
      <c r="AQ972">
        <v>1</v>
      </c>
      <c r="AS972">
        <v>1</v>
      </c>
    </row>
    <row r="973" spans="1:45" x14ac:dyDescent="0.35">
      <c r="A973">
        <v>1055</v>
      </c>
      <c r="B973" t="s">
        <v>47</v>
      </c>
      <c r="C973">
        <v>1669</v>
      </c>
      <c r="D973">
        <v>1</v>
      </c>
      <c r="E973">
        <v>4</v>
      </c>
      <c r="I973">
        <v>5</v>
      </c>
      <c r="J973">
        <v>5.7</v>
      </c>
      <c r="P973">
        <v>5.7</v>
      </c>
      <c r="Q973">
        <v>9</v>
      </c>
      <c r="R973" t="s">
        <v>165</v>
      </c>
      <c r="T973" t="s">
        <v>762</v>
      </c>
      <c r="U973">
        <v>40.6</v>
      </c>
      <c r="V973">
        <v>48.6</v>
      </c>
      <c r="W973">
        <v>40</v>
      </c>
      <c r="X973">
        <v>7000</v>
      </c>
      <c r="Y973">
        <v>4</v>
      </c>
      <c r="AE973">
        <v>3</v>
      </c>
    </row>
    <row r="974" spans="1:45" x14ac:dyDescent="0.35">
      <c r="A974">
        <v>1057</v>
      </c>
      <c r="B974" t="s">
        <v>47</v>
      </c>
      <c r="C974">
        <v>1669</v>
      </c>
      <c r="D974">
        <v>3</v>
      </c>
      <c r="E974">
        <v>11</v>
      </c>
      <c r="F974">
        <v>11</v>
      </c>
      <c r="Q974">
        <v>10</v>
      </c>
      <c r="R974" t="s">
        <v>60</v>
      </c>
      <c r="T974" t="s">
        <v>763</v>
      </c>
      <c r="U974">
        <v>37.6</v>
      </c>
      <c r="V974">
        <v>15</v>
      </c>
      <c r="W974">
        <v>130</v>
      </c>
    </row>
    <row r="975" spans="1:45" x14ac:dyDescent="0.35">
      <c r="A975">
        <v>1056</v>
      </c>
      <c r="B975" t="s">
        <v>47</v>
      </c>
      <c r="C975">
        <v>1669</v>
      </c>
      <c r="D975">
        <v>6</v>
      </c>
      <c r="E975">
        <v>4</v>
      </c>
      <c r="Q975">
        <v>11</v>
      </c>
      <c r="R975" t="s">
        <v>77</v>
      </c>
      <c r="T975" t="s">
        <v>764</v>
      </c>
      <c r="W975">
        <v>60</v>
      </c>
    </row>
    <row r="976" spans="1:45" x14ac:dyDescent="0.35">
      <c r="A976">
        <v>1059</v>
      </c>
      <c r="B976" t="s">
        <v>47</v>
      </c>
      <c r="C976">
        <v>1670</v>
      </c>
      <c r="D976">
        <v>7</v>
      </c>
      <c r="E976">
        <v>17</v>
      </c>
      <c r="H976" t="s">
        <v>48</v>
      </c>
      <c r="Q976">
        <v>9</v>
      </c>
      <c r="R976" t="s">
        <v>427</v>
      </c>
      <c r="T976" t="s">
        <v>765</v>
      </c>
      <c r="U976">
        <v>47.2</v>
      </c>
      <c r="V976">
        <v>11.4</v>
      </c>
      <c r="W976">
        <v>120</v>
      </c>
      <c r="AE976">
        <v>3</v>
      </c>
    </row>
    <row r="977" spans="1:45" x14ac:dyDescent="0.35">
      <c r="A977">
        <v>6020</v>
      </c>
      <c r="B977" t="s">
        <v>51</v>
      </c>
      <c r="C977">
        <v>1670</v>
      </c>
      <c r="D977">
        <v>8</v>
      </c>
      <c r="E977">
        <v>19</v>
      </c>
      <c r="J977">
        <v>6.8</v>
      </c>
      <c r="L977">
        <v>6.8</v>
      </c>
      <c r="R977" t="s">
        <v>93</v>
      </c>
      <c r="T977" t="s">
        <v>766</v>
      </c>
      <c r="U977">
        <v>33</v>
      </c>
      <c r="V977">
        <v>122.5</v>
      </c>
      <c r="W977">
        <v>30</v>
      </c>
      <c r="AK977">
        <v>3</v>
      </c>
    </row>
    <row r="978" spans="1:45" x14ac:dyDescent="0.35">
      <c r="A978">
        <v>1060</v>
      </c>
      <c r="B978" t="s">
        <v>47</v>
      </c>
      <c r="C978">
        <v>1670</v>
      </c>
      <c r="D978">
        <v>10</v>
      </c>
      <c r="E978">
        <v>30</v>
      </c>
      <c r="H978" t="s">
        <v>48</v>
      </c>
      <c r="J978">
        <v>6.3</v>
      </c>
      <c r="P978">
        <v>6.3</v>
      </c>
      <c r="Q978">
        <v>8</v>
      </c>
      <c r="R978" t="s">
        <v>116</v>
      </c>
      <c r="T978" t="s">
        <v>767</v>
      </c>
      <c r="U978">
        <v>35.9</v>
      </c>
      <c r="V978">
        <v>126.5</v>
      </c>
      <c r="W978">
        <v>30</v>
      </c>
      <c r="AE978">
        <v>2</v>
      </c>
    </row>
    <row r="979" spans="1:45" x14ac:dyDescent="0.35">
      <c r="A979">
        <v>5978</v>
      </c>
      <c r="B979" t="s">
        <v>51</v>
      </c>
      <c r="C979">
        <v>1670</v>
      </c>
      <c r="D979">
        <v>12</v>
      </c>
      <c r="E979">
        <v>17</v>
      </c>
      <c r="J979">
        <v>6.4</v>
      </c>
      <c r="L979">
        <v>6.4</v>
      </c>
      <c r="R979" t="s">
        <v>199</v>
      </c>
      <c r="T979" t="s">
        <v>700</v>
      </c>
      <c r="U979">
        <v>35.5</v>
      </c>
      <c r="V979">
        <v>141</v>
      </c>
      <c r="W979">
        <v>30</v>
      </c>
      <c r="AQ979">
        <v>1</v>
      </c>
    </row>
    <row r="980" spans="1:45" x14ac:dyDescent="0.35">
      <c r="A980">
        <v>1058</v>
      </c>
      <c r="B980" t="s">
        <v>47</v>
      </c>
      <c r="C980">
        <v>1670</v>
      </c>
      <c r="H980" t="s">
        <v>48</v>
      </c>
      <c r="R980" t="s">
        <v>73</v>
      </c>
      <c r="T980" t="s">
        <v>768</v>
      </c>
      <c r="U980">
        <v>27.5</v>
      </c>
      <c r="V980">
        <v>53.6</v>
      </c>
      <c r="W980">
        <v>140</v>
      </c>
      <c r="AE980">
        <v>3</v>
      </c>
    </row>
    <row r="981" spans="1:45" x14ac:dyDescent="0.35">
      <c r="A981">
        <v>1061</v>
      </c>
      <c r="B981" t="s">
        <v>47</v>
      </c>
      <c r="C981">
        <v>1671</v>
      </c>
      <c r="D981">
        <v>1</v>
      </c>
      <c r="E981">
        <v>1</v>
      </c>
      <c r="Q981">
        <v>9</v>
      </c>
      <c r="R981" t="s">
        <v>165</v>
      </c>
      <c r="T981" t="s">
        <v>762</v>
      </c>
      <c r="U981">
        <v>40.6</v>
      </c>
      <c r="V981">
        <v>48.6</v>
      </c>
      <c r="W981">
        <v>40</v>
      </c>
      <c r="Y981">
        <v>3</v>
      </c>
      <c r="AE981">
        <v>2</v>
      </c>
    </row>
    <row r="982" spans="1:45" x14ac:dyDescent="0.35">
      <c r="A982">
        <v>9814</v>
      </c>
      <c r="B982" t="s">
        <v>51</v>
      </c>
      <c r="C982">
        <v>1671</v>
      </c>
      <c r="D982">
        <v>2</v>
      </c>
      <c r="E982">
        <v>27</v>
      </c>
      <c r="J982">
        <v>6.9</v>
      </c>
      <c r="L982">
        <v>6.9</v>
      </c>
      <c r="R982" t="s">
        <v>199</v>
      </c>
      <c r="T982" t="s">
        <v>262</v>
      </c>
      <c r="U982">
        <v>33.4</v>
      </c>
      <c r="V982">
        <v>134.69999999999999</v>
      </c>
      <c r="W982">
        <v>30</v>
      </c>
    </row>
    <row r="983" spans="1:45" x14ac:dyDescent="0.35">
      <c r="A983">
        <v>1063</v>
      </c>
      <c r="B983" t="s">
        <v>51</v>
      </c>
      <c r="C983">
        <v>1672</v>
      </c>
      <c r="D983">
        <v>4</v>
      </c>
      <c r="E983">
        <v>14</v>
      </c>
      <c r="F983">
        <v>15</v>
      </c>
      <c r="G983">
        <v>45</v>
      </c>
      <c r="J983">
        <v>5.6</v>
      </c>
      <c r="L983">
        <v>5.6</v>
      </c>
      <c r="Q983">
        <v>10</v>
      </c>
      <c r="R983" t="s">
        <v>60</v>
      </c>
      <c r="T983" t="s">
        <v>769</v>
      </c>
      <c r="U983">
        <v>43.933</v>
      </c>
      <c r="V983">
        <v>12.583</v>
      </c>
      <c r="W983">
        <v>130</v>
      </c>
      <c r="X983">
        <v>1500</v>
      </c>
      <c r="Y983">
        <v>4</v>
      </c>
      <c r="AE983">
        <v>3</v>
      </c>
      <c r="AG983">
        <v>3</v>
      </c>
      <c r="AJ983">
        <v>1500</v>
      </c>
      <c r="AK983">
        <v>4</v>
      </c>
      <c r="AQ983">
        <v>3</v>
      </c>
      <c r="AS983">
        <v>3</v>
      </c>
    </row>
    <row r="984" spans="1:45" x14ac:dyDescent="0.35">
      <c r="A984">
        <v>5979</v>
      </c>
      <c r="B984" t="s">
        <v>51</v>
      </c>
      <c r="C984">
        <v>1672</v>
      </c>
      <c r="D984">
        <v>4</v>
      </c>
      <c r="R984" t="s">
        <v>56</v>
      </c>
      <c r="T984" t="s">
        <v>770</v>
      </c>
      <c r="U984">
        <v>40</v>
      </c>
      <c r="V984">
        <v>26</v>
      </c>
      <c r="W984">
        <v>130</v>
      </c>
    </row>
    <row r="985" spans="1:45" x14ac:dyDescent="0.35">
      <c r="A985">
        <v>1062</v>
      </c>
      <c r="B985" t="s">
        <v>51</v>
      </c>
      <c r="C985">
        <v>1672</v>
      </c>
      <c r="Q985">
        <v>10</v>
      </c>
      <c r="R985" t="s">
        <v>56</v>
      </c>
      <c r="T985" t="s">
        <v>84</v>
      </c>
      <c r="U985">
        <v>36.5</v>
      </c>
      <c r="V985">
        <v>25.5</v>
      </c>
      <c r="W985">
        <v>130</v>
      </c>
    </row>
    <row r="986" spans="1:45" x14ac:dyDescent="0.35">
      <c r="A986">
        <v>1064</v>
      </c>
      <c r="B986" t="s">
        <v>47</v>
      </c>
      <c r="C986">
        <v>1673</v>
      </c>
      <c r="D986">
        <v>5</v>
      </c>
      <c r="E986">
        <v>9</v>
      </c>
      <c r="H986" t="s">
        <v>48</v>
      </c>
      <c r="R986" t="s">
        <v>511</v>
      </c>
      <c r="T986" t="s">
        <v>512</v>
      </c>
      <c r="U986">
        <v>18.3</v>
      </c>
      <c r="V986">
        <v>-69.5</v>
      </c>
      <c r="W986">
        <v>90</v>
      </c>
      <c r="X986">
        <v>5</v>
      </c>
      <c r="Y986">
        <v>1</v>
      </c>
      <c r="AE986">
        <v>3</v>
      </c>
    </row>
    <row r="987" spans="1:45" x14ac:dyDescent="0.35">
      <c r="A987">
        <v>5980</v>
      </c>
      <c r="B987" t="s">
        <v>51</v>
      </c>
      <c r="C987">
        <v>1673</v>
      </c>
      <c r="D987">
        <v>5</v>
      </c>
      <c r="E987">
        <v>20</v>
      </c>
      <c r="R987" t="s">
        <v>676</v>
      </c>
      <c r="T987" t="s">
        <v>771</v>
      </c>
      <c r="U987">
        <v>1.375</v>
      </c>
      <c r="V987">
        <v>127.52</v>
      </c>
      <c r="W987">
        <v>170</v>
      </c>
      <c r="AE987">
        <v>1</v>
      </c>
      <c r="AQ987">
        <v>1</v>
      </c>
    </row>
    <row r="988" spans="1:45" x14ac:dyDescent="0.35">
      <c r="A988">
        <v>5981</v>
      </c>
      <c r="B988" t="s">
        <v>51</v>
      </c>
      <c r="C988">
        <v>1673</v>
      </c>
      <c r="D988">
        <v>7</v>
      </c>
      <c r="E988">
        <v>12</v>
      </c>
      <c r="R988" t="s">
        <v>676</v>
      </c>
      <c r="T988" t="s">
        <v>677</v>
      </c>
      <c r="U988">
        <v>-3</v>
      </c>
      <c r="V988">
        <v>128</v>
      </c>
      <c r="W988">
        <v>170</v>
      </c>
      <c r="AE988">
        <v>1</v>
      </c>
      <c r="AQ988">
        <v>1</v>
      </c>
    </row>
    <row r="989" spans="1:45" x14ac:dyDescent="0.35">
      <c r="A989">
        <v>1066</v>
      </c>
      <c r="B989" t="s">
        <v>47</v>
      </c>
      <c r="C989">
        <v>1673</v>
      </c>
      <c r="D989">
        <v>7</v>
      </c>
      <c r="E989">
        <v>30</v>
      </c>
      <c r="J989">
        <v>6.6</v>
      </c>
      <c r="L989">
        <v>6.6</v>
      </c>
      <c r="Q989">
        <v>8</v>
      </c>
      <c r="R989" t="s">
        <v>73</v>
      </c>
      <c r="T989" t="s">
        <v>772</v>
      </c>
      <c r="U989">
        <v>36.299999999999997</v>
      </c>
      <c r="V989">
        <v>59.3</v>
      </c>
      <c r="W989">
        <v>140</v>
      </c>
      <c r="X989">
        <v>5600</v>
      </c>
      <c r="Y989">
        <v>4</v>
      </c>
      <c r="AE989">
        <v>3</v>
      </c>
      <c r="AG989">
        <v>3</v>
      </c>
      <c r="AJ989">
        <v>5600</v>
      </c>
      <c r="AK989">
        <v>4</v>
      </c>
      <c r="AQ989">
        <v>3</v>
      </c>
      <c r="AS989">
        <v>3</v>
      </c>
    </row>
    <row r="990" spans="1:45" x14ac:dyDescent="0.35">
      <c r="A990">
        <v>5982</v>
      </c>
      <c r="B990" t="s">
        <v>51</v>
      </c>
      <c r="C990">
        <v>1673</v>
      </c>
      <c r="D990">
        <v>8</v>
      </c>
      <c r="E990">
        <v>12</v>
      </c>
      <c r="R990" t="s">
        <v>676</v>
      </c>
      <c r="T990" t="s">
        <v>771</v>
      </c>
      <c r="U990">
        <v>1.375</v>
      </c>
      <c r="V990">
        <v>127.52</v>
      </c>
      <c r="W990">
        <v>170</v>
      </c>
      <c r="AE990">
        <v>1</v>
      </c>
      <c r="AK990">
        <v>3</v>
      </c>
      <c r="AQ990">
        <v>1</v>
      </c>
    </row>
    <row r="991" spans="1:45" x14ac:dyDescent="0.35">
      <c r="A991">
        <v>1068</v>
      </c>
      <c r="B991" t="s">
        <v>47</v>
      </c>
      <c r="C991">
        <v>1674</v>
      </c>
      <c r="D991">
        <v>1</v>
      </c>
      <c r="E991">
        <v>1</v>
      </c>
      <c r="H991" t="s">
        <v>48</v>
      </c>
      <c r="Q991">
        <v>10</v>
      </c>
      <c r="R991" t="s">
        <v>56</v>
      </c>
      <c r="T991" t="s">
        <v>181</v>
      </c>
      <c r="U991">
        <v>39.5</v>
      </c>
      <c r="V991">
        <v>20</v>
      </c>
      <c r="W991">
        <v>130</v>
      </c>
    </row>
    <row r="992" spans="1:45" x14ac:dyDescent="0.35">
      <c r="A992">
        <v>5983</v>
      </c>
      <c r="B992" t="s">
        <v>51</v>
      </c>
      <c r="C992">
        <v>1674</v>
      </c>
      <c r="D992">
        <v>2</v>
      </c>
      <c r="E992">
        <v>17</v>
      </c>
      <c r="F992">
        <v>11</v>
      </c>
      <c r="G992">
        <v>30</v>
      </c>
      <c r="I992">
        <v>40</v>
      </c>
      <c r="J992">
        <v>6.8</v>
      </c>
      <c r="L992">
        <v>6.8</v>
      </c>
      <c r="R992" t="s">
        <v>676</v>
      </c>
      <c r="T992" t="s">
        <v>773</v>
      </c>
      <c r="U992">
        <v>-3.75</v>
      </c>
      <c r="V992">
        <v>127.75</v>
      </c>
      <c r="W992">
        <v>170</v>
      </c>
      <c r="X992">
        <v>86</v>
      </c>
      <c r="Y992">
        <v>2</v>
      </c>
      <c r="AB992">
        <v>35</v>
      </c>
      <c r="AC992">
        <v>1</v>
      </c>
      <c r="AE992">
        <v>3</v>
      </c>
      <c r="AG992">
        <v>3</v>
      </c>
      <c r="AJ992">
        <v>2330</v>
      </c>
      <c r="AK992">
        <v>4</v>
      </c>
      <c r="AN992">
        <v>41</v>
      </c>
      <c r="AO992">
        <v>1</v>
      </c>
      <c r="AQ992">
        <v>3</v>
      </c>
      <c r="AS992">
        <v>3</v>
      </c>
    </row>
    <row r="993" spans="1:47" x14ac:dyDescent="0.35">
      <c r="A993">
        <v>5984</v>
      </c>
      <c r="B993" t="s">
        <v>51</v>
      </c>
      <c r="C993">
        <v>1674</v>
      </c>
      <c r="D993">
        <v>5</v>
      </c>
      <c r="E993">
        <v>6</v>
      </c>
      <c r="R993" t="s">
        <v>676</v>
      </c>
      <c r="T993" t="s">
        <v>677</v>
      </c>
      <c r="U993">
        <v>-3.7</v>
      </c>
      <c r="V993">
        <v>128.19999999999999</v>
      </c>
      <c r="W993">
        <v>170</v>
      </c>
    </row>
    <row r="994" spans="1:47" x14ac:dyDescent="0.35">
      <c r="A994">
        <v>1071</v>
      </c>
      <c r="B994" t="s">
        <v>47</v>
      </c>
      <c r="C994">
        <v>1674</v>
      </c>
      <c r="D994">
        <v>8</v>
      </c>
      <c r="E994">
        <v>29</v>
      </c>
      <c r="J994">
        <v>7.7</v>
      </c>
      <c r="P994">
        <v>7.7</v>
      </c>
      <c r="Q994">
        <v>10</v>
      </c>
      <c r="R994" t="s">
        <v>570</v>
      </c>
      <c r="T994" t="s">
        <v>774</v>
      </c>
      <c r="U994">
        <v>-1.7</v>
      </c>
      <c r="V994">
        <v>-79</v>
      </c>
      <c r="W994">
        <v>160</v>
      </c>
    </row>
    <row r="995" spans="1:47" x14ac:dyDescent="0.35">
      <c r="A995">
        <v>5985</v>
      </c>
      <c r="B995" t="s">
        <v>51</v>
      </c>
      <c r="C995">
        <v>1675</v>
      </c>
      <c r="D995">
        <v>3</v>
      </c>
      <c r="Q995">
        <v>8</v>
      </c>
      <c r="R995" t="s">
        <v>621</v>
      </c>
      <c r="T995" t="s">
        <v>775</v>
      </c>
      <c r="U995">
        <v>13</v>
      </c>
      <c r="V995">
        <v>121</v>
      </c>
      <c r="W995">
        <v>170</v>
      </c>
      <c r="AE995">
        <v>1</v>
      </c>
      <c r="AG995">
        <v>1</v>
      </c>
      <c r="AQ995">
        <v>1</v>
      </c>
      <c r="AS995">
        <v>1</v>
      </c>
    </row>
    <row r="996" spans="1:47" x14ac:dyDescent="0.35">
      <c r="A996">
        <v>1073</v>
      </c>
      <c r="B996" t="s">
        <v>47</v>
      </c>
      <c r="C996">
        <v>1676</v>
      </c>
      <c r="D996">
        <v>7</v>
      </c>
      <c r="E996">
        <v>12</v>
      </c>
      <c r="H996" t="s">
        <v>48</v>
      </c>
      <c r="R996" t="s">
        <v>199</v>
      </c>
      <c r="T996" t="s">
        <v>776</v>
      </c>
      <c r="U996">
        <v>34.5</v>
      </c>
      <c r="V996">
        <v>132</v>
      </c>
      <c r="W996">
        <v>30</v>
      </c>
      <c r="X996">
        <v>7</v>
      </c>
      <c r="Y996">
        <v>1</v>
      </c>
    </row>
    <row r="997" spans="1:47" x14ac:dyDescent="0.35">
      <c r="A997">
        <v>1075</v>
      </c>
      <c r="B997" t="s">
        <v>51</v>
      </c>
      <c r="C997">
        <v>1677</v>
      </c>
      <c r="D997">
        <v>4</v>
      </c>
      <c r="E997">
        <v>13</v>
      </c>
      <c r="J997">
        <v>8.1</v>
      </c>
      <c r="L997">
        <v>8.1</v>
      </c>
      <c r="R997" t="s">
        <v>199</v>
      </c>
      <c r="T997" t="s">
        <v>255</v>
      </c>
      <c r="U997">
        <v>40</v>
      </c>
      <c r="V997">
        <v>144</v>
      </c>
      <c r="W997">
        <v>30</v>
      </c>
      <c r="AE997">
        <v>1</v>
      </c>
      <c r="AK997">
        <v>1</v>
      </c>
      <c r="AQ997">
        <v>1</v>
      </c>
      <c r="AS997">
        <v>1</v>
      </c>
    </row>
    <row r="998" spans="1:47" x14ac:dyDescent="0.35">
      <c r="A998">
        <v>7960</v>
      </c>
      <c r="B998" t="s">
        <v>47</v>
      </c>
      <c r="C998">
        <v>1677</v>
      </c>
      <c r="D998">
        <v>9</v>
      </c>
      <c r="J998">
        <v>5.5</v>
      </c>
      <c r="L998">
        <v>5.5</v>
      </c>
      <c r="Q998">
        <v>7</v>
      </c>
      <c r="R998" t="s">
        <v>93</v>
      </c>
      <c r="T998" t="s">
        <v>95</v>
      </c>
      <c r="U998">
        <v>33.4</v>
      </c>
      <c r="V998">
        <v>104.8</v>
      </c>
      <c r="W998">
        <v>30</v>
      </c>
      <c r="Y998">
        <v>3</v>
      </c>
      <c r="AE998">
        <v>1</v>
      </c>
      <c r="AK998">
        <v>3</v>
      </c>
      <c r="AQ998">
        <v>1</v>
      </c>
    </row>
    <row r="999" spans="1:47" x14ac:dyDescent="0.35">
      <c r="A999">
        <v>1076</v>
      </c>
      <c r="B999" t="s">
        <v>51</v>
      </c>
      <c r="C999">
        <v>1677</v>
      </c>
      <c r="D999">
        <v>11</v>
      </c>
      <c r="E999">
        <v>4</v>
      </c>
      <c r="J999">
        <v>7.4</v>
      </c>
      <c r="L999">
        <v>7.4</v>
      </c>
      <c r="R999" t="s">
        <v>199</v>
      </c>
      <c r="T999" t="s">
        <v>777</v>
      </c>
      <c r="U999">
        <v>35</v>
      </c>
      <c r="V999">
        <v>141.5</v>
      </c>
      <c r="W999">
        <v>30</v>
      </c>
      <c r="AJ999">
        <v>500</v>
      </c>
      <c r="AK999">
        <v>3</v>
      </c>
      <c r="AQ999">
        <v>3</v>
      </c>
      <c r="AR999">
        <v>1001</v>
      </c>
      <c r="AS999">
        <v>4</v>
      </c>
    </row>
    <row r="1000" spans="1:47" x14ac:dyDescent="0.35">
      <c r="A1000">
        <v>1077</v>
      </c>
      <c r="B1000" t="s">
        <v>51</v>
      </c>
      <c r="C1000">
        <v>1677</v>
      </c>
      <c r="D1000">
        <v>12</v>
      </c>
      <c r="E1000">
        <v>7</v>
      </c>
      <c r="F1000">
        <v>11</v>
      </c>
      <c r="G1000">
        <v>30</v>
      </c>
      <c r="R1000" t="s">
        <v>621</v>
      </c>
      <c r="T1000" t="s">
        <v>778</v>
      </c>
      <c r="U1000">
        <v>14.5</v>
      </c>
      <c r="V1000">
        <v>120.5</v>
      </c>
      <c r="W1000">
        <v>170</v>
      </c>
      <c r="X1000">
        <v>2</v>
      </c>
      <c r="Y1000">
        <v>1</v>
      </c>
      <c r="AC1000">
        <v>3</v>
      </c>
      <c r="AE1000">
        <v>1</v>
      </c>
      <c r="AI1000">
        <v>1</v>
      </c>
      <c r="AJ1000">
        <v>2</v>
      </c>
      <c r="AK1000">
        <v>1</v>
      </c>
      <c r="AO1000">
        <v>3</v>
      </c>
      <c r="AQ1000">
        <v>1</v>
      </c>
      <c r="AU1000">
        <v>1</v>
      </c>
    </row>
    <row r="1001" spans="1:47" x14ac:dyDescent="0.35">
      <c r="A1001">
        <v>1074</v>
      </c>
      <c r="B1001" t="s">
        <v>47</v>
      </c>
      <c r="C1001">
        <v>1677</v>
      </c>
      <c r="H1001" t="s">
        <v>48</v>
      </c>
      <c r="R1001" t="s">
        <v>756</v>
      </c>
      <c r="T1001" t="s">
        <v>779</v>
      </c>
      <c r="U1001">
        <v>17.600000000000001</v>
      </c>
      <c r="V1001">
        <v>-76.5</v>
      </c>
      <c r="W1001">
        <v>90</v>
      </c>
      <c r="AE1001">
        <v>2</v>
      </c>
    </row>
    <row r="1002" spans="1:47" x14ac:dyDescent="0.35">
      <c r="A1002">
        <v>1078</v>
      </c>
      <c r="B1002" t="s">
        <v>47</v>
      </c>
      <c r="C1002">
        <v>1678</v>
      </c>
      <c r="D1002">
        <v>2</v>
      </c>
      <c r="E1002">
        <v>3</v>
      </c>
      <c r="H1002" t="s">
        <v>48</v>
      </c>
      <c r="R1002" t="s">
        <v>73</v>
      </c>
      <c r="T1002" t="s">
        <v>751</v>
      </c>
      <c r="U1002">
        <v>37.1</v>
      </c>
      <c r="V1002">
        <v>50</v>
      </c>
      <c r="W1002">
        <v>140</v>
      </c>
      <c r="AE1002">
        <v>3</v>
      </c>
    </row>
    <row r="1003" spans="1:47" x14ac:dyDescent="0.35">
      <c r="A1003">
        <v>1079</v>
      </c>
      <c r="B1003" t="s">
        <v>47</v>
      </c>
      <c r="C1003">
        <v>1678</v>
      </c>
      <c r="D1003">
        <v>2</v>
      </c>
      <c r="E1003">
        <v>11</v>
      </c>
      <c r="F1003">
        <v>14</v>
      </c>
      <c r="H1003" t="s">
        <v>48</v>
      </c>
      <c r="R1003" t="s">
        <v>780</v>
      </c>
      <c r="T1003" t="s">
        <v>781</v>
      </c>
      <c r="U1003">
        <v>20</v>
      </c>
      <c r="V1003">
        <v>-75.5</v>
      </c>
      <c r="W1003">
        <v>90</v>
      </c>
      <c r="AE1003">
        <v>3</v>
      </c>
    </row>
    <row r="1004" spans="1:47" x14ac:dyDescent="0.35">
      <c r="A1004">
        <v>1080</v>
      </c>
      <c r="B1004" t="s">
        <v>47</v>
      </c>
      <c r="C1004">
        <v>1678</v>
      </c>
      <c r="D1004">
        <v>2</v>
      </c>
      <c r="E1004">
        <v>23</v>
      </c>
      <c r="H1004" t="s">
        <v>48</v>
      </c>
      <c r="R1004" t="s">
        <v>73</v>
      </c>
      <c r="T1004" t="s">
        <v>782</v>
      </c>
      <c r="U1004">
        <v>34.200000000000003</v>
      </c>
      <c r="V1004">
        <v>58.4</v>
      </c>
      <c r="W1004">
        <v>140</v>
      </c>
      <c r="AE1004">
        <v>3</v>
      </c>
    </row>
    <row r="1005" spans="1:47" x14ac:dyDescent="0.35">
      <c r="A1005">
        <v>1081</v>
      </c>
      <c r="B1005" t="s">
        <v>51</v>
      </c>
      <c r="C1005">
        <v>1678</v>
      </c>
      <c r="D1005">
        <v>6</v>
      </c>
      <c r="E1005">
        <v>18</v>
      </c>
      <c r="F1005">
        <v>1</v>
      </c>
      <c r="G1005">
        <v>45</v>
      </c>
      <c r="I1005">
        <v>40</v>
      </c>
      <c r="J1005">
        <v>8.4</v>
      </c>
      <c r="L1005">
        <v>8.4</v>
      </c>
      <c r="Q1005">
        <v>9</v>
      </c>
      <c r="R1005" t="s">
        <v>479</v>
      </c>
      <c r="T1005" t="s">
        <v>783</v>
      </c>
      <c r="U1005">
        <v>-9</v>
      </c>
      <c r="V1005">
        <v>-79</v>
      </c>
      <c r="W1005">
        <v>160</v>
      </c>
      <c r="Y1005">
        <v>3</v>
      </c>
      <c r="AE1005">
        <v>3</v>
      </c>
      <c r="AG1005">
        <v>3</v>
      </c>
      <c r="AK1005">
        <v>3</v>
      </c>
      <c r="AQ1005">
        <v>3</v>
      </c>
      <c r="AS1005">
        <v>3</v>
      </c>
    </row>
    <row r="1006" spans="1:47" x14ac:dyDescent="0.35">
      <c r="A1006">
        <v>1084</v>
      </c>
      <c r="B1006" t="s">
        <v>47</v>
      </c>
      <c r="C1006">
        <v>1678</v>
      </c>
      <c r="D1006">
        <v>10</v>
      </c>
      <c r="E1006">
        <v>2</v>
      </c>
      <c r="H1006" t="s">
        <v>48</v>
      </c>
      <c r="J1006">
        <v>7.4</v>
      </c>
      <c r="P1006">
        <v>7.4</v>
      </c>
      <c r="R1006" t="s">
        <v>199</v>
      </c>
      <c r="T1006" t="s">
        <v>784</v>
      </c>
      <c r="U1006">
        <v>38.6</v>
      </c>
      <c r="V1006">
        <v>142</v>
      </c>
      <c r="W1006">
        <v>30</v>
      </c>
      <c r="X1006">
        <v>1</v>
      </c>
      <c r="Y1006">
        <v>1</v>
      </c>
      <c r="AE1006">
        <v>2</v>
      </c>
    </row>
    <row r="1007" spans="1:47" x14ac:dyDescent="0.35">
      <c r="A1007">
        <v>10495</v>
      </c>
      <c r="B1007" t="s">
        <v>47</v>
      </c>
      <c r="C1007">
        <v>1678</v>
      </c>
      <c r="Q1007">
        <v>7</v>
      </c>
      <c r="R1007" t="s">
        <v>77</v>
      </c>
      <c r="T1007" t="s">
        <v>509</v>
      </c>
      <c r="U1007">
        <v>34.1</v>
      </c>
      <c r="V1007">
        <v>74.8</v>
      </c>
      <c r="W1007">
        <v>60</v>
      </c>
      <c r="Y1007">
        <v>2</v>
      </c>
      <c r="AE1007">
        <v>2</v>
      </c>
      <c r="AG1007">
        <v>2</v>
      </c>
      <c r="AK1007">
        <v>2</v>
      </c>
      <c r="AQ1007">
        <v>2</v>
      </c>
      <c r="AS1007">
        <v>2</v>
      </c>
    </row>
    <row r="1008" spans="1:47" x14ac:dyDescent="0.35">
      <c r="A1008">
        <v>1086</v>
      </c>
      <c r="B1008" t="s">
        <v>47</v>
      </c>
      <c r="C1008">
        <v>1679</v>
      </c>
      <c r="D1008">
        <v>6</v>
      </c>
      <c r="E1008">
        <v>4</v>
      </c>
      <c r="H1008" t="s">
        <v>48</v>
      </c>
      <c r="I1008">
        <v>15</v>
      </c>
      <c r="J1008">
        <v>5.9</v>
      </c>
      <c r="P1008">
        <v>5.9</v>
      </c>
      <c r="R1008" t="s">
        <v>80</v>
      </c>
      <c r="T1008" t="s">
        <v>250</v>
      </c>
      <c r="U1008">
        <v>40.1</v>
      </c>
      <c r="V1008">
        <v>44.7</v>
      </c>
      <c r="W1008">
        <v>140</v>
      </c>
      <c r="X1008">
        <v>7600</v>
      </c>
      <c r="Y1008">
        <v>4</v>
      </c>
      <c r="AE1008">
        <v>4</v>
      </c>
    </row>
    <row r="1009" spans="1:45" x14ac:dyDescent="0.35">
      <c r="A1009">
        <v>1087</v>
      </c>
      <c r="B1009" t="s">
        <v>47</v>
      </c>
      <c r="C1009">
        <v>1679</v>
      </c>
      <c r="D1009">
        <v>9</v>
      </c>
      <c r="E1009">
        <v>2</v>
      </c>
      <c r="J1009">
        <v>8</v>
      </c>
      <c r="L1009">
        <v>8</v>
      </c>
      <c r="Q1009">
        <v>11</v>
      </c>
      <c r="R1009" t="s">
        <v>93</v>
      </c>
      <c r="T1009" t="s">
        <v>662</v>
      </c>
      <c r="U1009">
        <v>40</v>
      </c>
      <c r="V1009">
        <v>117</v>
      </c>
      <c r="W1009">
        <v>30</v>
      </c>
      <c r="X1009">
        <v>13162</v>
      </c>
      <c r="Y1009">
        <v>4</v>
      </c>
      <c r="AE1009">
        <v>4</v>
      </c>
      <c r="AG1009">
        <v>4</v>
      </c>
      <c r="AJ1009">
        <v>13162</v>
      </c>
      <c r="AK1009">
        <v>4</v>
      </c>
      <c r="AQ1009">
        <v>4</v>
      </c>
      <c r="AS1009">
        <v>4</v>
      </c>
    </row>
    <row r="1010" spans="1:45" x14ac:dyDescent="0.35">
      <c r="A1010">
        <v>8202</v>
      </c>
      <c r="B1010" t="s">
        <v>47</v>
      </c>
      <c r="C1010">
        <v>1679</v>
      </c>
      <c r="D1010">
        <v>9</v>
      </c>
      <c r="E1010">
        <v>21</v>
      </c>
      <c r="R1010" t="s">
        <v>312</v>
      </c>
      <c r="T1010" t="s">
        <v>785</v>
      </c>
      <c r="U1010">
        <v>13.3</v>
      </c>
      <c r="V1010">
        <v>43.3</v>
      </c>
      <c r="W1010">
        <v>60</v>
      </c>
      <c r="AE1010">
        <v>1</v>
      </c>
      <c r="AQ1010">
        <v>1</v>
      </c>
    </row>
    <row r="1011" spans="1:45" x14ac:dyDescent="0.35">
      <c r="A1011">
        <v>7961</v>
      </c>
      <c r="B1011" t="s">
        <v>47</v>
      </c>
      <c r="C1011">
        <v>1679</v>
      </c>
      <c r="D1011">
        <v>12</v>
      </c>
      <c r="E1011">
        <v>16</v>
      </c>
      <c r="J1011">
        <v>5</v>
      </c>
      <c r="L1011">
        <v>5</v>
      </c>
      <c r="Q1011">
        <v>7</v>
      </c>
      <c r="R1011" t="s">
        <v>93</v>
      </c>
      <c r="T1011" t="s">
        <v>173</v>
      </c>
      <c r="U1011">
        <v>31.4</v>
      </c>
      <c r="V1011">
        <v>119.5</v>
      </c>
      <c r="W1011">
        <v>30</v>
      </c>
      <c r="Y1011">
        <v>1</v>
      </c>
      <c r="AE1011">
        <v>1</v>
      </c>
      <c r="AG1011">
        <v>1</v>
      </c>
      <c r="AK1011">
        <v>1</v>
      </c>
      <c r="AQ1011">
        <v>1</v>
      </c>
      <c r="AS1011">
        <v>1</v>
      </c>
    </row>
    <row r="1012" spans="1:45" x14ac:dyDescent="0.35">
      <c r="A1012">
        <v>1088</v>
      </c>
      <c r="B1012" t="s">
        <v>47</v>
      </c>
      <c r="C1012">
        <v>1680</v>
      </c>
      <c r="D1012">
        <v>9</v>
      </c>
      <c r="E1012">
        <v>9</v>
      </c>
      <c r="J1012">
        <v>6.8</v>
      </c>
      <c r="L1012">
        <v>6.8</v>
      </c>
      <c r="Q1012">
        <v>9</v>
      </c>
      <c r="R1012" t="s">
        <v>93</v>
      </c>
      <c r="T1012" t="s">
        <v>530</v>
      </c>
      <c r="U1012">
        <v>25</v>
      </c>
      <c r="V1012">
        <v>101.5</v>
      </c>
      <c r="W1012">
        <v>30</v>
      </c>
      <c r="X1012">
        <v>2700</v>
      </c>
      <c r="Y1012">
        <v>4</v>
      </c>
      <c r="AE1012">
        <v>3</v>
      </c>
      <c r="AG1012">
        <v>3</v>
      </c>
      <c r="AJ1012">
        <v>2700</v>
      </c>
      <c r="AK1012">
        <v>4</v>
      </c>
      <c r="AQ1012">
        <v>3</v>
      </c>
      <c r="AS1012">
        <v>3</v>
      </c>
    </row>
    <row r="1013" spans="1:45" x14ac:dyDescent="0.35">
      <c r="A1013">
        <v>10076</v>
      </c>
      <c r="B1013" t="s">
        <v>51</v>
      </c>
      <c r="C1013">
        <v>1680</v>
      </c>
      <c r="D1013">
        <v>9</v>
      </c>
      <c r="E1013">
        <v>28</v>
      </c>
      <c r="R1013" t="s">
        <v>199</v>
      </c>
      <c r="T1013" t="s">
        <v>786</v>
      </c>
      <c r="U1013">
        <v>34.6</v>
      </c>
      <c r="V1013">
        <v>137.6</v>
      </c>
      <c r="W1013">
        <v>30</v>
      </c>
      <c r="AK1013">
        <v>3</v>
      </c>
      <c r="AS1013">
        <v>3</v>
      </c>
    </row>
    <row r="1014" spans="1:45" x14ac:dyDescent="0.35">
      <c r="A1014">
        <v>1089</v>
      </c>
      <c r="B1014" t="s">
        <v>47</v>
      </c>
      <c r="C1014">
        <v>1680</v>
      </c>
      <c r="D1014">
        <v>10</v>
      </c>
      <c r="E1014">
        <v>9</v>
      </c>
      <c r="F1014">
        <v>7</v>
      </c>
      <c r="G1014">
        <v>30</v>
      </c>
      <c r="H1014" t="s">
        <v>48</v>
      </c>
      <c r="Q1014">
        <v>9</v>
      </c>
      <c r="R1014" t="s">
        <v>87</v>
      </c>
      <c r="T1014" t="s">
        <v>787</v>
      </c>
      <c r="U1014">
        <v>36.5</v>
      </c>
      <c r="V1014">
        <v>-4.4000000000000004</v>
      </c>
      <c r="W1014">
        <v>130</v>
      </c>
      <c r="X1014">
        <v>70</v>
      </c>
      <c r="Y1014">
        <v>2</v>
      </c>
      <c r="AE1014">
        <v>3</v>
      </c>
    </row>
    <row r="1015" spans="1:45" x14ac:dyDescent="0.35">
      <c r="A1015">
        <v>1090</v>
      </c>
      <c r="B1015" t="s">
        <v>51</v>
      </c>
      <c r="C1015">
        <v>1681</v>
      </c>
      <c r="D1015">
        <v>3</v>
      </c>
      <c r="E1015">
        <v>10</v>
      </c>
      <c r="J1015">
        <v>7.5</v>
      </c>
      <c r="L1015">
        <v>7.5</v>
      </c>
      <c r="Q1015">
        <v>10</v>
      </c>
      <c r="R1015" t="s">
        <v>539</v>
      </c>
      <c r="T1015" t="s">
        <v>539</v>
      </c>
      <c r="U1015">
        <v>-18.5</v>
      </c>
      <c r="V1015">
        <v>-70.349999999999994</v>
      </c>
      <c r="W1015">
        <v>160</v>
      </c>
    </row>
    <row r="1016" spans="1:45" x14ac:dyDescent="0.35">
      <c r="A1016">
        <v>5987</v>
      </c>
      <c r="B1016" t="s">
        <v>51</v>
      </c>
      <c r="C1016">
        <v>1681</v>
      </c>
      <c r="D1016">
        <v>6</v>
      </c>
      <c r="E1016">
        <v>12</v>
      </c>
      <c r="R1016" t="s">
        <v>116</v>
      </c>
      <c r="T1016" t="s">
        <v>788</v>
      </c>
      <c r="U1016">
        <v>37.5</v>
      </c>
      <c r="V1016">
        <v>129.5</v>
      </c>
      <c r="W1016">
        <v>30</v>
      </c>
    </row>
    <row r="1017" spans="1:45" x14ac:dyDescent="0.35">
      <c r="A1017">
        <v>9892</v>
      </c>
      <c r="B1017" t="s">
        <v>51</v>
      </c>
      <c r="C1017">
        <v>1681</v>
      </c>
      <c r="D1017">
        <v>12</v>
      </c>
      <c r="E1017">
        <v>11</v>
      </c>
      <c r="R1017" t="s">
        <v>676</v>
      </c>
      <c r="T1017" t="s">
        <v>789</v>
      </c>
      <c r="W1017">
        <v>60</v>
      </c>
    </row>
    <row r="1018" spans="1:45" x14ac:dyDescent="0.35">
      <c r="A1018">
        <v>1093</v>
      </c>
      <c r="B1018" t="s">
        <v>47</v>
      </c>
      <c r="C1018">
        <v>1682</v>
      </c>
      <c r="D1018">
        <v>5</v>
      </c>
      <c r="E1018">
        <v>12</v>
      </c>
      <c r="H1018" t="s">
        <v>48</v>
      </c>
      <c r="Q1018">
        <v>9</v>
      </c>
      <c r="R1018" t="s">
        <v>170</v>
      </c>
      <c r="T1018" t="s">
        <v>790</v>
      </c>
      <c r="U1018">
        <v>48</v>
      </c>
      <c r="V1018">
        <v>6.5</v>
      </c>
      <c r="W1018">
        <v>120</v>
      </c>
      <c r="AE1018">
        <v>2</v>
      </c>
    </row>
    <row r="1019" spans="1:45" x14ac:dyDescent="0.35">
      <c r="A1019">
        <v>1092</v>
      </c>
      <c r="B1019" t="s">
        <v>47</v>
      </c>
      <c r="C1019">
        <v>1682</v>
      </c>
      <c r="H1019" t="s">
        <v>48</v>
      </c>
      <c r="R1019" t="s">
        <v>780</v>
      </c>
      <c r="T1019" t="s">
        <v>781</v>
      </c>
      <c r="U1019">
        <v>20</v>
      </c>
      <c r="V1019">
        <v>-75.5</v>
      </c>
      <c r="W1019">
        <v>90</v>
      </c>
      <c r="AE1019">
        <v>2</v>
      </c>
    </row>
    <row r="1020" spans="1:45" x14ac:dyDescent="0.35">
      <c r="A1020">
        <v>1091</v>
      </c>
      <c r="B1020" t="s">
        <v>47</v>
      </c>
      <c r="C1020">
        <v>1682</v>
      </c>
      <c r="H1020" t="s">
        <v>48</v>
      </c>
      <c r="R1020" t="s">
        <v>543</v>
      </c>
      <c r="T1020" t="s">
        <v>791</v>
      </c>
      <c r="U1020">
        <v>17</v>
      </c>
      <c r="V1020">
        <v>-96.3</v>
      </c>
      <c r="W1020">
        <v>150</v>
      </c>
      <c r="AE1020">
        <v>3</v>
      </c>
    </row>
    <row r="1021" spans="1:45" x14ac:dyDescent="0.35">
      <c r="A1021">
        <v>1095</v>
      </c>
      <c r="B1021" t="s">
        <v>47</v>
      </c>
      <c r="C1021">
        <v>1683</v>
      </c>
      <c r="D1021">
        <v>11</v>
      </c>
      <c r="E1021">
        <v>22</v>
      </c>
      <c r="J1021">
        <v>7</v>
      </c>
      <c r="L1021">
        <v>7</v>
      </c>
      <c r="Q1021">
        <v>9</v>
      </c>
      <c r="R1021" t="s">
        <v>93</v>
      </c>
      <c r="T1021" t="s">
        <v>400</v>
      </c>
      <c r="U1021">
        <v>38.700000000000003</v>
      </c>
      <c r="V1021">
        <v>112.7</v>
      </c>
      <c r="W1021">
        <v>30</v>
      </c>
      <c r="X1021">
        <v>1001</v>
      </c>
      <c r="Y1021">
        <v>4</v>
      </c>
      <c r="AE1021">
        <v>4</v>
      </c>
      <c r="AG1021">
        <v>4</v>
      </c>
      <c r="AJ1021">
        <v>1001</v>
      </c>
      <c r="AK1021">
        <v>4</v>
      </c>
      <c r="AQ1021">
        <v>4</v>
      </c>
      <c r="AS1021">
        <v>4</v>
      </c>
    </row>
    <row r="1022" spans="1:45" x14ac:dyDescent="0.35">
      <c r="A1022">
        <v>1096</v>
      </c>
      <c r="B1022" t="s">
        <v>47</v>
      </c>
      <c r="C1022">
        <v>1683</v>
      </c>
      <c r="D1022">
        <v>11</v>
      </c>
      <c r="E1022">
        <v>27</v>
      </c>
      <c r="R1022" t="s">
        <v>73</v>
      </c>
      <c r="T1022" t="s">
        <v>792</v>
      </c>
      <c r="U1022">
        <v>27.7</v>
      </c>
      <c r="V1022">
        <v>54.3</v>
      </c>
      <c r="W1022">
        <v>140</v>
      </c>
      <c r="AE1022">
        <v>3</v>
      </c>
    </row>
    <row r="1023" spans="1:45" x14ac:dyDescent="0.35">
      <c r="A1023">
        <v>1094</v>
      </c>
      <c r="B1023" t="s">
        <v>47</v>
      </c>
      <c r="C1023">
        <v>1683</v>
      </c>
      <c r="H1023" t="s">
        <v>48</v>
      </c>
      <c r="R1023" t="s">
        <v>205</v>
      </c>
      <c r="T1023" t="s">
        <v>793</v>
      </c>
      <c r="U1023">
        <v>40.1</v>
      </c>
      <c r="V1023">
        <v>44.3</v>
      </c>
      <c r="W1023">
        <v>40</v>
      </c>
      <c r="AE1023">
        <v>3</v>
      </c>
    </row>
    <row r="1024" spans="1:45" x14ac:dyDescent="0.35">
      <c r="A1024">
        <v>1097</v>
      </c>
      <c r="B1024" t="s">
        <v>47</v>
      </c>
      <c r="C1024">
        <v>1684</v>
      </c>
      <c r="H1024" t="s">
        <v>48</v>
      </c>
      <c r="R1024" t="s">
        <v>511</v>
      </c>
      <c r="T1024" t="s">
        <v>794</v>
      </c>
      <c r="U1024">
        <v>19</v>
      </c>
      <c r="V1024">
        <v>-71</v>
      </c>
      <c r="W1024">
        <v>90</v>
      </c>
      <c r="AE1024">
        <v>3</v>
      </c>
    </row>
    <row r="1025" spans="1:45" x14ac:dyDescent="0.35">
      <c r="A1025">
        <v>1098</v>
      </c>
      <c r="B1025" t="s">
        <v>47</v>
      </c>
      <c r="C1025">
        <v>1687</v>
      </c>
      <c r="D1025">
        <v>2</v>
      </c>
      <c r="E1025">
        <v>19</v>
      </c>
      <c r="F1025">
        <v>13</v>
      </c>
      <c r="H1025" t="s">
        <v>48</v>
      </c>
      <c r="R1025" t="s">
        <v>756</v>
      </c>
      <c r="T1025" t="s">
        <v>756</v>
      </c>
      <c r="U1025">
        <v>18.3</v>
      </c>
      <c r="V1025">
        <v>-77.5</v>
      </c>
      <c r="W1025">
        <v>90</v>
      </c>
      <c r="AE1025">
        <v>2</v>
      </c>
    </row>
    <row r="1026" spans="1:45" x14ac:dyDescent="0.35">
      <c r="A1026">
        <v>1099</v>
      </c>
      <c r="B1026" t="s">
        <v>47</v>
      </c>
      <c r="C1026">
        <v>1687</v>
      </c>
      <c r="D1026">
        <v>4</v>
      </c>
      <c r="H1026" t="s">
        <v>48</v>
      </c>
      <c r="R1026" t="s">
        <v>73</v>
      </c>
      <c r="T1026" t="s">
        <v>795</v>
      </c>
      <c r="U1026">
        <v>36.200000000000003</v>
      </c>
      <c r="V1026">
        <v>59.4</v>
      </c>
      <c r="W1026">
        <v>140</v>
      </c>
      <c r="AE1026">
        <v>3</v>
      </c>
    </row>
    <row r="1027" spans="1:45" x14ac:dyDescent="0.35">
      <c r="A1027">
        <v>5988</v>
      </c>
      <c r="B1027" t="s">
        <v>51</v>
      </c>
      <c r="C1027">
        <v>1687</v>
      </c>
      <c r="D1027">
        <v>7</v>
      </c>
      <c r="E1027">
        <v>12</v>
      </c>
      <c r="J1027">
        <v>7.5</v>
      </c>
      <c r="L1027">
        <v>7.5</v>
      </c>
      <c r="Q1027">
        <v>8</v>
      </c>
      <c r="R1027" t="s">
        <v>539</v>
      </c>
      <c r="T1027" t="s">
        <v>711</v>
      </c>
      <c r="U1027">
        <v>-32.799999999999997</v>
      </c>
      <c r="V1027">
        <v>-70.7</v>
      </c>
      <c r="W1027">
        <v>160</v>
      </c>
      <c r="Y1027">
        <v>1</v>
      </c>
      <c r="AE1027">
        <v>1</v>
      </c>
      <c r="AG1027">
        <v>1</v>
      </c>
      <c r="AK1027">
        <v>1</v>
      </c>
      <c r="AQ1027">
        <v>1</v>
      </c>
      <c r="AS1027">
        <v>1</v>
      </c>
    </row>
    <row r="1028" spans="1:45" x14ac:dyDescent="0.35">
      <c r="A1028">
        <v>1101</v>
      </c>
      <c r="B1028" t="s">
        <v>51</v>
      </c>
      <c r="C1028">
        <v>1687</v>
      </c>
      <c r="D1028">
        <v>10</v>
      </c>
      <c r="E1028">
        <v>20</v>
      </c>
      <c r="F1028">
        <v>10</v>
      </c>
      <c r="G1028">
        <v>30</v>
      </c>
      <c r="I1028">
        <v>30</v>
      </c>
      <c r="J1028">
        <v>8.5</v>
      </c>
      <c r="L1028">
        <v>8.5</v>
      </c>
      <c r="Q1028">
        <v>10</v>
      </c>
      <c r="R1028" t="s">
        <v>479</v>
      </c>
      <c r="T1028" t="s">
        <v>606</v>
      </c>
      <c r="U1028">
        <v>-13.5</v>
      </c>
      <c r="V1028">
        <v>-76.5</v>
      </c>
      <c r="W1028">
        <v>160</v>
      </c>
      <c r="X1028">
        <v>5000</v>
      </c>
      <c r="Y1028">
        <v>4</v>
      </c>
      <c r="AE1028">
        <v>3</v>
      </c>
      <c r="AJ1028">
        <v>5000</v>
      </c>
      <c r="AK1028">
        <v>4</v>
      </c>
      <c r="AQ1028">
        <v>3</v>
      </c>
    </row>
    <row r="1029" spans="1:45" x14ac:dyDescent="0.35">
      <c r="A1029">
        <v>1106</v>
      </c>
      <c r="B1029" t="s">
        <v>47</v>
      </c>
      <c r="C1029">
        <v>1687</v>
      </c>
      <c r="D1029">
        <v>11</v>
      </c>
      <c r="E1029">
        <v>22</v>
      </c>
      <c r="H1029" t="s">
        <v>48</v>
      </c>
      <c r="J1029">
        <v>7.3</v>
      </c>
      <c r="P1029">
        <v>7.3</v>
      </c>
      <c r="R1029" t="s">
        <v>570</v>
      </c>
      <c r="T1029" t="s">
        <v>570</v>
      </c>
      <c r="U1029">
        <v>-1.3</v>
      </c>
      <c r="V1029">
        <v>-78.599999999999994</v>
      </c>
      <c r="W1029">
        <v>160</v>
      </c>
      <c r="AE1029">
        <v>2</v>
      </c>
    </row>
    <row r="1030" spans="1:45" x14ac:dyDescent="0.35">
      <c r="A1030">
        <v>1108</v>
      </c>
      <c r="B1030" t="s">
        <v>47</v>
      </c>
      <c r="C1030">
        <v>1688</v>
      </c>
      <c r="D1030">
        <v>1</v>
      </c>
      <c r="Q1030">
        <v>10</v>
      </c>
      <c r="R1030" t="s">
        <v>60</v>
      </c>
      <c r="T1030" t="s">
        <v>796</v>
      </c>
      <c r="U1030">
        <v>40.380000000000003</v>
      </c>
      <c r="V1030">
        <v>16.55</v>
      </c>
      <c r="W1030">
        <v>130</v>
      </c>
      <c r="X1030">
        <v>2000</v>
      </c>
      <c r="Y1030">
        <v>4</v>
      </c>
      <c r="AE1030">
        <v>3</v>
      </c>
      <c r="AJ1030">
        <v>2000</v>
      </c>
      <c r="AK1030">
        <v>4</v>
      </c>
      <c r="AQ1030">
        <v>3</v>
      </c>
    </row>
    <row r="1031" spans="1:45" x14ac:dyDescent="0.35">
      <c r="A1031">
        <v>1109</v>
      </c>
      <c r="B1031" t="s">
        <v>47</v>
      </c>
      <c r="C1031">
        <v>1688</v>
      </c>
      <c r="D1031">
        <v>2</v>
      </c>
      <c r="E1031">
        <v>19</v>
      </c>
      <c r="H1031" t="s">
        <v>48</v>
      </c>
      <c r="R1031" t="s">
        <v>756</v>
      </c>
      <c r="T1031" t="s">
        <v>779</v>
      </c>
      <c r="U1031">
        <v>17.917000000000002</v>
      </c>
      <c r="V1031">
        <v>-76.867000000000004</v>
      </c>
      <c r="W1031">
        <v>90</v>
      </c>
      <c r="AE1031">
        <v>2</v>
      </c>
    </row>
    <row r="1032" spans="1:45" x14ac:dyDescent="0.35">
      <c r="A1032">
        <v>6012</v>
      </c>
      <c r="B1032" t="s">
        <v>51</v>
      </c>
      <c r="C1032">
        <v>1688</v>
      </c>
      <c r="D1032">
        <v>3</v>
      </c>
      <c r="E1032">
        <v>1</v>
      </c>
      <c r="H1032" t="s">
        <v>48</v>
      </c>
      <c r="R1032" t="s">
        <v>756</v>
      </c>
      <c r="T1032" t="s">
        <v>797</v>
      </c>
      <c r="U1032">
        <v>17.600000000000001</v>
      </c>
      <c r="V1032">
        <v>-76.5</v>
      </c>
      <c r="W1032">
        <v>90</v>
      </c>
    </row>
    <row r="1033" spans="1:45" x14ac:dyDescent="0.35">
      <c r="A1033">
        <v>1110</v>
      </c>
      <c r="B1033" t="s">
        <v>47</v>
      </c>
      <c r="C1033">
        <v>1688</v>
      </c>
      <c r="D1033">
        <v>4</v>
      </c>
      <c r="E1033">
        <v>11</v>
      </c>
      <c r="F1033">
        <v>11</v>
      </c>
      <c r="Q1033">
        <v>10</v>
      </c>
      <c r="R1033" t="s">
        <v>60</v>
      </c>
      <c r="T1033" t="s">
        <v>798</v>
      </c>
      <c r="U1033">
        <v>44.4</v>
      </c>
      <c r="V1033">
        <v>12</v>
      </c>
      <c r="W1033">
        <v>130</v>
      </c>
      <c r="Y1033">
        <v>3</v>
      </c>
      <c r="AE1033">
        <v>3</v>
      </c>
      <c r="AK1033">
        <v>3</v>
      </c>
      <c r="AQ1033">
        <v>3</v>
      </c>
    </row>
    <row r="1034" spans="1:45" x14ac:dyDescent="0.35">
      <c r="A1034">
        <v>1111</v>
      </c>
      <c r="B1034" t="s">
        <v>47</v>
      </c>
      <c r="C1034">
        <v>1688</v>
      </c>
      <c r="D1034">
        <v>5</v>
      </c>
      <c r="H1034" t="s">
        <v>48</v>
      </c>
      <c r="R1034" t="s">
        <v>115</v>
      </c>
      <c r="T1034" t="s">
        <v>799</v>
      </c>
      <c r="U1034">
        <v>24</v>
      </c>
      <c r="V1034">
        <v>68</v>
      </c>
      <c r="W1034">
        <v>60</v>
      </c>
      <c r="AE1034">
        <v>3</v>
      </c>
    </row>
    <row r="1035" spans="1:45" x14ac:dyDescent="0.35">
      <c r="A1035">
        <v>1112</v>
      </c>
      <c r="B1035" t="s">
        <v>47</v>
      </c>
      <c r="C1035">
        <v>1688</v>
      </c>
      <c r="D1035">
        <v>6</v>
      </c>
      <c r="E1035">
        <v>5</v>
      </c>
      <c r="F1035">
        <v>13</v>
      </c>
      <c r="G1035">
        <v>15</v>
      </c>
      <c r="Q1035">
        <v>11</v>
      </c>
      <c r="R1035" t="s">
        <v>60</v>
      </c>
      <c r="T1035" t="s">
        <v>160</v>
      </c>
      <c r="U1035">
        <v>41.17</v>
      </c>
      <c r="V1035">
        <v>14.75</v>
      </c>
      <c r="W1035">
        <v>130</v>
      </c>
      <c r="X1035">
        <v>3311</v>
      </c>
      <c r="Y1035">
        <v>4</v>
      </c>
      <c r="AE1035">
        <v>3</v>
      </c>
      <c r="AG1035">
        <v>3</v>
      </c>
      <c r="AJ1035">
        <v>3311</v>
      </c>
      <c r="AK1035">
        <v>4</v>
      </c>
      <c r="AQ1035">
        <v>3</v>
      </c>
      <c r="AS1035">
        <v>3</v>
      </c>
    </row>
    <row r="1036" spans="1:45" x14ac:dyDescent="0.35">
      <c r="A1036">
        <v>1113</v>
      </c>
      <c r="B1036" t="s">
        <v>47</v>
      </c>
      <c r="C1036">
        <v>1688</v>
      </c>
      <c r="D1036">
        <v>6</v>
      </c>
      <c r="E1036">
        <v>14</v>
      </c>
      <c r="J1036">
        <v>6.3</v>
      </c>
      <c r="L1036">
        <v>6.3</v>
      </c>
      <c r="Q1036">
        <v>8</v>
      </c>
      <c r="R1036" t="s">
        <v>93</v>
      </c>
      <c r="T1036" t="s">
        <v>530</v>
      </c>
      <c r="U1036">
        <v>26.5</v>
      </c>
      <c r="V1036">
        <v>99.9</v>
      </c>
      <c r="W1036">
        <v>30</v>
      </c>
      <c r="X1036">
        <v>190</v>
      </c>
      <c r="Y1036">
        <v>3</v>
      </c>
      <c r="AE1036">
        <v>2</v>
      </c>
      <c r="AG1036">
        <v>3</v>
      </c>
      <c r="AJ1036">
        <v>190</v>
      </c>
      <c r="AK1036">
        <v>3</v>
      </c>
      <c r="AQ1036">
        <v>2</v>
      </c>
      <c r="AS1036">
        <v>3</v>
      </c>
    </row>
    <row r="1037" spans="1:45" x14ac:dyDescent="0.35">
      <c r="A1037">
        <v>1115</v>
      </c>
      <c r="B1037" t="s">
        <v>51</v>
      </c>
      <c r="C1037">
        <v>1688</v>
      </c>
      <c r="D1037">
        <v>7</v>
      </c>
      <c r="E1037">
        <v>10</v>
      </c>
      <c r="F1037">
        <v>11</v>
      </c>
      <c r="G1037">
        <v>45</v>
      </c>
      <c r="J1037">
        <v>7</v>
      </c>
      <c r="L1037">
        <v>7</v>
      </c>
      <c r="Q1037">
        <v>10</v>
      </c>
      <c r="R1037" t="s">
        <v>80</v>
      </c>
      <c r="T1037" t="s">
        <v>200</v>
      </c>
      <c r="U1037">
        <v>38.4</v>
      </c>
      <c r="V1037">
        <v>26.9</v>
      </c>
      <c r="W1037">
        <v>140</v>
      </c>
      <c r="X1037">
        <v>16000</v>
      </c>
      <c r="Y1037">
        <v>4</v>
      </c>
      <c r="AE1037">
        <v>3</v>
      </c>
      <c r="AG1037">
        <v>3</v>
      </c>
      <c r="AI1037">
        <v>3</v>
      </c>
      <c r="AJ1037">
        <v>16000</v>
      </c>
      <c r="AK1037">
        <v>4</v>
      </c>
      <c r="AQ1037">
        <v>3</v>
      </c>
      <c r="AS1037">
        <v>3</v>
      </c>
    </row>
    <row r="1038" spans="1:45" x14ac:dyDescent="0.35">
      <c r="A1038">
        <v>1116</v>
      </c>
      <c r="B1038" t="s">
        <v>47</v>
      </c>
      <c r="C1038">
        <v>1688</v>
      </c>
      <c r="D1038">
        <v>7</v>
      </c>
      <c r="E1038">
        <v>12</v>
      </c>
      <c r="H1038" t="s">
        <v>48</v>
      </c>
      <c r="J1038">
        <v>7.5</v>
      </c>
      <c r="P1038">
        <v>7.5</v>
      </c>
      <c r="R1038" t="s">
        <v>56</v>
      </c>
      <c r="T1038" t="s">
        <v>76</v>
      </c>
      <c r="U1038">
        <v>38.4</v>
      </c>
      <c r="V1038">
        <v>26.9</v>
      </c>
      <c r="W1038">
        <v>130</v>
      </c>
    </row>
    <row r="1039" spans="1:45" x14ac:dyDescent="0.35">
      <c r="A1039">
        <v>1107</v>
      </c>
      <c r="B1039" t="s">
        <v>47</v>
      </c>
      <c r="C1039">
        <v>1688</v>
      </c>
      <c r="I1039">
        <v>15</v>
      </c>
      <c r="J1039">
        <v>5.3</v>
      </c>
      <c r="L1039">
        <v>5.3</v>
      </c>
      <c r="Q1039">
        <v>7</v>
      </c>
      <c r="R1039" t="s">
        <v>98</v>
      </c>
      <c r="T1039" t="s">
        <v>800</v>
      </c>
      <c r="U1039">
        <v>43.7</v>
      </c>
      <c r="V1039">
        <v>44.7</v>
      </c>
      <c r="W1039">
        <v>40</v>
      </c>
      <c r="AE1039">
        <v>2</v>
      </c>
      <c r="AQ1039">
        <v>1</v>
      </c>
    </row>
    <row r="1040" spans="1:45" x14ac:dyDescent="0.35">
      <c r="A1040">
        <v>1117</v>
      </c>
      <c r="B1040" t="s">
        <v>47</v>
      </c>
      <c r="C1040">
        <v>1689</v>
      </c>
      <c r="D1040">
        <v>3</v>
      </c>
      <c r="H1040" t="s">
        <v>48</v>
      </c>
      <c r="I1040">
        <v>5</v>
      </c>
      <c r="J1040">
        <v>6.8</v>
      </c>
      <c r="P1040">
        <v>6.8</v>
      </c>
      <c r="Q1040">
        <v>10</v>
      </c>
      <c r="R1040" t="s">
        <v>570</v>
      </c>
      <c r="T1040" t="s">
        <v>801</v>
      </c>
      <c r="U1040">
        <v>-2.2000000000000002</v>
      </c>
      <c r="V1040">
        <v>-78.900000000000006</v>
      </c>
      <c r="W1040">
        <v>160</v>
      </c>
    </row>
    <row r="1041" spans="1:45" x14ac:dyDescent="0.35">
      <c r="A1041">
        <v>1118</v>
      </c>
      <c r="B1041" t="s">
        <v>47</v>
      </c>
      <c r="C1041">
        <v>1689</v>
      </c>
      <c r="D1041">
        <v>12</v>
      </c>
      <c r="E1041">
        <v>22</v>
      </c>
      <c r="H1041" t="s">
        <v>48</v>
      </c>
      <c r="Q1041">
        <v>9</v>
      </c>
      <c r="R1041" t="s">
        <v>427</v>
      </c>
      <c r="T1041" t="s">
        <v>802</v>
      </c>
      <c r="U1041">
        <v>47.7</v>
      </c>
      <c r="V1041">
        <v>10.9</v>
      </c>
      <c r="W1041">
        <v>120</v>
      </c>
      <c r="X1041">
        <v>19</v>
      </c>
      <c r="Y1041">
        <v>1</v>
      </c>
    </row>
    <row r="1042" spans="1:45" x14ac:dyDescent="0.35">
      <c r="A1042">
        <v>1119</v>
      </c>
      <c r="B1042" t="s">
        <v>51</v>
      </c>
      <c r="C1042">
        <v>1690</v>
      </c>
      <c r="D1042">
        <v>4</v>
      </c>
      <c r="E1042">
        <v>16</v>
      </c>
      <c r="J1042">
        <v>8</v>
      </c>
      <c r="L1042">
        <v>8</v>
      </c>
      <c r="Q1042">
        <v>9</v>
      </c>
      <c r="R1042" t="s">
        <v>803</v>
      </c>
      <c r="T1042" t="s">
        <v>804</v>
      </c>
      <c r="U1042">
        <v>17.5</v>
      </c>
      <c r="V1042">
        <v>-61.5</v>
      </c>
      <c r="W1042">
        <v>90</v>
      </c>
      <c r="Y1042">
        <v>2</v>
      </c>
      <c r="AE1042">
        <v>3</v>
      </c>
    </row>
    <row r="1043" spans="1:45" x14ac:dyDescent="0.35">
      <c r="A1043">
        <v>1121</v>
      </c>
      <c r="B1043" t="s">
        <v>47</v>
      </c>
      <c r="C1043">
        <v>1690</v>
      </c>
      <c r="D1043">
        <v>12</v>
      </c>
      <c r="E1043">
        <v>4</v>
      </c>
      <c r="Q1043">
        <v>10</v>
      </c>
      <c r="R1043" t="s">
        <v>427</v>
      </c>
      <c r="T1043" t="s">
        <v>805</v>
      </c>
      <c r="U1043">
        <v>46.6</v>
      </c>
      <c r="V1043">
        <v>13.8</v>
      </c>
      <c r="W1043">
        <v>130</v>
      </c>
      <c r="X1043">
        <v>20</v>
      </c>
      <c r="Y1043">
        <v>1</v>
      </c>
      <c r="AE1043">
        <v>3</v>
      </c>
    </row>
    <row r="1044" spans="1:45" x14ac:dyDescent="0.35">
      <c r="A1044">
        <v>1122</v>
      </c>
      <c r="B1044" t="s">
        <v>47</v>
      </c>
      <c r="C1044">
        <v>1691</v>
      </c>
      <c r="H1044" t="s">
        <v>48</v>
      </c>
      <c r="R1044" t="s">
        <v>511</v>
      </c>
      <c r="T1044" t="s">
        <v>806</v>
      </c>
      <c r="U1044">
        <v>18.3</v>
      </c>
      <c r="V1044">
        <v>-70.400000000000006</v>
      </c>
      <c r="W1044">
        <v>90</v>
      </c>
      <c r="AE1044">
        <v>3</v>
      </c>
    </row>
    <row r="1045" spans="1:45" x14ac:dyDescent="0.35">
      <c r="A1045">
        <v>1126</v>
      </c>
      <c r="B1045" t="s">
        <v>51</v>
      </c>
      <c r="C1045">
        <v>1692</v>
      </c>
      <c r="D1045">
        <v>6</v>
      </c>
      <c r="E1045">
        <v>7</v>
      </c>
      <c r="H1045" t="s">
        <v>48</v>
      </c>
      <c r="I1045">
        <v>10</v>
      </c>
      <c r="R1045" t="s">
        <v>756</v>
      </c>
      <c r="T1045" t="s">
        <v>779</v>
      </c>
      <c r="U1045">
        <v>17.8</v>
      </c>
      <c r="V1045">
        <v>-76.7</v>
      </c>
      <c r="W1045">
        <v>90</v>
      </c>
      <c r="X1045">
        <v>1000</v>
      </c>
      <c r="Y1045">
        <v>4</v>
      </c>
      <c r="AE1045">
        <v>3</v>
      </c>
      <c r="AJ1045">
        <v>3000</v>
      </c>
      <c r="AK1045">
        <v>4</v>
      </c>
      <c r="AQ1045">
        <v>3</v>
      </c>
    </row>
    <row r="1046" spans="1:45" x14ac:dyDescent="0.35">
      <c r="A1046">
        <v>1127</v>
      </c>
      <c r="B1046" t="s">
        <v>47</v>
      </c>
      <c r="C1046">
        <v>1692</v>
      </c>
      <c r="D1046">
        <v>9</v>
      </c>
      <c r="E1046">
        <v>13</v>
      </c>
      <c r="F1046">
        <v>11</v>
      </c>
      <c r="H1046" t="s">
        <v>48</v>
      </c>
      <c r="J1046">
        <v>7</v>
      </c>
      <c r="P1046">
        <v>7</v>
      </c>
      <c r="Q1046">
        <v>9</v>
      </c>
      <c r="R1046" t="s">
        <v>807</v>
      </c>
      <c r="T1046" t="s">
        <v>808</v>
      </c>
      <c r="U1046">
        <v>-25.4</v>
      </c>
      <c r="V1046">
        <v>-64.8</v>
      </c>
      <c r="W1046">
        <v>160</v>
      </c>
      <c r="AE1046">
        <v>3</v>
      </c>
    </row>
    <row r="1047" spans="1:45" x14ac:dyDescent="0.35">
      <c r="A1047">
        <v>1124</v>
      </c>
      <c r="B1047" t="s">
        <v>47</v>
      </c>
      <c r="C1047">
        <v>1692</v>
      </c>
      <c r="H1047" t="s">
        <v>48</v>
      </c>
      <c r="R1047" t="s">
        <v>205</v>
      </c>
      <c r="T1047" t="s">
        <v>793</v>
      </c>
      <c r="U1047">
        <v>40.1</v>
      </c>
      <c r="V1047">
        <v>44.3</v>
      </c>
      <c r="W1047">
        <v>40</v>
      </c>
      <c r="AE1047">
        <v>3</v>
      </c>
    </row>
    <row r="1048" spans="1:45" x14ac:dyDescent="0.35">
      <c r="A1048">
        <v>1129</v>
      </c>
      <c r="B1048" t="s">
        <v>51</v>
      </c>
      <c r="C1048">
        <v>1693</v>
      </c>
      <c r="D1048">
        <v>1</v>
      </c>
      <c r="E1048">
        <v>9</v>
      </c>
      <c r="F1048">
        <v>21</v>
      </c>
      <c r="J1048">
        <v>6</v>
      </c>
      <c r="L1048">
        <v>6</v>
      </c>
      <c r="Q1048">
        <v>11</v>
      </c>
      <c r="R1048" t="s">
        <v>60</v>
      </c>
      <c r="T1048" t="s">
        <v>809</v>
      </c>
      <c r="U1048">
        <v>37.332999999999998</v>
      </c>
      <c r="V1048">
        <v>15.167</v>
      </c>
      <c r="W1048">
        <v>130</v>
      </c>
      <c r="X1048">
        <v>60000</v>
      </c>
      <c r="Y1048">
        <v>4</v>
      </c>
      <c r="AE1048">
        <v>4</v>
      </c>
      <c r="AF1048">
        <v>972</v>
      </c>
      <c r="AG1048">
        <v>3</v>
      </c>
      <c r="AJ1048">
        <v>60000</v>
      </c>
      <c r="AK1048">
        <v>3</v>
      </c>
      <c r="AQ1048">
        <v>4</v>
      </c>
      <c r="AR1048">
        <v>972</v>
      </c>
      <c r="AS1048">
        <v>3</v>
      </c>
    </row>
    <row r="1049" spans="1:45" x14ac:dyDescent="0.35">
      <c r="A1049">
        <v>1128</v>
      </c>
      <c r="B1049" t="s">
        <v>47</v>
      </c>
      <c r="C1049">
        <v>1693</v>
      </c>
      <c r="H1049" t="s">
        <v>48</v>
      </c>
      <c r="R1049" t="s">
        <v>780</v>
      </c>
      <c r="T1049" t="s">
        <v>810</v>
      </c>
      <c r="U1049">
        <v>23.1</v>
      </c>
      <c r="V1049">
        <v>-82.4</v>
      </c>
      <c r="W1049">
        <v>90</v>
      </c>
      <c r="AE1049">
        <v>2</v>
      </c>
    </row>
    <row r="1050" spans="1:45" x14ac:dyDescent="0.35">
      <c r="A1050">
        <v>10180</v>
      </c>
      <c r="B1050" t="s">
        <v>51</v>
      </c>
      <c r="C1050">
        <v>1694</v>
      </c>
      <c r="D1050">
        <v>4</v>
      </c>
      <c r="J1050">
        <v>5.5</v>
      </c>
      <c r="L1050">
        <v>5.5</v>
      </c>
      <c r="Q1050">
        <v>7</v>
      </c>
      <c r="R1050" t="s">
        <v>738</v>
      </c>
      <c r="T1050" t="s">
        <v>811</v>
      </c>
      <c r="U1050">
        <v>25</v>
      </c>
      <c r="V1050">
        <v>121.5</v>
      </c>
      <c r="W1050">
        <v>30</v>
      </c>
    </row>
    <row r="1051" spans="1:45" x14ac:dyDescent="0.35">
      <c r="A1051">
        <v>1133</v>
      </c>
      <c r="B1051" t="s">
        <v>47</v>
      </c>
      <c r="C1051">
        <v>1694</v>
      </c>
      <c r="D1051">
        <v>6</v>
      </c>
      <c r="E1051">
        <v>19</v>
      </c>
      <c r="R1051" t="s">
        <v>199</v>
      </c>
      <c r="T1051" t="s">
        <v>812</v>
      </c>
      <c r="U1051">
        <v>40</v>
      </c>
      <c r="V1051">
        <v>139.5</v>
      </c>
      <c r="W1051">
        <v>30</v>
      </c>
      <c r="X1051">
        <v>394</v>
      </c>
      <c r="Y1051">
        <v>3</v>
      </c>
      <c r="AE1051">
        <v>3</v>
      </c>
      <c r="AF1051">
        <v>2760</v>
      </c>
      <c r="AG1051">
        <v>4</v>
      </c>
      <c r="AJ1051">
        <v>394</v>
      </c>
      <c r="AK1051">
        <v>3</v>
      </c>
      <c r="AQ1051">
        <v>3</v>
      </c>
      <c r="AR1051">
        <v>2760</v>
      </c>
      <c r="AS1051">
        <v>4</v>
      </c>
    </row>
    <row r="1052" spans="1:45" x14ac:dyDescent="0.35">
      <c r="A1052">
        <v>1134</v>
      </c>
      <c r="B1052" t="s">
        <v>47</v>
      </c>
      <c r="C1052">
        <v>1694</v>
      </c>
      <c r="D1052">
        <v>9</v>
      </c>
      <c r="E1052">
        <v>8</v>
      </c>
      <c r="F1052">
        <v>10</v>
      </c>
      <c r="G1052">
        <v>45</v>
      </c>
      <c r="H1052" t="s">
        <v>48</v>
      </c>
      <c r="Q1052">
        <v>10</v>
      </c>
      <c r="R1052" t="s">
        <v>60</v>
      </c>
      <c r="T1052" t="s">
        <v>813</v>
      </c>
      <c r="U1052">
        <v>40.700000000000003</v>
      </c>
      <c r="V1052">
        <v>15.7</v>
      </c>
      <c r="W1052">
        <v>130</v>
      </c>
      <c r="X1052">
        <v>4057</v>
      </c>
      <c r="Y1052">
        <v>4</v>
      </c>
      <c r="AE1052">
        <v>3</v>
      </c>
    </row>
    <row r="1053" spans="1:45" x14ac:dyDescent="0.35">
      <c r="A1053">
        <v>1136</v>
      </c>
      <c r="B1053" t="s">
        <v>47</v>
      </c>
      <c r="C1053">
        <v>1695</v>
      </c>
      <c r="D1053">
        <v>2</v>
      </c>
      <c r="E1053">
        <v>25</v>
      </c>
      <c r="F1053">
        <v>12</v>
      </c>
      <c r="G1053">
        <v>30</v>
      </c>
      <c r="H1053" t="s">
        <v>48</v>
      </c>
      <c r="J1053">
        <v>6.2</v>
      </c>
      <c r="P1053">
        <v>6.2</v>
      </c>
      <c r="R1053" t="s">
        <v>60</v>
      </c>
      <c r="T1053" t="s">
        <v>814</v>
      </c>
      <c r="U1053">
        <v>45.4</v>
      </c>
      <c r="V1053">
        <v>12.2</v>
      </c>
      <c r="W1053">
        <v>130</v>
      </c>
      <c r="AE1053">
        <v>4</v>
      </c>
    </row>
    <row r="1054" spans="1:45" x14ac:dyDescent="0.35">
      <c r="A1054">
        <v>1138</v>
      </c>
      <c r="B1054" t="s">
        <v>47</v>
      </c>
      <c r="C1054">
        <v>1695</v>
      </c>
      <c r="D1054">
        <v>5</v>
      </c>
      <c r="E1054">
        <v>18</v>
      </c>
      <c r="J1054">
        <v>8</v>
      </c>
      <c r="L1054">
        <v>8</v>
      </c>
      <c r="Q1054">
        <v>10</v>
      </c>
      <c r="R1054" t="s">
        <v>93</v>
      </c>
      <c r="T1054" t="s">
        <v>815</v>
      </c>
      <c r="U1054">
        <v>36</v>
      </c>
      <c r="V1054">
        <v>111.5</v>
      </c>
      <c r="W1054">
        <v>30</v>
      </c>
      <c r="X1054">
        <v>20000</v>
      </c>
      <c r="Y1054">
        <v>4</v>
      </c>
      <c r="AE1054">
        <v>4</v>
      </c>
      <c r="AG1054">
        <v>4</v>
      </c>
      <c r="AJ1054">
        <v>20000</v>
      </c>
      <c r="AK1054">
        <v>4</v>
      </c>
      <c r="AQ1054">
        <v>4</v>
      </c>
      <c r="AS1054">
        <v>4</v>
      </c>
    </row>
    <row r="1055" spans="1:45" x14ac:dyDescent="0.35">
      <c r="A1055">
        <v>1139</v>
      </c>
      <c r="B1055" t="s">
        <v>47</v>
      </c>
      <c r="C1055">
        <v>1695</v>
      </c>
      <c r="D1055">
        <v>6</v>
      </c>
      <c r="E1055">
        <v>11</v>
      </c>
      <c r="Q1055">
        <v>9</v>
      </c>
      <c r="R1055" t="s">
        <v>60</v>
      </c>
      <c r="T1055" t="s">
        <v>816</v>
      </c>
      <c r="U1055">
        <v>42.5</v>
      </c>
      <c r="V1055">
        <v>12.1</v>
      </c>
      <c r="W1055">
        <v>130</v>
      </c>
      <c r="X1055">
        <v>31</v>
      </c>
      <c r="Y1055">
        <v>1</v>
      </c>
      <c r="AE1055">
        <v>2</v>
      </c>
    </row>
    <row r="1056" spans="1:45" x14ac:dyDescent="0.35">
      <c r="A1056">
        <v>1141</v>
      </c>
      <c r="B1056" t="s">
        <v>47</v>
      </c>
      <c r="C1056">
        <v>1696</v>
      </c>
      <c r="D1056">
        <v>5</v>
      </c>
      <c r="H1056" t="s">
        <v>48</v>
      </c>
      <c r="R1056" t="s">
        <v>73</v>
      </c>
      <c r="T1056" t="s">
        <v>817</v>
      </c>
      <c r="U1056">
        <v>39.299999999999997</v>
      </c>
      <c r="V1056">
        <v>44.6</v>
      </c>
      <c r="W1056">
        <v>140</v>
      </c>
      <c r="AE1056">
        <v>2</v>
      </c>
    </row>
    <row r="1057" spans="1:45" x14ac:dyDescent="0.35">
      <c r="A1057">
        <v>1142</v>
      </c>
      <c r="B1057" t="s">
        <v>47</v>
      </c>
      <c r="C1057">
        <v>1696</v>
      </c>
      <c r="D1057">
        <v>9</v>
      </c>
      <c r="E1057">
        <v>4</v>
      </c>
      <c r="H1057" t="s">
        <v>48</v>
      </c>
      <c r="Q1057">
        <v>10</v>
      </c>
      <c r="R1057" t="s">
        <v>56</v>
      </c>
      <c r="T1057" t="s">
        <v>531</v>
      </c>
      <c r="U1057">
        <v>37.799999999999997</v>
      </c>
      <c r="V1057">
        <v>21</v>
      </c>
      <c r="W1057">
        <v>130</v>
      </c>
    </row>
    <row r="1058" spans="1:45" x14ac:dyDescent="0.35">
      <c r="A1058">
        <v>1143</v>
      </c>
      <c r="B1058" t="s">
        <v>47</v>
      </c>
      <c r="C1058">
        <v>1697</v>
      </c>
      <c r="D1058">
        <v>2</v>
      </c>
      <c r="E1058">
        <v>25</v>
      </c>
      <c r="R1058" t="s">
        <v>543</v>
      </c>
      <c r="T1058" t="s">
        <v>818</v>
      </c>
      <c r="U1058">
        <v>16.7</v>
      </c>
      <c r="V1058">
        <v>-99.2</v>
      </c>
      <c r="W1058">
        <v>150</v>
      </c>
      <c r="AE1058">
        <v>3</v>
      </c>
    </row>
    <row r="1059" spans="1:45" x14ac:dyDescent="0.35">
      <c r="A1059">
        <v>1144</v>
      </c>
      <c r="B1059" t="s">
        <v>47</v>
      </c>
      <c r="C1059">
        <v>1698</v>
      </c>
      <c r="D1059">
        <v>6</v>
      </c>
      <c r="E1059">
        <v>20</v>
      </c>
      <c r="F1059">
        <v>6</v>
      </c>
      <c r="J1059">
        <v>7.7</v>
      </c>
      <c r="P1059">
        <v>7.7</v>
      </c>
      <c r="Q1059">
        <v>10</v>
      </c>
      <c r="R1059" t="s">
        <v>570</v>
      </c>
      <c r="T1059" t="s">
        <v>819</v>
      </c>
      <c r="U1059">
        <v>-1.2</v>
      </c>
      <c r="V1059">
        <v>-78.7</v>
      </c>
      <c r="W1059">
        <v>160</v>
      </c>
      <c r="Y1059">
        <v>3</v>
      </c>
    </row>
    <row r="1060" spans="1:45" x14ac:dyDescent="0.35">
      <c r="A1060">
        <v>1146</v>
      </c>
      <c r="B1060" t="s">
        <v>47</v>
      </c>
      <c r="C1060">
        <v>1698</v>
      </c>
      <c r="D1060">
        <v>7</v>
      </c>
      <c r="E1060">
        <v>19</v>
      </c>
      <c r="H1060" t="s">
        <v>48</v>
      </c>
      <c r="R1060" t="s">
        <v>570</v>
      </c>
      <c r="T1060" t="s">
        <v>820</v>
      </c>
      <c r="U1060">
        <v>-1.3</v>
      </c>
      <c r="V1060">
        <v>-78.7</v>
      </c>
      <c r="W1060">
        <v>160</v>
      </c>
      <c r="X1060">
        <v>1000</v>
      </c>
      <c r="Y1060">
        <v>3</v>
      </c>
      <c r="AE1060">
        <v>3</v>
      </c>
    </row>
    <row r="1061" spans="1:45" x14ac:dyDescent="0.35">
      <c r="A1061">
        <v>5989</v>
      </c>
      <c r="B1061" t="s">
        <v>51</v>
      </c>
      <c r="C1061">
        <v>1698</v>
      </c>
      <c r="D1061">
        <v>12</v>
      </c>
      <c r="E1061">
        <v>22</v>
      </c>
      <c r="J1061">
        <v>6.4</v>
      </c>
      <c r="L1061">
        <v>6.4</v>
      </c>
      <c r="R1061" t="s">
        <v>199</v>
      </c>
      <c r="T1061" t="s">
        <v>821</v>
      </c>
      <c r="U1061">
        <v>33.299999999999997</v>
      </c>
      <c r="V1061">
        <v>131.69999999999999</v>
      </c>
      <c r="W1061">
        <v>30</v>
      </c>
    </row>
    <row r="1062" spans="1:45" x14ac:dyDescent="0.35">
      <c r="A1062">
        <v>1148</v>
      </c>
      <c r="B1062" t="s">
        <v>47</v>
      </c>
      <c r="C1062">
        <v>1699</v>
      </c>
      <c r="D1062">
        <v>2</v>
      </c>
      <c r="E1062">
        <v>11</v>
      </c>
      <c r="H1062" t="s">
        <v>48</v>
      </c>
      <c r="I1062">
        <v>6</v>
      </c>
      <c r="J1062">
        <v>5</v>
      </c>
      <c r="P1062">
        <v>5</v>
      </c>
      <c r="Q1062">
        <v>8</v>
      </c>
      <c r="R1062" t="s">
        <v>191</v>
      </c>
      <c r="T1062" t="s">
        <v>281</v>
      </c>
      <c r="U1062">
        <v>45.6</v>
      </c>
      <c r="V1062">
        <v>15.3</v>
      </c>
      <c r="W1062">
        <v>130</v>
      </c>
      <c r="Y1062">
        <v>2</v>
      </c>
      <c r="AE1062">
        <v>3</v>
      </c>
    </row>
    <row r="1063" spans="1:45" x14ac:dyDescent="0.35">
      <c r="A1063">
        <v>1149</v>
      </c>
      <c r="B1063" t="s">
        <v>47</v>
      </c>
      <c r="C1063">
        <v>1699</v>
      </c>
      <c r="D1063">
        <v>7</v>
      </c>
      <c r="E1063">
        <v>14</v>
      </c>
      <c r="F1063">
        <v>9</v>
      </c>
      <c r="I1063">
        <v>40</v>
      </c>
      <c r="J1063">
        <v>7.8</v>
      </c>
      <c r="P1063">
        <v>7.8</v>
      </c>
      <c r="Q1063">
        <v>7</v>
      </c>
      <c r="R1063" t="s">
        <v>479</v>
      </c>
      <c r="T1063" t="s">
        <v>606</v>
      </c>
      <c r="U1063">
        <v>-12.1</v>
      </c>
      <c r="V1063">
        <v>-76.599999999999994</v>
      </c>
      <c r="W1063">
        <v>160</v>
      </c>
      <c r="AE1063">
        <v>3</v>
      </c>
    </row>
    <row r="1064" spans="1:45" x14ac:dyDescent="0.35">
      <c r="A1064">
        <v>1147</v>
      </c>
      <c r="B1064" t="s">
        <v>47</v>
      </c>
      <c r="C1064">
        <v>1699</v>
      </c>
      <c r="H1064" t="s">
        <v>48</v>
      </c>
      <c r="R1064" t="s">
        <v>621</v>
      </c>
      <c r="T1064" t="s">
        <v>622</v>
      </c>
      <c r="U1064">
        <v>14.4</v>
      </c>
      <c r="V1064">
        <v>120.6</v>
      </c>
      <c r="W1064">
        <v>170</v>
      </c>
      <c r="AE1064">
        <v>3</v>
      </c>
    </row>
    <row r="1065" spans="1:45" x14ac:dyDescent="0.35">
      <c r="A1065">
        <v>9954</v>
      </c>
      <c r="B1065" t="s">
        <v>51</v>
      </c>
      <c r="C1065">
        <v>1700</v>
      </c>
      <c r="D1065">
        <v>1</v>
      </c>
      <c r="E1065">
        <v>27</v>
      </c>
      <c r="F1065">
        <v>5</v>
      </c>
      <c r="G1065">
        <v>0</v>
      </c>
      <c r="J1065">
        <v>9</v>
      </c>
      <c r="L1065">
        <v>9</v>
      </c>
      <c r="R1065" t="s">
        <v>505</v>
      </c>
      <c r="S1065" t="s">
        <v>822</v>
      </c>
      <c r="T1065" t="s">
        <v>823</v>
      </c>
      <c r="U1065">
        <v>45</v>
      </c>
      <c r="V1065">
        <v>-125</v>
      </c>
      <c r="W1065">
        <v>150</v>
      </c>
      <c r="AK1065">
        <v>1</v>
      </c>
      <c r="AQ1065">
        <v>3</v>
      </c>
    </row>
    <row r="1066" spans="1:45" x14ac:dyDescent="0.35">
      <c r="A1066">
        <v>6997</v>
      </c>
      <c r="B1066" t="s">
        <v>51</v>
      </c>
      <c r="C1066">
        <v>1700</v>
      </c>
      <c r="D1066">
        <v>4</v>
      </c>
      <c r="E1066">
        <v>16</v>
      </c>
      <c r="J1066">
        <v>7</v>
      </c>
      <c r="L1066">
        <v>7</v>
      </c>
      <c r="R1066" t="s">
        <v>199</v>
      </c>
      <c r="T1066" t="s">
        <v>824</v>
      </c>
      <c r="U1066">
        <v>34.200000000000003</v>
      </c>
      <c r="V1066">
        <v>129.30000000000001</v>
      </c>
      <c r="W1066">
        <v>30</v>
      </c>
      <c r="AJ1066">
        <v>1000</v>
      </c>
      <c r="AK1066">
        <v>3</v>
      </c>
      <c r="AQ1066">
        <v>3</v>
      </c>
      <c r="AS1066">
        <v>3</v>
      </c>
    </row>
    <row r="1067" spans="1:45" x14ac:dyDescent="0.35">
      <c r="A1067">
        <v>5990</v>
      </c>
      <c r="B1067" t="s">
        <v>51</v>
      </c>
      <c r="C1067">
        <v>1700</v>
      </c>
      <c r="D1067">
        <v>9</v>
      </c>
      <c r="E1067">
        <v>12</v>
      </c>
      <c r="J1067">
        <v>6.5</v>
      </c>
      <c r="L1067">
        <v>6.5</v>
      </c>
      <c r="R1067" t="s">
        <v>116</v>
      </c>
      <c r="T1067" t="s">
        <v>825</v>
      </c>
      <c r="U1067">
        <v>36.5</v>
      </c>
      <c r="V1067">
        <v>126.5</v>
      </c>
      <c r="W1067">
        <v>30</v>
      </c>
    </row>
    <row r="1068" spans="1:45" x14ac:dyDescent="0.35">
      <c r="A1068">
        <v>1151</v>
      </c>
      <c r="B1068" t="s">
        <v>47</v>
      </c>
      <c r="C1068">
        <v>1701</v>
      </c>
      <c r="D1068">
        <v>11</v>
      </c>
      <c r="E1068">
        <v>9</v>
      </c>
      <c r="H1068" t="s">
        <v>48</v>
      </c>
      <c r="R1068" t="s">
        <v>826</v>
      </c>
      <c r="T1068" t="s">
        <v>827</v>
      </c>
      <c r="U1068">
        <v>18.3</v>
      </c>
      <c r="V1068">
        <v>-72.400000000000006</v>
      </c>
      <c r="W1068">
        <v>90</v>
      </c>
      <c r="AE1068">
        <v>2</v>
      </c>
    </row>
    <row r="1069" spans="1:45" x14ac:dyDescent="0.35">
      <c r="A1069">
        <v>1152</v>
      </c>
      <c r="B1069" t="s">
        <v>47</v>
      </c>
      <c r="C1069">
        <v>1701</v>
      </c>
      <c r="D1069">
        <v>12</v>
      </c>
      <c r="E1069">
        <v>21</v>
      </c>
      <c r="H1069" t="s">
        <v>48</v>
      </c>
      <c r="R1069" t="s">
        <v>543</v>
      </c>
      <c r="T1069" t="s">
        <v>627</v>
      </c>
      <c r="U1069">
        <v>16.5</v>
      </c>
      <c r="V1069">
        <v>-97</v>
      </c>
      <c r="W1069">
        <v>150</v>
      </c>
      <c r="AE1069">
        <v>3</v>
      </c>
    </row>
    <row r="1070" spans="1:45" x14ac:dyDescent="0.35">
      <c r="A1070">
        <v>1153</v>
      </c>
      <c r="B1070" t="s">
        <v>47</v>
      </c>
      <c r="C1070">
        <v>1702</v>
      </c>
      <c r="D1070">
        <v>3</v>
      </c>
      <c r="E1070">
        <v>14</v>
      </c>
      <c r="H1070" t="s">
        <v>48</v>
      </c>
      <c r="Q1070">
        <v>10</v>
      </c>
      <c r="R1070" t="s">
        <v>60</v>
      </c>
      <c r="T1070" t="s">
        <v>160</v>
      </c>
      <c r="U1070">
        <v>41.1</v>
      </c>
      <c r="V1070">
        <v>14.5</v>
      </c>
      <c r="W1070">
        <v>130</v>
      </c>
      <c r="X1070">
        <v>150</v>
      </c>
      <c r="Y1070">
        <v>3</v>
      </c>
      <c r="AE1070">
        <v>2</v>
      </c>
    </row>
    <row r="1071" spans="1:45" x14ac:dyDescent="0.35">
      <c r="A1071">
        <v>1154</v>
      </c>
      <c r="B1071" t="s">
        <v>47</v>
      </c>
      <c r="C1071">
        <v>1702</v>
      </c>
      <c r="D1071">
        <v>9</v>
      </c>
      <c r="H1071" t="s">
        <v>48</v>
      </c>
      <c r="R1071" t="s">
        <v>828</v>
      </c>
      <c r="T1071" t="s">
        <v>828</v>
      </c>
      <c r="U1071">
        <v>14.4</v>
      </c>
      <c r="V1071">
        <v>-61</v>
      </c>
      <c r="W1071">
        <v>90</v>
      </c>
      <c r="AE1071">
        <v>2</v>
      </c>
    </row>
    <row r="1072" spans="1:45" x14ac:dyDescent="0.35">
      <c r="A1072">
        <v>1157</v>
      </c>
      <c r="B1072" t="s">
        <v>47</v>
      </c>
      <c r="C1072">
        <v>1703</v>
      </c>
      <c r="D1072">
        <v>1</v>
      </c>
      <c r="E1072">
        <v>14</v>
      </c>
      <c r="Q1072">
        <v>11</v>
      </c>
      <c r="R1072" t="s">
        <v>60</v>
      </c>
      <c r="T1072" t="s">
        <v>829</v>
      </c>
      <c r="U1072">
        <v>42.78</v>
      </c>
      <c r="V1072">
        <v>13.1</v>
      </c>
      <c r="W1072">
        <v>130</v>
      </c>
      <c r="X1072">
        <v>40000</v>
      </c>
      <c r="Y1072">
        <v>4</v>
      </c>
      <c r="AE1072">
        <v>4</v>
      </c>
      <c r="AG1072">
        <v>4</v>
      </c>
      <c r="AJ1072">
        <v>40000</v>
      </c>
      <c r="AK1072">
        <v>4</v>
      </c>
      <c r="AQ1072">
        <v>4</v>
      </c>
      <c r="AS1072">
        <v>4</v>
      </c>
    </row>
    <row r="1073" spans="1:45" x14ac:dyDescent="0.35">
      <c r="A1073">
        <v>1161</v>
      </c>
      <c r="B1073" t="s">
        <v>51</v>
      </c>
      <c r="C1073">
        <v>1703</v>
      </c>
      <c r="D1073">
        <v>2</v>
      </c>
      <c r="E1073">
        <v>2</v>
      </c>
      <c r="F1073">
        <v>1</v>
      </c>
      <c r="G1073">
        <v>11</v>
      </c>
      <c r="H1073">
        <v>5</v>
      </c>
      <c r="J1073">
        <v>6.7</v>
      </c>
      <c r="L1073">
        <v>6.7</v>
      </c>
      <c r="Q1073">
        <v>11</v>
      </c>
      <c r="R1073" t="s">
        <v>60</v>
      </c>
      <c r="T1073" t="s">
        <v>475</v>
      </c>
      <c r="U1073">
        <v>42.466999999999999</v>
      </c>
      <c r="V1073">
        <v>13.2</v>
      </c>
      <c r="W1073">
        <v>130</v>
      </c>
      <c r="X1073">
        <v>10000</v>
      </c>
      <c r="Y1073">
        <v>4</v>
      </c>
      <c r="AE1073">
        <v>3</v>
      </c>
      <c r="AG1073">
        <v>3</v>
      </c>
      <c r="AJ1073">
        <v>10000</v>
      </c>
      <c r="AK1073">
        <v>4</v>
      </c>
      <c r="AQ1073">
        <v>3</v>
      </c>
      <c r="AS1073">
        <v>3</v>
      </c>
    </row>
    <row r="1074" spans="1:45" x14ac:dyDescent="0.35">
      <c r="A1074">
        <v>1162</v>
      </c>
      <c r="B1074" t="s">
        <v>47</v>
      </c>
      <c r="C1074">
        <v>1703</v>
      </c>
      <c r="D1074">
        <v>5</v>
      </c>
      <c r="E1074">
        <v>17</v>
      </c>
      <c r="H1074" t="s">
        <v>48</v>
      </c>
      <c r="R1074" t="s">
        <v>73</v>
      </c>
      <c r="T1074" t="s">
        <v>830</v>
      </c>
      <c r="U1074">
        <v>26.6</v>
      </c>
      <c r="V1074">
        <v>56.2</v>
      </c>
      <c r="W1074">
        <v>140</v>
      </c>
      <c r="AE1074">
        <v>3</v>
      </c>
    </row>
    <row r="1075" spans="1:45" x14ac:dyDescent="0.35">
      <c r="A1075">
        <v>9996</v>
      </c>
      <c r="B1075" t="s">
        <v>51</v>
      </c>
      <c r="C1075">
        <v>1703</v>
      </c>
      <c r="D1075">
        <v>7</v>
      </c>
      <c r="E1075">
        <v>2</v>
      </c>
      <c r="J1075">
        <v>3.2</v>
      </c>
      <c r="L1075">
        <v>3.2</v>
      </c>
      <c r="Q1075">
        <v>4</v>
      </c>
      <c r="R1075" t="s">
        <v>60</v>
      </c>
      <c r="T1075" t="s">
        <v>831</v>
      </c>
      <c r="U1075">
        <v>44.4</v>
      </c>
      <c r="V1075">
        <v>8.9169999999999998</v>
      </c>
      <c r="W1075">
        <v>130</v>
      </c>
    </row>
    <row r="1076" spans="1:45" x14ac:dyDescent="0.35">
      <c r="A1076">
        <v>1163</v>
      </c>
      <c r="B1076" t="s">
        <v>51</v>
      </c>
      <c r="C1076">
        <v>1703</v>
      </c>
      <c r="D1076">
        <v>12</v>
      </c>
      <c r="E1076">
        <v>30</v>
      </c>
      <c r="F1076">
        <v>17</v>
      </c>
      <c r="J1076">
        <v>8.1999999999999993</v>
      </c>
      <c r="L1076">
        <v>8.1999999999999993</v>
      </c>
      <c r="P1076">
        <v>8.1999999999999993</v>
      </c>
      <c r="R1076" t="s">
        <v>199</v>
      </c>
      <c r="T1076" t="s">
        <v>832</v>
      </c>
      <c r="U1076">
        <v>35</v>
      </c>
      <c r="V1076">
        <v>140</v>
      </c>
      <c r="W1076">
        <v>30</v>
      </c>
      <c r="X1076">
        <v>5233</v>
      </c>
      <c r="Y1076">
        <v>4</v>
      </c>
      <c r="AE1076">
        <v>4</v>
      </c>
      <c r="AF1076">
        <v>20162</v>
      </c>
      <c r="AG1076">
        <v>4</v>
      </c>
      <c r="AJ1076">
        <v>5233</v>
      </c>
      <c r="AK1076">
        <v>4</v>
      </c>
      <c r="AQ1076">
        <v>4</v>
      </c>
      <c r="AR1076">
        <v>20162</v>
      </c>
      <c r="AS1076">
        <v>4</v>
      </c>
    </row>
    <row r="1077" spans="1:45" x14ac:dyDescent="0.35">
      <c r="A1077">
        <v>1155</v>
      </c>
      <c r="B1077" t="s">
        <v>47</v>
      </c>
      <c r="C1077">
        <v>1703</v>
      </c>
      <c r="H1077" t="s">
        <v>48</v>
      </c>
      <c r="R1077" t="s">
        <v>73</v>
      </c>
      <c r="T1077" t="s">
        <v>329</v>
      </c>
      <c r="U1077">
        <v>26.4</v>
      </c>
      <c r="V1077">
        <v>55.5</v>
      </c>
      <c r="W1077">
        <v>140</v>
      </c>
      <c r="AE1077">
        <v>3</v>
      </c>
    </row>
    <row r="1078" spans="1:45" x14ac:dyDescent="0.35">
      <c r="A1078">
        <v>1166</v>
      </c>
      <c r="B1078" t="s">
        <v>47</v>
      </c>
      <c r="C1078">
        <v>1704</v>
      </c>
      <c r="D1078">
        <v>5</v>
      </c>
      <c r="E1078">
        <v>27</v>
      </c>
      <c r="R1078" t="s">
        <v>199</v>
      </c>
      <c r="T1078" t="s">
        <v>833</v>
      </c>
      <c r="U1078">
        <v>41</v>
      </c>
      <c r="V1078">
        <v>139.5</v>
      </c>
      <c r="W1078">
        <v>30</v>
      </c>
      <c r="X1078">
        <v>58</v>
      </c>
      <c r="Y1078">
        <v>2</v>
      </c>
      <c r="AE1078">
        <v>3</v>
      </c>
      <c r="AF1078">
        <v>1314</v>
      </c>
      <c r="AG1078">
        <v>4</v>
      </c>
      <c r="AJ1078">
        <v>58</v>
      </c>
      <c r="AK1078">
        <v>2</v>
      </c>
      <c r="AQ1078">
        <v>3</v>
      </c>
      <c r="AR1078">
        <v>1314</v>
      </c>
      <c r="AS1078">
        <v>4</v>
      </c>
    </row>
    <row r="1079" spans="1:45" x14ac:dyDescent="0.35">
      <c r="A1079">
        <v>1167</v>
      </c>
      <c r="B1079" t="s">
        <v>47</v>
      </c>
      <c r="C1079">
        <v>1704</v>
      </c>
      <c r="D1079">
        <v>9</v>
      </c>
      <c r="E1079">
        <v>18</v>
      </c>
      <c r="J1079">
        <v>5.5</v>
      </c>
      <c r="L1079">
        <v>5.5</v>
      </c>
      <c r="Q1079">
        <v>7</v>
      </c>
      <c r="R1079" t="s">
        <v>93</v>
      </c>
      <c r="T1079" t="s">
        <v>834</v>
      </c>
      <c r="U1079">
        <v>38</v>
      </c>
      <c r="V1079">
        <v>116.5</v>
      </c>
      <c r="W1079">
        <v>30</v>
      </c>
      <c r="Y1079">
        <v>3</v>
      </c>
      <c r="AE1079">
        <v>2</v>
      </c>
      <c r="AG1079">
        <v>2</v>
      </c>
      <c r="AK1079">
        <v>3</v>
      </c>
      <c r="AQ1079">
        <v>2</v>
      </c>
      <c r="AS1079">
        <v>2</v>
      </c>
    </row>
    <row r="1080" spans="1:45" x14ac:dyDescent="0.35">
      <c r="A1080">
        <v>7920</v>
      </c>
      <c r="B1080" t="s">
        <v>47</v>
      </c>
      <c r="C1080">
        <v>1704</v>
      </c>
      <c r="D1080">
        <v>9</v>
      </c>
      <c r="E1080">
        <v>28</v>
      </c>
      <c r="J1080">
        <v>6</v>
      </c>
      <c r="L1080">
        <v>6</v>
      </c>
      <c r="Q1080">
        <v>8</v>
      </c>
      <c r="R1080" t="s">
        <v>93</v>
      </c>
      <c r="T1080" t="s">
        <v>835</v>
      </c>
      <c r="U1080">
        <v>34.9</v>
      </c>
      <c r="V1080">
        <v>106.8</v>
      </c>
      <c r="W1080">
        <v>30</v>
      </c>
      <c r="Y1080">
        <v>4</v>
      </c>
      <c r="AE1080">
        <v>3</v>
      </c>
      <c r="AG1080">
        <v>3</v>
      </c>
      <c r="AK1080">
        <v>4</v>
      </c>
      <c r="AQ1080">
        <v>3</v>
      </c>
      <c r="AS1080">
        <v>3</v>
      </c>
    </row>
    <row r="1081" spans="1:45" x14ac:dyDescent="0.35">
      <c r="A1081">
        <v>1168</v>
      </c>
      <c r="B1081" t="s">
        <v>47</v>
      </c>
      <c r="C1081">
        <v>1704</v>
      </c>
      <c r="D1081">
        <v>11</v>
      </c>
      <c r="E1081">
        <v>11</v>
      </c>
      <c r="Q1081">
        <v>10</v>
      </c>
      <c r="R1081" t="s">
        <v>56</v>
      </c>
      <c r="T1081" t="s">
        <v>56</v>
      </c>
      <c r="U1081">
        <v>38.799999999999997</v>
      </c>
      <c r="V1081">
        <v>20.8</v>
      </c>
      <c r="W1081">
        <v>130</v>
      </c>
    </row>
    <row r="1082" spans="1:45" x14ac:dyDescent="0.35">
      <c r="A1082">
        <v>1169</v>
      </c>
      <c r="B1082" t="s">
        <v>51</v>
      </c>
      <c r="C1082">
        <v>1705</v>
      </c>
      <c r="D1082">
        <v>11</v>
      </c>
      <c r="E1082">
        <v>26</v>
      </c>
      <c r="R1082" t="s">
        <v>539</v>
      </c>
      <c r="T1082" t="s">
        <v>836</v>
      </c>
      <c r="U1082">
        <v>-18.600000000000001</v>
      </c>
      <c r="V1082">
        <v>-70.2</v>
      </c>
      <c r="W1082">
        <v>160</v>
      </c>
      <c r="AQ1082">
        <v>2</v>
      </c>
    </row>
    <row r="1083" spans="1:45" x14ac:dyDescent="0.35">
      <c r="A1083">
        <v>1170</v>
      </c>
      <c r="B1083" t="s">
        <v>47</v>
      </c>
      <c r="C1083">
        <v>1706</v>
      </c>
      <c r="D1083">
        <v>4</v>
      </c>
      <c r="E1083">
        <v>20</v>
      </c>
      <c r="H1083" t="s">
        <v>48</v>
      </c>
      <c r="Q1083">
        <v>10</v>
      </c>
      <c r="R1083" t="s">
        <v>287</v>
      </c>
      <c r="T1083" t="s">
        <v>837</v>
      </c>
      <c r="U1083">
        <v>63.9</v>
      </c>
      <c r="V1083">
        <v>-21.2</v>
      </c>
      <c r="W1083">
        <v>120</v>
      </c>
      <c r="AE1083">
        <v>3</v>
      </c>
    </row>
    <row r="1084" spans="1:45" x14ac:dyDescent="0.35">
      <c r="A1084">
        <v>1172</v>
      </c>
      <c r="B1084" t="s">
        <v>47</v>
      </c>
      <c r="C1084">
        <v>1706</v>
      </c>
      <c r="D1084">
        <v>11</v>
      </c>
      <c r="E1084">
        <v>3</v>
      </c>
      <c r="Q1084">
        <v>10</v>
      </c>
      <c r="R1084" t="s">
        <v>60</v>
      </c>
      <c r="T1084" t="s">
        <v>838</v>
      </c>
      <c r="U1084">
        <v>41.6</v>
      </c>
      <c r="V1084">
        <v>14.6</v>
      </c>
      <c r="W1084">
        <v>130</v>
      </c>
      <c r="X1084">
        <v>1000</v>
      </c>
      <c r="Y1084">
        <v>3</v>
      </c>
      <c r="AE1084">
        <v>3</v>
      </c>
    </row>
    <row r="1085" spans="1:45" x14ac:dyDescent="0.35">
      <c r="A1085">
        <v>1174</v>
      </c>
      <c r="B1085" t="s">
        <v>47</v>
      </c>
      <c r="C1085">
        <v>1707</v>
      </c>
      <c r="D1085">
        <v>9</v>
      </c>
      <c r="E1085">
        <v>17</v>
      </c>
      <c r="F1085">
        <v>16</v>
      </c>
      <c r="G1085">
        <v>48</v>
      </c>
      <c r="I1085">
        <v>10</v>
      </c>
      <c r="J1085">
        <v>5.8</v>
      </c>
      <c r="P1085">
        <v>5.8</v>
      </c>
      <c r="Q1085">
        <v>10</v>
      </c>
      <c r="R1085" t="s">
        <v>479</v>
      </c>
      <c r="T1085" t="s">
        <v>839</v>
      </c>
      <c r="U1085">
        <v>-13</v>
      </c>
      <c r="V1085">
        <v>-72</v>
      </c>
      <c r="W1085">
        <v>160</v>
      </c>
      <c r="X1085">
        <v>160</v>
      </c>
      <c r="Y1085">
        <v>3</v>
      </c>
    </row>
    <row r="1086" spans="1:45" x14ac:dyDescent="0.35">
      <c r="A1086">
        <v>1176</v>
      </c>
      <c r="B1086" t="s">
        <v>51</v>
      </c>
      <c r="C1086">
        <v>1707</v>
      </c>
      <c r="D1086">
        <v>10</v>
      </c>
      <c r="E1086">
        <v>28</v>
      </c>
      <c r="F1086">
        <v>4</v>
      </c>
      <c r="J1086">
        <v>8.4</v>
      </c>
      <c r="L1086">
        <v>8.4</v>
      </c>
      <c r="R1086" t="s">
        <v>199</v>
      </c>
      <c r="T1086" t="s">
        <v>321</v>
      </c>
      <c r="U1086">
        <v>34.1</v>
      </c>
      <c r="V1086">
        <v>137.80000000000001</v>
      </c>
      <c r="W1086">
        <v>30</v>
      </c>
      <c r="AJ1086">
        <v>2000</v>
      </c>
      <c r="AK1086">
        <v>4</v>
      </c>
      <c r="AQ1086">
        <v>3</v>
      </c>
      <c r="AR1086">
        <v>10000</v>
      </c>
      <c r="AS1086">
        <v>4</v>
      </c>
    </row>
    <row r="1087" spans="1:45" x14ac:dyDescent="0.35">
      <c r="A1087">
        <v>1178</v>
      </c>
      <c r="B1087" t="s">
        <v>51</v>
      </c>
      <c r="C1087">
        <v>1707</v>
      </c>
      <c r="D1087">
        <v>10</v>
      </c>
      <c r="E1087">
        <v>28</v>
      </c>
      <c r="F1087">
        <v>5</v>
      </c>
      <c r="J1087">
        <v>8.4</v>
      </c>
      <c r="L1087">
        <v>8.4</v>
      </c>
      <c r="R1087" t="s">
        <v>199</v>
      </c>
      <c r="T1087" t="s">
        <v>262</v>
      </c>
      <c r="U1087">
        <v>33.200000000000003</v>
      </c>
      <c r="V1087">
        <v>134.80000000000001</v>
      </c>
      <c r="W1087">
        <v>30</v>
      </c>
      <c r="X1087">
        <v>5000</v>
      </c>
      <c r="Y1087">
        <v>4</v>
      </c>
      <c r="AE1087">
        <v>4</v>
      </c>
      <c r="AF1087">
        <v>59000</v>
      </c>
      <c r="AG1087">
        <v>4</v>
      </c>
      <c r="AJ1087">
        <v>5000</v>
      </c>
      <c r="AK1087">
        <v>4</v>
      </c>
      <c r="AQ1087">
        <v>4</v>
      </c>
      <c r="AR1087">
        <v>77000</v>
      </c>
      <c r="AS1087">
        <v>4</v>
      </c>
    </row>
    <row r="1088" spans="1:45" x14ac:dyDescent="0.35">
      <c r="A1088">
        <v>1173</v>
      </c>
      <c r="B1088" t="s">
        <v>47</v>
      </c>
      <c r="C1088">
        <v>1707</v>
      </c>
      <c r="H1088" t="s">
        <v>48</v>
      </c>
      <c r="R1088" t="s">
        <v>80</v>
      </c>
      <c r="T1088" t="s">
        <v>840</v>
      </c>
      <c r="U1088">
        <v>40.4</v>
      </c>
      <c r="V1088">
        <v>43</v>
      </c>
      <c r="W1088">
        <v>140</v>
      </c>
      <c r="Y1088">
        <v>3</v>
      </c>
      <c r="AE1088">
        <v>3</v>
      </c>
    </row>
    <row r="1089" spans="1:47" x14ac:dyDescent="0.35">
      <c r="A1089">
        <v>6880</v>
      </c>
      <c r="B1089" t="s">
        <v>47</v>
      </c>
      <c r="C1089">
        <v>1707</v>
      </c>
      <c r="R1089" t="s">
        <v>591</v>
      </c>
      <c r="T1089" t="s">
        <v>733</v>
      </c>
      <c r="W1089">
        <v>100</v>
      </c>
      <c r="Y1089">
        <v>3</v>
      </c>
      <c r="AE1089">
        <v>4</v>
      </c>
      <c r="AK1089">
        <v>3</v>
      </c>
      <c r="AQ1089">
        <v>4</v>
      </c>
    </row>
    <row r="1090" spans="1:47" x14ac:dyDescent="0.35">
      <c r="A1090">
        <v>5992</v>
      </c>
      <c r="B1090" t="s">
        <v>51</v>
      </c>
      <c r="C1090">
        <v>1708</v>
      </c>
      <c r="D1090">
        <v>2</v>
      </c>
      <c r="E1090">
        <v>13</v>
      </c>
      <c r="J1090">
        <v>7</v>
      </c>
      <c r="L1090">
        <v>7</v>
      </c>
      <c r="R1090" t="s">
        <v>199</v>
      </c>
      <c r="T1090" t="s">
        <v>459</v>
      </c>
      <c r="U1090">
        <v>34</v>
      </c>
      <c r="V1090">
        <v>137</v>
      </c>
      <c r="W1090">
        <v>30</v>
      </c>
      <c r="AQ1090">
        <v>1</v>
      </c>
    </row>
    <row r="1091" spans="1:47" x14ac:dyDescent="0.35">
      <c r="A1091">
        <v>1179</v>
      </c>
      <c r="B1091" t="s">
        <v>47</v>
      </c>
      <c r="C1091">
        <v>1708</v>
      </c>
      <c r="D1091">
        <v>8</v>
      </c>
      <c r="E1091">
        <v>14</v>
      </c>
      <c r="H1091" t="s">
        <v>48</v>
      </c>
      <c r="Q1091">
        <v>9</v>
      </c>
      <c r="R1091" t="s">
        <v>170</v>
      </c>
      <c r="T1091" t="s">
        <v>841</v>
      </c>
      <c r="U1091">
        <v>43.8</v>
      </c>
      <c r="V1091">
        <v>5.8</v>
      </c>
      <c r="W1091">
        <v>120</v>
      </c>
      <c r="AE1091">
        <v>2</v>
      </c>
    </row>
    <row r="1092" spans="1:47" x14ac:dyDescent="0.35">
      <c r="A1092">
        <v>5993</v>
      </c>
      <c r="B1092" t="s">
        <v>51</v>
      </c>
      <c r="C1092">
        <v>1708</v>
      </c>
      <c r="D1092">
        <v>11</v>
      </c>
      <c r="E1092">
        <v>28</v>
      </c>
      <c r="R1092" t="s">
        <v>676</v>
      </c>
      <c r="T1092" t="s">
        <v>677</v>
      </c>
      <c r="U1092">
        <v>-3.69</v>
      </c>
      <c r="V1092">
        <v>128.15</v>
      </c>
      <c r="W1092">
        <v>170</v>
      </c>
    </row>
    <row r="1093" spans="1:47" x14ac:dyDescent="0.35">
      <c r="A1093">
        <v>1180</v>
      </c>
      <c r="B1093" t="s">
        <v>47</v>
      </c>
      <c r="C1093">
        <v>1709</v>
      </c>
      <c r="D1093">
        <v>10</v>
      </c>
      <c r="E1093">
        <v>14</v>
      </c>
      <c r="J1093">
        <v>7.5</v>
      </c>
      <c r="L1093">
        <v>7.5</v>
      </c>
      <c r="Q1093">
        <v>10</v>
      </c>
      <c r="R1093" t="s">
        <v>93</v>
      </c>
      <c r="T1093" t="s">
        <v>340</v>
      </c>
      <c r="U1093">
        <v>37.4</v>
      </c>
      <c r="V1093">
        <v>105.3</v>
      </c>
      <c r="W1093">
        <v>30</v>
      </c>
      <c r="X1093">
        <v>2032</v>
      </c>
      <c r="Y1093">
        <v>4</v>
      </c>
      <c r="AE1093">
        <v>4</v>
      </c>
      <c r="AG1093">
        <v>4</v>
      </c>
      <c r="AJ1093">
        <v>2032</v>
      </c>
      <c r="AK1093">
        <v>4</v>
      </c>
      <c r="AQ1093">
        <v>4</v>
      </c>
      <c r="AS1093">
        <v>4</v>
      </c>
    </row>
    <row r="1094" spans="1:47" x14ac:dyDescent="0.35">
      <c r="A1094">
        <v>5994</v>
      </c>
      <c r="B1094" t="s">
        <v>51</v>
      </c>
      <c r="C1094">
        <v>1710</v>
      </c>
      <c r="D1094">
        <v>3</v>
      </c>
      <c r="E1094">
        <v>6</v>
      </c>
      <c r="R1094" t="s">
        <v>676</v>
      </c>
      <c r="T1094" t="s">
        <v>842</v>
      </c>
      <c r="U1094">
        <v>-4.53</v>
      </c>
      <c r="V1094">
        <v>129.9</v>
      </c>
      <c r="W1094">
        <v>170</v>
      </c>
      <c r="AE1094">
        <v>3</v>
      </c>
      <c r="AI1094">
        <v>3</v>
      </c>
      <c r="AQ1094">
        <v>3</v>
      </c>
      <c r="AU1094">
        <v>3</v>
      </c>
    </row>
    <row r="1095" spans="1:47" x14ac:dyDescent="0.35">
      <c r="A1095">
        <v>8100</v>
      </c>
      <c r="B1095" t="s">
        <v>51</v>
      </c>
      <c r="C1095">
        <v>1710</v>
      </c>
      <c r="D1095">
        <v>4</v>
      </c>
      <c r="E1095">
        <v>16</v>
      </c>
      <c r="J1095">
        <v>5.5</v>
      </c>
      <c r="L1095">
        <v>5.5</v>
      </c>
      <c r="Q1095">
        <v>7</v>
      </c>
      <c r="R1095" t="s">
        <v>93</v>
      </c>
      <c r="T1095" t="s">
        <v>279</v>
      </c>
      <c r="U1095">
        <v>27.8</v>
      </c>
      <c r="V1095">
        <v>111.3</v>
      </c>
      <c r="W1095">
        <v>30</v>
      </c>
      <c r="AE1095">
        <v>2</v>
      </c>
      <c r="AG1095">
        <v>3</v>
      </c>
      <c r="AQ1095">
        <v>2</v>
      </c>
      <c r="AS1095">
        <v>3</v>
      </c>
    </row>
    <row r="1096" spans="1:47" x14ac:dyDescent="0.35">
      <c r="A1096">
        <v>1181</v>
      </c>
      <c r="B1096" t="s">
        <v>47</v>
      </c>
      <c r="C1096">
        <v>1711</v>
      </c>
      <c r="D1096">
        <v>3</v>
      </c>
      <c r="E1096">
        <v>19</v>
      </c>
      <c r="H1096" t="s">
        <v>48</v>
      </c>
      <c r="R1096" t="s">
        <v>199</v>
      </c>
      <c r="T1096" t="s">
        <v>843</v>
      </c>
      <c r="U1096">
        <v>35.5</v>
      </c>
      <c r="V1096">
        <v>133</v>
      </c>
      <c r="W1096">
        <v>30</v>
      </c>
      <c r="X1096">
        <v>4</v>
      </c>
      <c r="Y1096">
        <v>1</v>
      </c>
      <c r="AE1096">
        <v>2</v>
      </c>
    </row>
    <row r="1097" spans="1:47" x14ac:dyDescent="0.35">
      <c r="A1097">
        <v>1182</v>
      </c>
      <c r="B1097" t="s">
        <v>47</v>
      </c>
      <c r="C1097">
        <v>1711</v>
      </c>
      <c r="D1097">
        <v>8</v>
      </c>
      <c r="E1097">
        <v>16</v>
      </c>
      <c r="R1097" t="s">
        <v>543</v>
      </c>
      <c r="T1097" t="s">
        <v>844</v>
      </c>
      <c r="U1097">
        <v>19.2</v>
      </c>
      <c r="V1097">
        <v>-103.7</v>
      </c>
      <c r="W1097">
        <v>150</v>
      </c>
      <c r="Y1097">
        <v>2</v>
      </c>
      <c r="AE1097">
        <v>3</v>
      </c>
      <c r="AK1097">
        <v>2</v>
      </c>
      <c r="AQ1097">
        <v>3</v>
      </c>
    </row>
    <row r="1098" spans="1:47" x14ac:dyDescent="0.35">
      <c r="A1098">
        <v>6021</v>
      </c>
      <c r="B1098" t="s">
        <v>51</v>
      </c>
      <c r="C1098">
        <v>1711</v>
      </c>
      <c r="D1098">
        <v>9</v>
      </c>
      <c r="E1098">
        <v>5</v>
      </c>
      <c r="J1098">
        <v>7</v>
      </c>
      <c r="L1098">
        <v>7</v>
      </c>
      <c r="R1098" t="s">
        <v>676</v>
      </c>
      <c r="T1098" t="s">
        <v>677</v>
      </c>
      <c r="U1098">
        <v>-4</v>
      </c>
      <c r="V1098">
        <v>129</v>
      </c>
      <c r="W1098">
        <v>170</v>
      </c>
      <c r="AJ1098">
        <v>2</v>
      </c>
      <c r="AK1098">
        <v>1</v>
      </c>
      <c r="AQ1098">
        <v>1</v>
      </c>
      <c r="AR1098">
        <v>2</v>
      </c>
      <c r="AS1098">
        <v>1</v>
      </c>
    </row>
    <row r="1099" spans="1:47" x14ac:dyDescent="0.35">
      <c r="A1099">
        <v>1184</v>
      </c>
      <c r="B1099" t="s">
        <v>47</v>
      </c>
      <c r="C1099">
        <v>1711</v>
      </c>
      <c r="D1099">
        <v>10</v>
      </c>
      <c r="E1099">
        <v>6</v>
      </c>
      <c r="H1099" t="s">
        <v>48</v>
      </c>
      <c r="Q1099">
        <v>8</v>
      </c>
      <c r="R1099" t="s">
        <v>170</v>
      </c>
      <c r="T1099" t="s">
        <v>845</v>
      </c>
      <c r="U1099">
        <v>47</v>
      </c>
      <c r="V1099">
        <v>0.1</v>
      </c>
      <c r="W1099">
        <v>120</v>
      </c>
      <c r="AE1099">
        <v>3</v>
      </c>
    </row>
    <row r="1100" spans="1:47" x14ac:dyDescent="0.35">
      <c r="A1100">
        <v>5995</v>
      </c>
      <c r="B1100" t="s">
        <v>51</v>
      </c>
      <c r="C1100">
        <v>1711</v>
      </c>
      <c r="D1100">
        <v>12</v>
      </c>
      <c r="E1100">
        <v>20</v>
      </c>
      <c r="J1100">
        <v>6.7</v>
      </c>
      <c r="L1100">
        <v>6.7</v>
      </c>
      <c r="R1100" t="s">
        <v>199</v>
      </c>
      <c r="T1100" t="s">
        <v>527</v>
      </c>
      <c r="U1100">
        <v>34.299999999999997</v>
      </c>
      <c r="V1100">
        <v>134</v>
      </c>
      <c r="W1100">
        <v>30</v>
      </c>
      <c r="X1100">
        <v>1000</v>
      </c>
      <c r="Y1100">
        <v>3</v>
      </c>
      <c r="AE1100">
        <v>3</v>
      </c>
      <c r="AF1100">
        <v>1713</v>
      </c>
      <c r="AG1100">
        <v>4</v>
      </c>
      <c r="AJ1100">
        <v>1000</v>
      </c>
      <c r="AK1100">
        <v>3</v>
      </c>
      <c r="AQ1100">
        <v>3</v>
      </c>
      <c r="AR1100">
        <v>1713</v>
      </c>
      <c r="AS1100">
        <v>4</v>
      </c>
    </row>
    <row r="1101" spans="1:47" x14ac:dyDescent="0.35">
      <c r="A1101">
        <v>1185</v>
      </c>
      <c r="B1101" t="s">
        <v>47</v>
      </c>
      <c r="C1101">
        <v>1713</v>
      </c>
      <c r="D1101">
        <v>2</v>
      </c>
      <c r="E1101">
        <v>26</v>
      </c>
      <c r="J1101">
        <v>6.8</v>
      </c>
      <c r="L1101">
        <v>6.8</v>
      </c>
      <c r="Q1101">
        <v>9</v>
      </c>
      <c r="R1101" t="s">
        <v>93</v>
      </c>
      <c r="T1101" t="s">
        <v>846</v>
      </c>
      <c r="U1101">
        <v>25.4</v>
      </c>
      <c r="V1101">
        <v>103.2</v>
      </c>
      <c r="W1101">
        <v>30</v>
      </c>
      <c r="X1101">
        <v>2100</v>
      </c>
      <c r="Y1101">
        <v>4</v>
      </c>
      <c r="AE1101">
        <v>4</v>
      </c>
      <c r="AG1101">
        <v>4</v>
      </c>
      <c r="AJ1101">
        <v>2100</v>
      </c>
      <c r="AK1101">
        <v>4</v>
      </c>
      <c r="AQ1101">
        <v>4</v>
      </c>
      <c r="AS1101">
        <v>4</v>
      </c>
    </row>
    <row r="1102" spans="1:47" x14ac:dyDescent="0.35">
      <c r="A1102">
        <v>1186</v>
      </c>
      <c r="B1102" t="s">
        <v>47</v>
      </c>
      <c r="C1102">
        <v>1713</v>
      </c>
      <c r="D1102">
        <v>9</v>
      </c>
      <c r="E1102">
        <v>4</v>
      </c>
      <c r="J1102">
        <v>6.5</v>
      </c>
      <c r="L1102">
        <v>6.5</v>
      </c>
      <c r="Q1102">
        <v>8</v>
      </c>
      <c r="R1102" t="s">
        <v>93</v>
      </c>
      <c r="T1102" t="s">
        <v>847</v>
      </c>
      <c r="U1102">
        <v>32</v>
      </c>
      <c r="V1102">
        <v>103.7</v>
      </c>
      <c r="W1102">
        <v>30</v>
      </c>
      <c r="Y1102">
        <v>3</v>
      </c>
      <c r="AE1102">
        <v>1</v>
      </c>
      <c r="AG1102">
        <v>1</v>
      </c>
      <c r="AK1102">
        <v>3</v>
      </c>
      <c r="AQ1102">
        <v>1</v>
      </c>
      <c r="AS1102">
        <v>1</v>
      </c>
    </row>
    <row r="1103" spans="1:47" x14ac:dyDescent="0.35">
      <c r="A1103">
        <v>10498</v>
      </c>
      <c r="B1103" t="s">
        <v>47</v>
      </c>
      <c r="C1103">
        <v>1713</v>
      </c>
      <c r="R1103" t="s">
        <v>77</v>
      </c>
      <c r="T1103" t="s">
        <v>848</v>
      </c>
      <c r="U1103">
        <v>27.5</v>
      </c>
      <c r="V1103">
        <v>93</v>
      </c>
      <c r="W1103">
        <v>60</v>
      </c>
      <c r="Y1103">
        <v>3</v>
      </c>
      <c r="AE1103">
        <v>3</v>
      </c>
      <c r="AG1103">
        <v>3</v>
      </c>
      <c r="AK1103">
        <v>3</v>
      </c>
      <c r="AQ1103">
        <v>3</v>
      </c>
      <c r="AS1103">
        <v>3</v>
      </c>
    </row>
    <row r="1104" spans="1:47" x14ac:dyDescent="0.35">
      <c r="A1104">
        <v>1187</v>
      </c>
      <c r="B1104" t="s">
        <v>47</v>
      </c>
      <c r="C1104">
        <v>1714</v>
      </c>
      <c r="D1104">
        <v>4</v>
      </c>
      <c r="E1104">
        <v>28</v>
      </c>
      <c r="R1104" t="s">
        <v>199</v>
      </c>
      <c r="T1104" t="s">
        <v>849</v>
      </c>
      <c r="U1104">
        <v>36.5</v>
      </c>
      <c r="V1104">
        <v>138</v>
      </c>
      <c r="W1104">
        <v>30</v>
      </c>
      <c r="X1104">
        <v>56</v>
      </c>
      <c r="Y1104">
        <v>2</v>
      </c>
      <c r="AE1104">
        <v>1</v>
      </c>
      <c r="AF1104">
        <v>300</v>
      </c>
      <c r="AG1104">
        <v>3</v>
      </c>
      <c r="AJ1104">
        <v>56</v>
      </c>
      <c r="AK1104">
        <v>2</v>
      </c>
      <c r="AQ1104">
        <v>1</v>
      </c>
      <c r="AR1104">
        <v>300</v>
      </c>
      <c r="AS1104">
        <v>3</v>
      </c>
    </row>
    <row r="1105" spans="1:45" x14ac:dyDescent="0.35">
      <c r="A1105">
        <v>1188</v>
      </c>
      <c r="B1105" t="s">
        <v>47</v>
      </c>
      <c r="C1105">
        <v>1714</v>
      </c>
      <c r="D1105">
        <v>5</v>
      </c>
      <c r="E1105">
        <v>5</v>
      </c>
      <c r="H1105" t="s">
        <v>48</v>
      </c>
      <c r="R1105" t="s">
        <v>543</v>
      </c>
      <c r="T1105" t="s">
        <v>627</v>
      </c>
      <c r="U1105">
        <v>17</v>
      </c>
      <c r="V1105">
        <v>-96.3</v>
      </c>
      <c r="W1105">
        <v>150</v>
      </c>
      <c r="AE1105">
        <v>3</v>
      </c>
    </row>
    <row r="1106" spans="1:45" x14ac:dyDescent="0.35">
      <c r="A1106">
        <v>1189</v>
      </c>
      <c r="B1106" t="s">
        <v>47</v>
      </c>
      <c r="C1106">
        <v>1714</v>
      </c>
      <c r="D1106">
        <v>7</v>
      </c>
      <c r="E1106">
        <v>27</v>
      </c>
      <c r="J1106">
        <v>6.3</v>
      </c>
      <c r="L1106">
        <v>6.3</v>
      </c>
      <c r="Q1106">
        <v>8</v>
      </c>
      <c r="R1106" t="s">
        <v>56</v>
      </c>
      <c r="T1106" t="s">
        <v>850</v>
      </c>
      <c r="U1106">
        <v>38.200000000000003</v>
      </c>
      <c r="V1106">
        <v>21.7</v>
      </c>
      <c r="W1106">
        <v>130</v>
      </c>
      <c r="AE1106">
        <v>2</v>
      </c>
      <c r="AG1106">
        <v>3</v>
      </c>
      <c r="AQ1106">
        <v>2</v>
      </c>
      <c r="AS1106">
        <v>3</v>
      </c>
    </row>
    <row r="1107" spans="1:45" x14ac:dyDescent="0.35">
      <c r="A1107">
        <v>7706</v>
      </c>
      <c r="B1107" t="s">
        <v>51</v>
      </c>
      <c r="C1107">
        <v>1714</v>
      </c>
      <c r="D1107">
        <v>8</v>
      </c>
      <c r="E1107">
        <v>4</v>
      </c>
      <c r="R1107" t="s">
        <v>851</v>
      </c>
      <c r="T1107" t="s">
        <v>852</v>
      </c>
      <c r="U1107">
        <v>21.85</v>
      </c>
      <c r="V1107">
        <v>95.966999999999999</v>
      </c>
      <c r="W1107">
        <v>60</v>
      </c>
    </row>
    <row r="1108" spans="1:45" x14ac:dyDescent="0.35">
      <c r="A1108">
        <v>1190</v>
      </c>
      <c r="B1108" t="s">
        <v>47</v>
      </c>
      <c r="C1108">
        <v>1714</v>
      </c>
      <c r="D1108">
        <v>9</v>
      </c>
      <c r="E1108">
        <v>3</v>
      </c>
      <c r="Q1108">
        <v>6</v>
      </c>
      <c r="R1108" t="s">
        <v>56</v>
      </c>
      <c r="T1108" t="s">
        <v>850</v>
      </c>
      <c r="U1108">
        <v>38.25</v>
      </c>
      <c r="V1108">
        <v>21.73</v>
      </c>
      <c r="W1108">
        <v>130</v>
      </c>
      <c r="AE1108">
        <v>1</v>
      </c>
      <c r="AG1108">
        <v>1</v>
      </c>
      <c r="AQ1108">
        <v>1</v>
      </c>
      <c r="AS1108">
        <v>1</v>
      </c>
    </row>
    <row r="1109" spans="1:45" x14ac:dyDescent="0.35">
      <c r="A1109">
        <v>1192</v>
      </c>
      <c r="B1109" t="s">
        <v>47</v>
      </c>
      <c r="C1109">
        <v>1715</v>
      </c>
      <c r="D1109">
        <v>3</v>
      </c>
      <c r="E1109">
        <v>8</v>
      </c>
      <c r="J1109">
        <v>6.6</v>
      </c>
      <c r="L1109">
        <v>6.6</v>
      </c>
      <c r="R1109" t="s">
        <v>80</v>
      </c>
      <c r="T1109" t="s">
        <v>853</v>
      </c>
      <c r="U1109">
        <v>38.700000000000003</v>
      </c>
      <c r="V1109">
        <v>43.9</v>
      </c>
      <c r="W1109">
        <v>140</v>
      </c>
      <c r="Y1109">
        <v>3</v>
      </c>
      <c r="AE1109">
        <v>3</v>
      </c>
      <c r="AG1109">
        <v>3</v>
      </c>
      <c r="AI1109">
        <v>3</v>
      </c>
      <c r="AK1109">
        <v>3</v>
      </c>
      <c r="AQ1109">
        <v>3</v>
      </c>
      <c r="AS1109">
        <v>3</v>
      </c>
    </row>
    <row r="1110" spans="1:45" x14ac:dyDescent="0.35">
      <c r="A1110">
        <v>5996</v>
      </c>
      <c r="B1110" t="s">
        <v>51</v>
      </c>
      <c r="C1110">
        <v>1715</v>
      </c>
      <c r="D1110">
        <v>8</v>
      </c>
      <c r="E1110">
        <v>23</v>
      </c>
      <c r="F1110">
        <v>0</v>
      </c>
      <c r="I1110">
        <v>80</v>
      </c>
      <c r="J1110">
        <v>7.5</v>
      </c>
      <c r="L1110">
        <v>7.5</v>
      </c>
      <c r="Q1110">
        <v>7</v>
      </c>
      <c r="R1110" t="s">
        <v>479</v>
      </c>
      <c r="T1110" t="s">
        <v>854</v>
      </c>
      <c r="U1110">
        <v>-17.3</v>
      </c>
      <c r="V1110">
        <v>-70.8</v>
      </c>
      <c r="W1110">
        <v>160</v>
      </c>
      <c r="Y1110">
        <v>1</v>
      </c>
      <c r="AE1110">
        <v>1</v>
      </c>
      <c r="AG1110">
        <v>1</v>
      </c>
      <c r="AK1110">
        <v>1</v>
      </c>
      <c r="AQ1110">
        <v>1</v>
      </c>
      <c r="AS1110">
        <v>1</v>
      </c>
    </row>
    <row r="1111" spans="1:45" x14ac:dyDescent="0.35">
      <c r="A1111">
        <v>6032</v>
      </c>
      <c r="B1111" t="s">
        <v>51</v>
      </c>
      <c r="C1111">
        <v>1715</v>
      </c>
      <c r="D1111">
        <v>12</v>
      </c>
      <c r="E1111">
        <v>29</v>
      </c>
      <c r="J1111">
        <v>6.6</v>
      </c>
      <c r="L1111">
        <v>6.6</v>
      </c>
      <c r="R1111" t="s">
        <v>199</v>
      </c>
      <c r="T1111" t="s">
        <v>855</v>
      </c>
      <c r="U1111">
        <v>33.299999999999997</v>
      </c>
      <c r="V1111">
        <v>131.69999999999999</v>
      </c>
      <c r="W1111">
        <v>30</v>
      </c>
    </row>
    <row r="1112" spans="1:45" x14ac:dyDescent="0.35">
      <c r="A1112">
        <v>1191</v>
      </c>
      <c r="B1112" t="s">
        <v>47</v>
      </c>
      <c r="C1112">
        <v>1715</v>
      </c>
      <c r="H1112" t="s">
        <v>48</v>
      </c>
      <c r="R1112" t="s">
        <v>80</v>
      </c>
      <c r="T1112" t="s">
        <v>856</v>
      </c>
      <c r="U1112">
        <v>38.299999999999997</v>
      </c>
      <c r="V1112">
        <v>43.2</v>
      </c>
      <c r="W1112">
        <v>140</v>
      </c>
      <c r="AE1112">
        <v>2</v>
      </c>
    </row>
    <row r="1113" spans="1:45" x14ac:dyDescent="0.35">
      <c r="A1113">
        <v>1197</v>
      </c>
      <c r="B1113" t="s">
        <v>47</v>
      </c>
      <c r="C1113">
        <v>1716</v>
      </c>
      <c r="D1113">
        <v>2</v>
      </c>
      <c r="E1113">
        <v>3</v>
      </c>
      <c r="R1113" t="s">
        <v>258</v>
      </c>
      <c r="T1113" t="s">
        <v>437</v>
      </c>
      <c r="U1113">
        <v>36.799999999999997</v>
      </c>
      <c r="V1113">
        <v>3</v>
      </c>
      <c r="W1113">
        <v>15</v>
      </c>
      <c r="AE1113">
        <v>1</v>
      </c>
      <c r="AQ1113">
        <v>1</v>
      </c>
    </row>
    <row r="1114" spans="1:45" x14ac:dyDescent="0.35">
      <c r="A1114">
        <v>1198</v>
      </c>
      <c r="B1114" t="s">
        <v>47</v>
      </c>
      <c r="C1114">
        <v>1716</v>
      </c>
      <c r="D1114">
        <v>2</v>
      </c>
      <c r="E1114">
        <v>6</v>
      </c>
      <c r="I1114">
        <v>40</v>
      </c>
      <c r="J1114">
        <v>8.8000000000000007</v>
      </c>
      <c r="P1114">
        <v>8.8000000000000007</v>
      </c>
      <c r="Q1114">
        <v>9</v>
      </c>
      <c r="R1114" t="s">
        <v>479</v>
      </c>
      <c r="T1114" t="s">
        <v>857</v>
      </c>
      <c r="U1114">
        <v>-17.2</v>
      </c>
      <c r="V1114">
        <v>-71.2</v>
      </c>
      <c r="W1114">
        <v>160</v>
      </c>
      <c r="Y1114">
        <v>3</v>
      </c>
      <c r="AE1114">
        <v>1</v>
      </c>
    </row>
    <row r="1115" spans="1:45" x14ac:dyDescent="0.35">
      <c r="A1115">
        <v>1201</v>
      </c>
      <c r="B1115" t="s">
        <v>47</v>
      </c>
      <c r="C1115">
        <v>1716</v>
      </c>
      <c r="D1115">
        <v>2</v>
      </c>
      <c r="E1115">
        <v>11</v>
      </c>
      <c r="F1115">
        <v>1</v>
      </c>
      <c r="I1115">
        <v>50</v>
      </c>
      <c r="J1115">
        <v>8.6</v>
      </c>
      <c r="P1115">
        <v>8.6</v>
      </c>
      <c r="Q1115">
        <v>10</v>
      </c>
      <c r="R1115" t="s">
        <v>479</v>
      </c>
      <c r="T1115" t="s">
        <v>479</v>
      </c>
      <c r="U1115">
        <v>-13.7</v>
      </c>
      <c r="V1115">
        <v>-76</v>
      </c>
      <c r="W1115">
        <v>160</v>
      </c>
    </row>
    <row r="1116" spans="1:45" x14ac:dyDescent="0.35">
      <c r="A1116">
        <v>1202</v>
      </c>
      <c r="B1116" t="s">
        <v>47</v>
      </c>
      <c r="C1116">
        <v>1716</v>
      </c>
      <c r="D1116">
        <v>2</v>
      </c>
      <c r="E1116">
        <v>16</v>
      </c>
      <c r="R1116" t="s">
        <v>543</v>
      </c>
      <c r="T1116" t="s">
        <v>858</v>
      </c>
      <c r="U1116">
        <v>29</v>
      </c>
      <c r="V1116">
        <v>-114</v>
      </c>
      <c r="W1116">
        <v>150</v>
      </c>
      <c r="AE1116">
        <v>3</v>
      </c>
    </row>
    <row r="1117" spans="1:45" x14ac:dyDescent="0.35">
      <c r="A1117">
        <v>1203</v>
      </c>
      <c r="B1117" t="s">
        <v>47</v>
      </c>
      <c r="C1117">
        <v>1716</v>
      </c>
      <c r="D1117">
        <v>5</v>
      </c>
      <c r="R1117" t="s">
        <v>258</v>
      </c>
      <c r="T1117" t="s">
        <v>437</v>
      </c>
      <c r="U1117">
        <v>36.799999999999997</v>
      </c>
      <c r="V1117">
        <v>3</v>
      </c>
      <c r="W1117">
        <v>15</v>
      </c>
      <c r="X1117">
        <v>20000</v>
      </c>
      <c r="Y1117">
        <v>4</v>
      </c>
      <c r="AE1117">
        <v>4</v>
      </c>
      <c r="AJ1117">
        <v>20000</v>
      </c>
      <c r="AK1117">
        <v>4</v>
      </c>
      <c r="AQ1117">
        <v>4</v>
      </c>
    </row>
    <row r="1118" spans="1:45" x14ac:dyDescent="0.35">
      <c r="A1118">
        <v>1205</v>
      </c>
      <c r="B1118" t="s">
        <v>51</v>
      </c>
      <c r="C1118">
        <v>1716</v>
      </c>
      <c r="D1118">
        <v>9</v>
      </c>
      <c r="E1118">
        <v>24</v>
      </c>
      <c r="Q1118">
        <v>7</v>
      </c>
      <c r="R1118" t="s">
        <v>621</v>
      </c>
      <c r="T1118" t="s">
        <v>859</v>
      </c>
      <c r="U1118">
        <v>14.002000000000001</v>
      </c>
      <c r="V1118">
        <v>120.99299999999999</v>
      </c>
      <c r="W1118">
        <v>170</v>
      </c>
      <c r="AE1118">
        <v>3</v>
      </c>
      <c r="AG1118">
        <v>3</v>
      </c>
      <c r="AK1118">
        <v>1</v>
      </c>
      <c r="AQ1118">
        <v>3</v>
      </c>
      <c r="AS1118">
        <v>3</v>
      </c>
    </row>
    <row r="1119" spans="1:45" x14ac:dyDescent="0.35">
      <c r="A1119">
        <v>1196</v>
      </c>
      <c r="B1119" t="s">
        <v>47</v>
      </c>
      <c r="C1119">
        <v>1716</v>
      </c>
      <c r="I1119">
        <v>30</v>
      </c>
      <c r="J1119">
        <v>7.5</v>
      </c>
      <c r="L1119">
        <v>7.5</v>
      </c>
      <c r="P1119">
        <v>7.5</v>
      </c>
      <c r="Q1119">
        <v>9</v>
      </c>
      <c r="R1119" t="s">
        <v>93</v>
      </c>
      <c r="T1119" t="s">
        <v>860</v>
      </c>
      <c r="U1119">
        <v>41.2</v>
      </c>
      <c r="V1119">
        <v>80.3</v>
      </c>
      <c r="W1119">
        <v>40</v>
      </c>
      <c r="AE1119">
        <v>3</v>
      </c>
      <c r="AQ1119">
        <v>3</v>
      </c>
    </row>
    <row r="1120" spans="1:45" x14ac:dyDescent="0.35">
      <c r="A1120">
        <v>1207</v>
      </c>
      <c r="B1120" t="s">
        <v>47</v>
      </c>
      <c r="C1120">
        <v>1717</v>
      </c>
      <c r="D1120">
        <v>5</v>
      </c>
      <c r="E1120">
        <v>13</v>
      </c>
      <c r="H1120" t="s">
        <v>48</v>
      </c>
      <c r="J1120">
        <v>7.6</v>
      </c>
      <c r="P1120">
        <v>7.6</v>
      </c>
      <c r="R1120" t="s">
        <v>199</v>
      </c>
      <c r="T1120" t="s">
        <v>861</v>
      </c>
      <c r="U1120">
        <v>39</v>
      </c>
      <c r="V1120">
        <v>142.69999999999999</v>
      </c>
      <c r="W1120">
        <v>30</v>
      </c>
    </row>
    <row r="1121" spans="1:45" x14ac:dyDescent="0.35">
      <c r="A1121">
        <v>1208</v>
      </c>
      <c r="B1121" t="s">
        <v>47</v>
      </c>
      <c r="C1121">
        <v>1717</v>
      </c>
      <c r="D1121">
        <v>7</v>
      </c>
      <c r="E1121">
        <v>28</v>
      </c>
      <c r="H1121" t="s">
        <v>48</v>
      </c>
      <c r="Q1121">
        <v>10</v>
      </c>
      <c r="R1121" t="s">
        <v>389</v>
      </c>
      <c r="T1121" t="s">
        <v>390</v>
      </c>
      <c r="U1121">
        <v>44.1</v>
      </c>
      <c r="V1121">
        <v>15.2</v>
      </c>
      <c r="W1121">
        <v>130</v>
      </c>
    </row>
    <row r="1122" spans="1:45" x14ac:dyDescent="0.35">
      <c r="A1122">
        <v>1206</v>
      </c>
      <c r="B1122" t="s">
        <v>47</v>
      </c>
      <c r="C1122">
        <v>1717</v>
      </c>
      <c r="H1122" t="s">
        <v>48</v>
      </c>
      <c r="R1122" t="s">
        <v>647</v>
      </c>
      <c r="S1122" t="s">
        <v>648</v>
      </c>
      <c r="T1122" t="s">
        <v>862</v>
      </c>
      <c r="U1122">
        <v>18.3</v>
      </c>
      <c r="V1122">
        <v>-66.400000000000006</v>
      </c>
      <c r="W1122">
        <v>90</v>
      </c>
      <c r="AE1122">
        <v>3</v>
      </c>
    </row>
    <row r="1123" spans="1:45" x14ac:dyDescent="0.35">
      <c r="A1123">
        <v>1210</v>
      </c>
      <c r="B1123" t="s">
        <v>47</v>
      </c>
      <c r="C1123">
        <v>1718</v>
      </c>
      <c r="D1123">
        <v>6</v>
      </c>
      <c r="E1123">
        <v>19</v>
      </c>
      <c r="J1123">
        <v>7.5</v>
      </c>
      <c r="L1123">
        <v>7.5</v>
      </c>
      <c r="Q1123">
        <v>10</v>
      </c>
      <c r="R1123" t="s">
        <v>93</v>
      </c>
      <c r="T1123" t="s">
        <v>95</v>
      </c>
      <c r="U1123">
        <v>35</v>
      </c>
      <c r="V1123">
        <v>105.2</v>
      </c>
      <c r="W1123">
        <v>30</v>
      </c>
      <c r="X1123">
        <v>73000</v>
      </c>
      <c r="Y1123">
        <v>4</v>
      </c>
      <c r="AE1123">
        <v>4</v>
      </c>
      <c r="AG1123">
        <v>4</v>
      </c>
      <c r="AJ1123">
        <v>73000</v>
      </c>
      <c r="AK1123">
        <v>4</v>
      </c>
      <c r="AQ1123">
        <v>4</v>
      </c>
      <c r="AS1123">
        <v>4</v>
      </c>
    </row>
    <row r="1124" spans="1:45" x14ac:dyDescent="0.35">
      <c r="A1124">
        <v>1212</v>
      </c>
      <c r="B1124" t="s">
        <v>47</v>
      </c>
      <c r="C1124">
        <v>1719</v>
      </c>
      <c r="D1124">
        <v>5</v>
      </c>
      <c r="E1124">
        <v>25</v>
      </c>
      <c r="H1124" t="s">
        <v>48</v>
      </c>
      <c r="Q1124">
        <v>10</v>
      </c>
      <c r="R1124" t="s">
        <v>80</v>
      </c>
      <c r="T1124" t="s">
        <v>80</v>
      </c>
      <c r="U1124">
        <v>40.799999999999997</v>
      </c>
      <c r="V1124">
        <v>29.4</v>
      </c>
      <c r="W1124">
        <v>140</v>
      </c>
    </row>
    <row r="1125" spans="1:45" x14ac:dyDescent="0.35">
      <c r="A1125">
        <v>1211</v>
      </c>
      <c r="B1125" t="s">
        <v>47</v>
      </c>
      <c r="C1125">
        <v>1719</v>
      </c>
      <c r="H1125" t="s">
        <v>48</v>
      </c>
      <c r="R1125" t="s">
        <v>385</v>
      </c>
      <c r="T1125" t="s">
        <v>863</v>
      </c>
      <c r="U1125">
        <v>31.4</v>
      </c>
      <c r="V1125">
        <v>-8</v>
      </c>
      <c r="W1125">
        <v>15</v>
      </c>
      <c r="AE1125">
        <v>3</v>
      </c>
    </row>
    <row r="1126" spans="1:45" x14ac:dyDescent="0.35">
      <c r="A1126">
        <v>6881</v>
      </c>
      <c r="B1126" t="s">
        <v>47</v>
      </c>
      <c r="C1126">
        <v>1719</v>
      </c>
      <c r="R1126" t="s">
        <v>591</v>
      </c>
      <c r="T1126" t="s">
        <v>733</v>
      </c>
      <c r="W1126">
        <v>100</v>
      </c>
      <c r="Y1126">
        <v>3</v>
      </c>
      <c r="AE1126">
        <v>4</v>
      </c>
      <c r="AK1126">
        <v>3</v>
      </c>
      <c r="AQ1126">
        <v>4</v>
      </c>
    </row>
    <row r="1127" spans="1:45" x14ac:dyDescent="0.35">
      <c r="A1127">
        <v>1213</v>
      </c>
      <c r="B1127" t="s">
        <v>47</v>
      </c>
      <c r="C1127">
        <v>1720</v>
      </c>
      <c r="D1127">
        <v>7</v>
      </c>
      <c r="E1127">
        <v>12</v>
      </c>
      <c r="J1127">
        <v>6.8</v>
      </c>
      <c r="L1127">
        <v>6.8</v>
      </c>
      <c r="Q1127">
        <v>9</v>
      </c>
      <c r="R1127" t="s">
        <v>93</v>
      </c>
      <c r="T1127" t="s">
        <v>662</v>
      </c>
      <c r="U1127">
        <v>40.4</v>
      </c>
      <c r="V1127">
        <v>115.5</v>
      </c>
      <c r="W1127">
        <v>30</v>
      </c>
      <c r="Y1127">
        <v>3</v>
      </c>
      <c r="AE1127">
        <v>2</v>
      </c>
      <c r="AG1127">
        <v>2</v>
      </c>
      <c r="AK1127">
        <v>2</v>
      </c>
      <c r="AQ1127">
        <v>2</v>
      </c>
      <c r="AS1127">
        <v>2</v>
      </c>
    </row>
    <row r="1128" spans="1:45" x14ac:dyDescent="0.35">
      <c r="A1128">
        <v>1215</v>
      </c>
      <c r="B1128" t="s">
        <v>47</v>
      </c>
      <c r="C1128">
        <v>1720</v>
      </c>
      <c r="D1128">
        <v>7</v>
      </c>
      <c r="E1128">
        <v>15</v>
      </c>
      <c r="R1128" t="s">
        <v>77</v>
      </c>
      <c r="T1128" t="s">
        <v>864</v>
      </c>
      <c r="U1128">
        <v>29</v>
      </c>
      <c r="V1128">
        <v>77.5</v>
      </c>
      <c r="W1128">
        <v>60</v>
      </c>
      <c r="Y1128">
        <v>3</v>
      </c>
      <c r="AE1128">
        <v>2</v>
      </c>
    </row>
    <row r="1129" spans="1:45" x14ac:dyDescent="0.35">
      <c r="A1129">
        <v>1216</v>
      </c>
      <c r="B1129" t="s">
        <v>47</v>
      </c>
      <c r="C1129">
        <v>1720</v>
      </c>
      <c r="D1129">
        <v>8</v>
      </c>
      <c r="E1129">
        <v>12</v>
      </c>
      <c r="H1129" t="s">
        <v>48</v>
      </c>
      <c r="Q1129">
        <v>10</v>
      </c>
      <c r="R1129" t="s">
        <v>541</v>
      </c>
      <c r="T1129" t="s">
        <v>616</v>
      </c>
      <c r="U1129">
        <v>38.218000000000004</v>
      </c>
      <c r="V1129">
        <v>-26.635000000000002</v>
      </c>
      <c r="W1129">
        <v>130</v>
      </c>
    </row>
    <row r="1130" spans="1:45" x14ac:dyDescent="0.35">
      <c r="A1130">
        <v>7962</v>
      </c>
      <c r="B1130" t="s">
        <v>47</v>
      </c>
      <c r="C1130">
        <v>1720</v>
      </c>
      <c r="D1130">
        <v>10</v>
      </c>
      <c r="E1130">
        <v>31</v>
      </c>
      <c r="J1130">
        <v>5.5</v>
      </c>
      <c r="L1130">
        <v>5.5</v>
      </c>
      <c r="Q1130">
        <v>7</v>
      </c>
      <c r="R1130" t="s">
        <v>738</v>
      </c>
      <c r="T1130" t="s">
        <v>739</v>
      </c>
      <c r="U1130">
        <v>20.3</v>
      </c>
      <c r="V1130">
        <v>120.3</v>
      </c>
      <c r="W1130">
        <v>30</v>
      </c>
      <c r="Y1130">
        <v>3</v>
      </c>
      <c r="AE1130">
        <v>1</v>
      </c>
      <c r="AG1130">
        <v>1</v>
      </c>
      <c r="AK1130">
        <v>3</v>
      </c>
      <c r="AQ1130">
        <v>1</v>
      </c>
      <c r="AS1130">
        <v>1</v>
      </c>
    </row>
    <row r="1131" spans="1:45" x14ac:dyDescent="0.35">
      <c r="A1131">
        <v>1218</v>
      </c>
      <c r="B1131" t="s">
        <v>47</v>
      </c>
      <c r="C1131">
        <v>1720</v>
      </c>
      <c r="D1131">
        <v>12</v>
      </c>
      <c r="E1131">
        <v>8</v>
      </c>
      <c r="H1131" t="s">
        <v>48</v>
      </c>
      <c r="Q1131">
        <v>10</v>
      </c>
      <c r="R1131" t="s">
        <v>541</v>
      </c>
      <c r="T1131" t="s">
        <v>865</v>
      </c>
      <c r="U1131">
        <v>38.200000000000003</v>
      </c>
      <c r="V1131">
        <v>-26.6</v>
      </c>
      <c r="W1131">
        <v>130</v>
      </c>
    </row>
    <row r="1132" spans="1:45" x14ac:dyDescent="0.35">
      <c r="A1132">
        <v>1219</v>
      </c>
      <c r="B1132" t="s">
        <v>47</v>
      </c>
      <c r="C1132">
        <v>1720</v>
      </c>
      <c r="D1132">
        <v>12</v>
      </c>
      <c r="E1132">
        <v>20</v>
      </c>
      <c r="F1132">
        <v>4</v>
      </c>
      <c r="G1132">
        <v>30</v>
      </c>
      <c r="H1132" t="s">
        <v>48</v>
      </c>
      <c r="Q1132">
        <v>8</v>
      </c>
      <c r="R1132" t="s">
        <v>289</v>
      </c>
      <c r="T1132" t="s">
        <v>289</v>
      </c>
      <c r="U1132">
        <v>47.4</v>
      </c>
      <c r="V1132">
        <v>9.5</v>
      </c>
      <c r="W1132">
        <v>120</v>
      </c>
      <c r="AE1132">
        <v>3</v>
      </c>
    </row>
    <row r="1133" spans="1:45" x14ac:dyDescent="0.35">
      <c r="A1133">
        <v>7921</v>
      </c>
      <c r="B1133" t="s">
        <v>47</v>
      </c>
      <c r="C1133">
        <v>1721</v>
      </c>
      <c r="D1133">
        <v>1</v>
      </c>
      <c r="E1133">
        <v>5</v>
      </c>
      <c r="J1133">
        <v>6</v>
      </c>
      <c r="L1133">
        <v>6</v>
      </c>
      <c r="Q1133">
        <v>8</v>
      </c>
      <c r="R1133" t="s">
        <v>738</v>
      </c>
      <c r="T1133" t="s">
        <v>739</v>
      </c>
      <c r="U1133">
        <v>23</v>
      </c>
      <c r="V1133">
        <v>120.3</v>
      </c>
      <c r="W1133">
        <v>30</v>
      </c>
      <c r="Y1133">
        <v>3</v>
      </c>
      <c r="AE1133">
        <v>3</v>
      </c>
      <c r="AG1133">
        <v>3</v>
      </c>
      <c r="AK1133">
        <v>3</v>
      </c>
      <c r="AQ1133">
        <v>3</v>
      </c>
      <c r="AS1133">
        <v>3</v>
      </c>
    </row>
    <row r="1134" spans="1:45" x14ac:dyDescent="0.35">
      <c r="A1134">
        <v>1220</v>
      </c>
      <c r="B1134" t="s">
        <v>47</v>
      </c>
      <c r="C1134">
        <v>1721</v>
      </c>
      <c r="D1134">
        <v>1</v>
      </c>
      <c r="E1134">
        <v>12</v>
      </c>
      <c r="Q1134">
        <v>10</v>
      </c>
      <c r="R1134" t="s">
        <v>389</v>
      </c>
      <c r="T1134" t="s">
        <v>390</v>
      </c>
      <c r="U1134">
        <v>45.3</v>
      </c>
      <c r="V1134">
        <v>14.4</v>
      </c>
      <c r="W1134">
        <v>130</v>
      </c>
    </row>
    <row r="1135" spans="1:45" x14ac:dyDescent="0.35">
      <c r="A1135">
        <v>1221</v>
      </c>
      <c r="B1135" t="s">
        <v>47</v>
      </c>
      <c r="C1135">
        <v>1721</v>
      </c>
      <c r="D1135">
        <v>1</v>
      </c>
      <c r="E1135">
        <v>14</v>
      </c>
      <c r="F1135">
        <v>11</v>
      </c>
      <c r="R1135" t="s">
        <v>621</v>
      </c>
      <c r="T1135" t="s">
        <v>866</v>
      </c>
      <c r="U1135">
        <v>18</v>
      </c>
      <c r="V1135">
        <v>121.5</v>
      </c>
      <c r="W1135">
        <v>170</v>
      </c>
      <c r="AE1135">
        <v>2</v>
      </c>
    </row>
    <row r="1136" spans="1:45" x14ac:dyDescent="0.35">
      <c r="A1136">
        <v>1222</v>
      </c>
      <c r="B1136" t="s">
        <v>47</v>
      </c>
      <c r="C1136">
        <v>1721</v>
      </c>
      <c r="D1136">
        <v>4</v>
      </c>
      <c r="E1136">
        <v>26</v>
      </c>
      <c r="F1136">
        <v>3</v>
      </c>
      <c r="J1136">
        <v>7.7</v>
      </c>
      <c r="L1136">
        <v>7.7</v>
      </c>
      <c r="R1136" t="s">
        <v>73</v>
      </c>
      <c r="T1136" t="s">
        <v>194</v>
      </c>
      <c r="U1136">
        <v>37.9</v>
      </c>
      <c r="V1136">
        <v>46.7</v>
      </c>
      <c r="W1136">
        <v>140</v>
      </c>
      <c r="X1136">
        <v>40000</v>
      </c>
      <c r="Y1136">
        <v>4</v>
      </c>
      <c r="AE1136">
        <v>4</v>
      </c>
      <c r="AG1136">
        <v>4</v>
      </c>
      <c r="AJ1136">
        <v>40000</v>
      </c>
      <c r="AK1136">
        <v>4</v>
      </c>
      <c r="AQ1136">
        <v>4</v>
      </c>
      <c r="AS1136">
        <v>4</v>
      </c>
    </row>
    <row r="1137" spans="1:47" x14ac:dyDescent="0.35">
      <c r="A1137">
        <v>8117</v>
      </c>
      <c r="B1137" t="s">
        <v>51</v>
      </c>
      <c r="C1137">
        <v>1721</v>
      </c>
      <c r="R1137" t="s">
        <v>738</v>
      </c>
      <c r="T1137" t="s">
        <v>739</v>
      </c>
      <c r="U1137">
        <v>23</v>
      </c>
      <c r="V1137">
        <v>120.2</v>
      </c>
      <c r="W1137">
        <v>30</v>
      </c>
      <c r="X1137">
        <v>2000</v>
      </c>
      <c r="Y1137">
        <v>4</v>
      </c>
      <c r="AE1137">
        <v>4</v>
      </c>
      <c r="AG1137">
        <v>4</v>
      </c>
      <c r="AJ1137">
        <v>2000</v>
      </c>
      <c r="AK1137">
        <v>4</v>
      </c>
      <c r="AQ1137">
        <v>4</v>
      </c>
      <c r="AS1137">
        <v>4</v>
      </c>
    </row>
    <row r="1138" spans="1:47" x14ac:dyDescent="0.35">
      <c r="A1138">
        <v>1225</v>
      </c>
      <c r="B1138" t="s">
        <v>47</v>
      </c>
      <c r="C1138">
        <v>1722</v>
      </c>
      <c r="D1138">
        <v>5</v>
      </c>
      <c r="E1138">
        <v>22</v>
      </c>
      <c r="Q1138">
        <v>9</v>
      </c>
      <c r="R1138" t="s">
        <v>56</v>
      </c>
      <c r="T1138" t="s">
        <v>867</v>
      </c>
      <c r="U1138">
        <v>38.700000000000003</v>
      </c>
      <c r="V1138">
        <v>20.6</v>
      </c>
      <c r="W1138">
        <v>130</v>
      </c>
      <c r="Y1138">
        <v>3</v>
      </c>
      <c r="AE1138">
        <v>2</v>
      </c>
      <c r="AG1138">
        <v>3</v>
      </c>
      <c r="AQ1138">
        <v>2</v>
      </c>
      <c r="AS1138">
        <v>3</v>
      </c>
    </row>
    <row r="1139" spans="1:47" x14ac:dyDescent="0.35">
      <c r="A1139">
        <v>9533</v>
      </c>
      <c r="B1139" t="s">
        <v>51</v>
      </c>
      <c r="C1139">
        <v>1722</v>
      </c>
      <c r="D1139">
        <v>10</v>
      </c>
      <c r="R1139" t="s">
        <v>676</v>
      </c>
      <c r="T1139" t="s">
        <v>868</v>
      </c>
      <c r="U1139">
        <v>-6.1740000000000004</v>
      </c>
      <c r="V1139">
        <v>106.82899999999999</v>
      </c>
      <c r="W1139">
        <v>60</v>
      </c>
    </row>
    <row r="1140" spans="1:47" x14ac:dyDescent="0.35">
      <c r="A1140">
        <v>1227</v>
      </c>
      <c r="B1140" t="s">
        <v>51</v>
      </c>
      <c r="C1140">
        <v>1722</v>
      </c>
      <c r="D1140">
        <v>12</v>
      </c>
      <c r="E1140">
        <v>27</v>
      </c>
      <c r="F1140">
        <v>16</v>
      </c>
      <c r="G1140">
        <v>30</v>
      </c>
      <c r="Q1140">
        <v>10</v>
      </c>
      <c r="R1140" t="s">
        <v>90</v>
      </c>
      <c r="T1140" t="s">
        <v>869</v>
      </c>
      <c r="U1140">
        <v>37.200000000000003</v>
      </c>
      <c r="V1140">
        <v>-7.6</v>
      </c>
      <c r="W1140">
        <v>130</v>
      </c>
      <c r="Y1140">
        <v>3</v>
      </c>
      <c r="AE1140">
        <v>2</v>
      </c>
      <c r="AF1140">
        <v>27</v>
      </c>
      <c r="AG1140">
        <v>1</v>
      </c>
      <c r="AH1140">
        <v>27</v>
      </c>
      <c r="AI1140">
        <v>1</v>
      </c>
      <c r="AK1140">
        <v>3</v>
      </c>
      <c r="AQ1140">
        <v>2</v>
      </c>
      <c r="AR1140">
        <v>27</v>
      </c>
      <c r="AS1140">
        <v>1</v>
      </c>
    </row>
    <row r="1141" spans="1:47" x14ac:dyDescent="0.35">
      <c r="A1141">
        <v>1228</v>
      </c>
      <c r="B1141" t="s">
        <v>51</v>
      </c>
      <c r="C1141">
        <v>1723</v>
      </c>
      <c r="D1141">
        <v>2</v>
      </c>
      <c r="E1141">
        <v>18</v>
      </c>
      <c r="F1141">
        <v>2</v>
      </c>
      <c r="J1141">
        <v>7</v>
      </c>
      <c r="L1141">
        <v>7</v>
      </c>
      <c r="Q1141">
        <v>10</v>
      </c>
      <c r="R1141" t="s">
        <v>56</v>
      </c>
      <c r="T1141" t="s">
        <v>870</v>
      </c>
      <c r="U1141">
        <v>38.5</v>
      </c>
      <c r="V1141">
        <v>20.5</v>
      </c>
      <c r="W1141">
        <v>130</v>
      </c>
      <c r="Y1141">
        <v>1</v>
      </c>
      <c r="AE1141">
        <v>2</v>
      </c>
      <c r="AG1141">
        <v>3</v>
      </c>
      <c r="AK1141">
        <v>1</v>
      </c>
      <c r="AQ1141">
        <v>2</v>
      </c>
      <c r="AS1141">
        <v>3</v>
      </c>
    </row>
    <row r="1142" spans="1:47" x14ac:dyDescent="0.35">
      <c r="A1142">
        <v>1230</v>
      </c>
      <c r="B1142" t="s">
        <v>47</v>
      </c>
      <c r="C1142">
        <v>1725</v>
      </c>
      <c r="D1142">
        <v>1</v>
      </c>
      <c r="E1142">
        <v>7</v>
      </c>
      <c r="F1142">
        <v>4</v>
      </c>
      <c r="G1142">
        <v>25</v>
      </c>
      <c r="I1142">
        <v>60</v>
      </c>
      <c r="J1142">
        <v>7.7</v>
      </c>
      <c r="L1142">
        <v>7.7</v>
      </c>
      <c r="Q1142">
        <v>9</v>
      </c>
      <c r="R1142" t="s">
        <v>479</v>
      </c>
      <c r="T1142" t="s">
        <v>871</v>
      </c>
      <c r="U1142">
        <v>-9</v>
      </c>
      <c r="V1142">
        <v>-79</v>
      </c>
      <c r="W1142">
        <v>160</v>
      </c>
      <c r="X1142">
        <v>1500</v>
      </c>
      <c r="Y1142">
        <v>4</v>
      </c>
      <c r="AE1142">
        <v>3</v>
      </c>
      <c r="AG1142">
        <v>3</v>
      </c>
      <c r="AJ1142">
        <v>1500</v>
      </c>
      <c r="AK1142">
        <v>4</v>
      </c>
      <c r="AQ1142">
        <v>3</v>
      </c>
      <c r="AS1142">
        <v>3</v>
      </c>
    </row>
    <row r="1143" spans="1:47" x14ac:dyDescent="0.35">
      <c r="A1143">
        <v>1234</v>
      </c>
      <c r="B1143" t="s">
        <v>47</v>
      </c>
      <c r="C1143">
        <v>1725</v>
      </c>
      <c r="D1143">
        <v>1</v>
      </c>
      <c r="E1143">
        <v>8</v>
      </c>
      <c r="F1143">
        <v>13</v>
      </c>
      <c r="G1143">
        <v>0</v>
      </c>
      <c r="I1143">
        <v>3</v>
      </c>
      <c r="J1143">
        <v>7.6</v>
      </c>
      <c r="L1143">
        <v>7.6</v>
      </c>
      <c r="Q1143">
        <v>7</v>
      </c>
      <c r="R1143" t="s">
        <v>479</v>
      </c>
      <c r="T1143" t="s">
        <v>872</v>
      </c>
      <c r="U1143">
        <v>-16.399999999999999</v>
      </c>
      <c r="V1143">
        <v>-70.8</v>
      </c>
      <c r="W1143">
        <v>160</v>
      </c>
      <c r="AE1143">
        <v>1</v>
      </c>
      <c r="AI1143">
        <v>1</v>
      </c>
      <c r="AQ1143">
        <v>1</v>
      </c>
      <c r="AU1143">
        <v>1</v>
      </c>
    </row>
    <row r="1144" spans="1:47" x14ac:dyDescent="0.35">
      <c r="A1144">
        <v>1233</v>
      </c>
      <c r="B1144" t="s">
        <v>47</v>
      </c>
      <c r="C1144">
        <v>1725</v>
      </c>
      <c r="D1144">
        <v>1</v>
      </c>
      <c r="E1144">
        <v>8</v>
      </c>
      <c r="J1144">
        <v>6</v>
      </c>
      <c r="L1144">
        <v>6</v>
      </c>
      <c r="Q1144">
        <v>8</v>
      </c>
      <c r="R1144" t="s">
        <v>93</v>
      </c>
      <c r="T1144" t="s">
        <v>873</v>
      </c>
      <c r="U1144">
        <v>25.1</v>
      </c>
      <c r="V1144">
        <v>103.1</v>
      </c>
      <c r="W1144">
        <v>30</v>
      </c>
      <c r="X1144">
        <v>614</v>
      </c>
      <c r="Y1144">
        <v>3</v>
      </c>
      <c r="AB1144">
        <v>184</v>
      </c>
      <c r="AC1144">
        <v>3</v>
      </c>
      <c r="AE1144">
        <v>3</v>
      </c>
      <c r="AG1144">
        <v>3</v>
      </c>
      <c r="AJ1144">
        <v>614</v>
      </c>
      <c r="AK1144">
        <v>3</v>
      </c>
      <c r="AN1144">
        <v>184</v>
      </c>
      <c r="AO1144">
        <v>3</v>
      </c>
      <c r="AQ1144">
        <v>3</v>
      </c>
      <c r="AS1144">
        <v>3</v>
      </c>
    </row>
    <row r="1145" spans="1:47" x14ac:dyDescent="0.35">
      <c r="A1145">
        <v>1235</v>
      </c>
      <c r="B1145" t="s">
        <v>47</v>
      </c>
      <c r="C1145">
        <v>1725</v>
      </c>
      <c r="D1145">
        <v>2</v>
      </c>
      <c r="E1145">
        <v>1</v>
      </c>
      <c r="F1145">
        <v>11</v>
      </c>
      <c r="H1145" t="s">
        <v>48</v>
      </c>
      <c r="I1145">
        <v>50</v>
      </c>
      <c r="J1145">
        <v>8.1999999999999993</v>
      </c>
      <c r="P1145">
        <v>8.1999999999999993</v>
      </c>
      <c r="Q1145">
        <v>11</v>
      </c>
      <c r="R1145" t="s">
        <v>98</v>
      </c>
      <c r="T1145" t="s">
        <v>874</v>
      </c>
      <c r="U1145">
        <v>56.5</v>
      </c>
      <c r="V1145">
        <v>118.5</v>
      </c>
      <c r="W1145">
        <v>40</v>
      </c>
    </row>
    <row r="1146" spans="1:47" x14ac:dyDescent="0.35">
      <c r="A1146">
        <v>6022</v>
      </c>
      <c r="B1146" t="s">
        <v>51</v>
      </c>
      <c r="C1146">
        <v>1725</v>
      </c>
      <c r="D1146">
        <v>3</v>
      </c>
      <c r="E1146">
        <v>27</v>
      </c>
      <c r="I1146">
        <v>50</v>
      </c>
      <c r="Q1146">
        <v>7</v>
      </c>
      <c r="R1146" t="s">
        <v>479</v>
      </c>
      <c r="T1146" t="s">
        <v>875</v>
      </c>
      <c r="U1146">
        <v>-16.600000000000001</v>
      </c>
      <c r="V1146">
        <v>-72.7</v>
      </c>
      <c r="W1146">
        <v>160</v>
      </c>
      <c r="AQ1146">
        <v>2</v>
      </c>
    </row>
    <row r="1147" spans="1:47" x14ac:dyDescent="0.35">
      <c r="A1147">
        <v>7922</v>
      </c>
      <c r="B1147" t="s">
        <v>47</v>
      </c>
      <c r="C1147">
        <v>1725</v>
      </c>
      <c r="D1147">
        <v>8</v>
      </c>
      <c r="E1147">
        <v>2</v>
      </c>
      <c r="J1147">
        <v>5.5</v>
      </c>
      <c r="L1147">
        <v>5.5</v>
      </c>
      <c r="Q1147">
        <v>7</v>
      </c>
      <c r="R1147" t="s">
        <v>93</v>
      </c>
      <c r="T1147" t="s">
        <v>876</v>
      </c>
      <c r="U1147">
        <v>30.1</v>
      </c>
      <c r="V1147">
        <v>101.9</v>
      </c>
      <c r="W1147">
        <v>30</v>
      </c>
      <c r="Y1147">
        <v>4</v>
      </c>
      <c r="AE1147">
        <v>2</v>
      </c>
      <c r="AK1147">
        <v>4</v>
      </c>
      <c r="AQ1147">
        <v>2</v>
      </c>
    </row>
    <row r="1148" spans="1:47" x14ac:dyDescent="0.35">
      <c r="A1148">
        <v>5997</v>
      </c>
      <c r="B1148" t="s">
        <v>51</v>
      </c>
      <c r="C1148">
        <v>1726</v>
      </c>
      <c r="D1148">
        <v>4</v>
      </c>
      <c r="E1148">
        <v>1</v>
      </c>
      <c r="J1148">
        <v>6.6</v>
      </c>
      <c r="L1148">
        <v>6.6</v>
      </c>
      <c r="R1148" t="s">
        <v>199</v>
      </c>
      <c r="T1148" t="s">
        <v>877</v>
      </c>
      <c r="U1148">
        <v>36.299999999999997</v>
      </c>
      <c r="V1148">
        <v>136</v>
      </c>
      <c r="W1148">
        <v>30</v>
      </c>
      <c r="AK1148">
        <v>3</v>
      </c>
      <c r="AQ1148">
        <v>2</v>
      </c>
      <c r="AS1148">
        <v>2</v>
      </c>
    </row>
    <row r="1149" spans="1:47" x14ac:dyDescent="0.35">
      <c r="A1149">
        <v>1237</v>
      </c>
      <c r="B1149" t="s">
        <v>47</v>
      </c>
      <c r="C1149">
        <v>1726</v>
      </c>
      <c r="D1149">
        <v>9</v>
      </c>
      <c r="E1149">
        <v>1</v>
      </c>
      <c r="Q1149">
        <v>9</v>
      </c>
      <c r="R1149" t="s">
        <v>60</v>
      </c>
      <c r="T1149" t="s">
        <v>878</v>
      </c>
      <c r="U1149">
        <v>38.1</v>
      </c>
      <c r="V1149">
        <v>13.35</v>
      </c>
      <c r="W1149">
        <v>130</v>
      </c>
      <c r="X1149">
        <v>250</v>
      </c>
      <c r="Y1149">
        <v>3</v>
      </c>
      <c r="AE1149">
        <v>3</v>
      </c>
      <c r="AF1149">
        <v>1614</v>
      </c>
      <c r="AG1149">
        <v>4</v>
      </c>
      <c r="AJ1149">
        <v>250</v>
      </c>
      <c r="AK1149">
        <v>3</v>
      </c>
      <c r="AQ1149">
        <v>3</v>
      </c>
      <c r="AR1149">
        <v>1614</v>
      </c>
      <c r="AS1149">
        <v>4</v>
      </c>
    </row>
    <row r="1150" spans="1:47" x14ac:dyDescent="0.35">
      <c r="A1150">
        <v>1238</v>
      </c>
      <c r="B1150" t="s">
        <v>47</v>
      </c>
      <c r="C1150">
        <v>1727</v>
      </c>
      <c r="D1150">
        <v>3</v>
      </c>
      <c r="E1150">
        <v>10</v>
      </c>
      <c r="H1150" t="s">
        <v>48</v>
      </c>
      <c r="R1150" t="s">
        <v>543</v>
      </c>
      <c r="T1150" t="s">
        <v>879</v>
      </c>
      <c r="U1150">
        <v>19.2</v>
      </c>
      <c r="V1150">
        <v>-99.1</v>
      </c>
      <c r="W1150">
        <v>150</v>
      </c>
      <c r="AE1150">
        <v>3</v>
      </c>
    </row>
    <row r="1151" spans="1:47" x14ac:dyDescent="0.35">
      <c r="A1151">
        <v>1239</v>
      </c>
      <c r="B1151" t="s">
        <v>47</v>
      </c>
      <c r="C1151">
        <v>1727</v>
      </c>
      <c r="D1151">
        <v>6</v>
      </c>
      <c r="E1151">
        <v>20</v>
      </c>
      <c r="J1151">
        <v>5.7</v>
      </c>
      <c r="P1151">
        <v>5.7</v>
      </c>
      <c r="Q1151">
        <v>7</v>
      </c>
      <c r="R1151" t="s">
        <v>175</v>
      </c>
      <c r="T1151" t="s">
        <v>880</v>
      </c>
      <c r="U1151">
        <v>39.5</v>
      </c>
      <c r="V1151">
        <v>127.3</v>
      </c>
      <c r="W1151">
        <v>30</v>
      </c>
      <c r="AE1151">
        <v>2</v>
      </c>
    </row>
    <row r="1152" spans="1:47" x14ac:dyDescent="0.35">
      <c r="A1152">
        <v>10004</v>
      </c>
      <c r="B1152" t="s">
        <v>51</v>
      </c>
      <c r="C1152">
        <v>1727</v>
      </c>
      <c r="D1152">
        <v>7</v>
      </c>
      <c r="E1152">
        <v>4</v>
      </c>
      <c r="J1152">
        <v>5.2</v>
      </c>
      <c r="L1152">
        <v>5.2</v>
      </c>
      <c r="Q1152">
        <v>5</v>
      </c>
      <c r="R1152" t="s">
        <v>60</v>
      </c>
      <c r="T1152" t="s">
        <v>881</v>
      </c>
      <c r="U1152">
        <v>37.5</v>
      </c>
      <c r="V1152">
        <v>13</v>
      </c>
      <c r="W1152">
        <v>130</v>
      </c>
    </row>
    <row r="1153" spans="1:45" x14ac:dyDescent="0.35">
      <c r="A1153">
        <v>1241</v>
      </c>
      <c r="B1153" t="s">
        <v>47</v>
      </c>
      <c r="C1153">
        <v>1727</v>
      </c>
      <c r="D1153">
        <v>11</v>
      </c>
      <c r="E1153">
        <v>7</v>
      </c>
      <c r="H1153" t="s">
        <v>48</v>
      </c>
      <c r="R1153" t="s">
        <v>828</v>
      </c>
      <c r="T1153" t="s">
        <v>828</v>
      </c>
      <c r="U1153">
        <v>14.4</v>
      </c>
      <c r="V1153">
        <v>-61</v>
      </c>
      <c r="W1153">
        <v>90</v>
      </c>
      <c r="AE1153">
        <v>2</v>
      </c>
    </row>
    <row r="1154" spans="1:45" x14ac:dyDescent="0.35">
      <c r="A1154">
        <v>1242</v>
      </c>
      <c r="B1154" t="s">
        <v>47</v>
      </c>
      <c r="C1154">
        <v>1727</v>
      </c>
      <c r="D1154">
        <v>11</v>
      </c>
      <c r="E1154">
        <v>18</v>
      </c>
      <c r="Q1154">
        <v>8</v>
      </c>
      <c r="R1154" t="s">
        <v>73</v>
      </c>
      <c r="T1154" t="s">
        <v>194</v>
      </c>
      <c r="U1154">
        <v>38</v>
      </c>
      <c r="V1154">
        <v>46.3</v>
      </c>
      <c r="W1154">
        <v>140</v>
      </c>
      <c r="X1154">
        <v>77000</v>
      </c>
      <c r="Y1154">
        <v>4</v>
      </c>
      <c r="AE1154">
        <v>4</v>
      </c>
      <c r="AJ1154">
        <v>77000</v>
      </c>
      <c r="AQ1154">
        <v>4</v>
      </c>
    </row>
    <row r="1155" spans="1:45" x14ac:dyDescent="0.35">
      <c r="A1155">
        <v>1243</v>
      </c>
      <c r="B1155" t="s">
        <v>47</v>
      </c>
      <c r="C1155">
        <v>1728</v>
      </c>
      <c r="D1155">
        <v>11</v>
      </c>
      <c r="E1155">
        <v>28</v>
      </c>
      <c r="H1155" t="s">
        <v>48</v>
      </c>
      <c r="Q1155">
        <v>9</v>
      </c>
      <c r="R1155" t="s">
        <v>621</v>
      </c>
      <c r="T1155" t="s">
        <v>882</v>
      </c>
      <c r="U1155">
        <v>14.4</v>
      </c>
      <c r="V1155">
        <v>121</v>
      </c>
      <c r="W1155">
        <v>170</v>
      </c>
      <c r="AE1155">
        <v>2</v>
      </c>
    </row>
    <row r="1156" spans="1:45" x14ac:dyDescent="0.35">
      <c r="A1156">
        <v>1244</v>
      </c>
      <c r="B1156" t="s">
        <v>47</v>
      </c>
      <c r="C1156">
        <v>1729</v>
      </c>
      <c r="D1156">
        <v>8</v>
      </c>
      <c r="E1156">
        <v>1</v>
      </c>
      <c r="H1156" t="s">
        <v>48</v>
      </c>
      <c r="R1156" t="s">
        <v>199</v>
      </c>
      <c r="T1156" t="s">
        <v>883</v>
      </c>
      <c r="U1156">
        <v>37.5</v>
      </c>
      <c r="V1156">
        <v>137</v>
      </c>
      <c r="W1156">
        <v>30</v>
      </c>
      <c r="X1156">
        <v>5</v>
      </c>
      <c r="Y1156">
        <v>1</v>
      </c>
      <c r="AE1156">
        <v>2</v>
      </c>
    </row>
    <row r="1157" spans="1:45" x14ac:dyDescent="0.35">
      <c r="A1157">
        <v>1247</v>
      </c>
      <c r="B1157" t="s">
        <v>47</v>
      </c>
      <c r="C1157">
        <v>1730</v>
      </c>
      <c r="D1157">
        <v>3</v>
      </c>
      <c r="E1157">
        <v>28</v>
      </c>
      <c r="H1157" t="s">
        <v>48</v>
      </c>
      <c r="Q1157">
        <v>9</v>
      </c>
      <c r="R1157" t="s">
        <v>60</v>
      </c>
      <c r="T1157" t="s">
        <v>884</v>
      </c>
      <c r="U1157">
        <v>44</v>
      </c>
      <c r="V1157">
        <v>10.1</v>
      </c>
      <c r="W1157">
        <v>130</v>
      </c>
      <c r="Y1157">
        <v>3</v>
      </c>
    </row>
    <row r="1158" spans="1:45" x14ac:dyDescent="0.35">
      <c r="A1158">
        <v>1248</v>
      </c>
      <c r="B1158" t="s">
        <v>47</v>
      </c>
      <c r="C1158">
        <v>1730</v>
      </c>
      <c r="D1158">
        <v>5</v>
      </c>
      <c r="E1158">
        <v>12</v>
      </c>
      <c r="F1158">
        <v>3</v>
      </c>
      <c r="G1158">
        <v>15</v>
      </c>
      <c r="H1158" t="s">
        <v>48</v>
      </c>
      <c r="Q1158">
        <v>10</v>
      </c>
      <c r="R1158" t="s">
        <v>60</v>
      </c>
      <c r="T1158" t="s">
        <v>411</v>
      </c>
      <c r="U1158">
        <v>42.8</v>
      </c>
      <c r="V1158">
        <v>13</v>
      </c>
      <c r="W1158">
        <v>130</v>
      </c>
      <c r="X1158">
        <v>200</v>
      </c>
      <c r="Y1158">
        <v>3</v>
      </c>
      <c r="AE1158">
        <v>3</v>
      </c>
    </row>
    <row r="1159" spans="1:45" x14ac:dyDescent="0.35">
      <c r="A1159">
        <v>1249</v>
      </c>
      <c r="B1159" t="s">
        <v>47</v>
      </c>
      <c r="C1159">
        <v>1730</v>
      </c>
      <c r="D1159">
        <v>6</v>
      </c>
      <c r="E1159">
        <v>13</v>
      </c>
      <c r="H1159" t="s">
        <v>48</v>
      </c>
      <c r="Q1159">
        <v>11</v>
      </c>
      <c r="R1159" t="s">
        <v>541</v>
      </c>
      <c r="T1159" t="s">
        <v>885</v>
      </c>
      <c r="U1159">
        <v>38.5</v>
      </c>
      <c r="V1159">
        <v>-28</v>
      </c>
      <c r="W1159">
        <v>130</v>
      </c>
    </row>
    <row r="1160" spans="1:45" x14ac:dyDescent="0.35">
      <c r="A1160">
        <v>1246</v>
      </c>
      <c r="B1160" t="s">
        <v>51</v>
      </c>
      <c r="C1160">
        <v>1730</v>
      </c>
      <c r="D1160">
        <v>7</v>
      </c>
      <c r="E1160">
        <v>8</v>
      </c>
      <c r="F1160">
        <v>8</v>
      </c>
      <c r="G1160">
        <v>45</v>
      </c>
      <c r="J1160">
        <v>9.1</v>
      </c>
      <c r="K1160">
        <v>9.1</v>
      </c>
      <c r="L1160">
        <v>8.6999999999999993</v>
      </c>
      <c r="Q1160">
        <v>11</v>
      </c>
      <c r="R1160" t="s">
        <v>539</v>
      </c>
      <c r="T1160" t="s">
        <v>886</v>
      </c>
      <c r="U1160">
        <v>-32.5</v>
      </c>
      <c r="V1160">
        <v>-71.5</v>
      </c>
      <c r="W1160">
        <v>160</v>
      </c>
      <c r="X1160">
        <v>2</v>
      </c>
      <c r="Y1160">
        <v>1</v>
      </c>
      <c r="AE1160">
        <v>3</v>
      </c>
      <c r="AG1160">
        <v>3</v>
      </c>
      <c r="AJ1160">
        <v>5</v>
      </c>
      <c r="AK1160">
        <v>1</v>
      </c>
      <c r="AQ1160">
        <v>3</v>
      </c>
      <c r="AS1160">
        <v>3</v>
      </c>
    </row>
    <row r="1161" spans="1:45" x14ac:dyDescent="0.35">
      <c r="A1161">
        <v>1253</v>
      </c>
      <c r="B1161" t="s">
        <v>47</v>
      </c>
      <c r="C1161">
        <v>1730</v>
      </c>
      <c r="D1161">
        <v>9</v>
      </c>
      <c r="E1161">
        <v>30</v>
      </c>
      <c r="J1161">
        <v>6.5</v>
      </c>
      <c r="L1161">
        <v>6.5</v>
      </c>
      <c r="Q1161">
        <v>8</v>
      </c>
      <c r="R1161" t="s">
        <v>93</v>
      </c>
      <c r="T1161" t="s">
        <v>143</v>
      </c>
      <c r="U1161">
        <v>40</v>
      </c>
      <c r="V1161">
        <v>116.2</v>
      </c>
      <c r="W1161">
        <v>30</v>
      </c>
      <c r="X1161">
        <v>658</v>
      </c>
      <c r="Y1161">
        <v>3</v>
      </c>
      <c r="AE1161">
        <v>4</v>
      </c>
      <c r="AF1161">
        <v>26000</v>
      </c>
      <c r="AG1161">
        <v>4</v>
      </c>
      <c r="AJ1161">
        <v>658</v>
      </c>
      <c r="AK1161">
        <v>3</v>
      </c>
      <c r="AQ1161">
        <v>4</v>
      </c>
      <c r="AR1161">
        <v>26000</v>
      </c>
      <c r="AS1161">
        <v>4</v>
      </c>
    </row>
    <row r="1162" spans="1:45" x14ac:dyDescent="0.35">
      <c r="A1162">
        <v>9815</v>
      </c>
      <c r="B1162" t="s">
        <v>51</v>
      </c>
      <c r="C1162">
        <v>1730</v>
      </c>
      <c r="D1162">
        <v>11</v>
      </c>
      <c r="E1162">
        <v>10</v>
      </c>
      <c r="J1162">
        <v>7.6</v>
      </c>
      <c r="L1162">
        <v>7.6</v>
      </c>
      <c r="R1162" t="s">
        <v>199</v>
      </c>
      <c r="T1162" t="s">
        <v>887</v>
      </c>
      <c r="U1162">
        <v>36.200000000000003</v>
      </c>
      <c r="V1162">
        <v>142.19999999999999</v>
      </c>
      <c r="W1162">
        <v>30</v>
      </c>
    </row>
    <row r="1163" spans="1:45" x14ac:dyDescent="0.35">
      <c r="A1163">
        <v>1245</v>
      </c>
      <c r="B1163" t="s">
        <v>47</v>
      </c>
      <c r="C1163">
        <v>1730</v>
      </c>
      <c r="H1163" t="s">
        <v>48</v>
      </c>
      <c r="Q1163">
        <v>9</v>
      </c>
      <c r="R1163" t="s">
        <v>621</v>
      </c>
      <c r="T1163" t="s">
        <v>888</v>
      </c>
      <c r="U1163">
        <v>14.1</v>
      </c>
      <c r="V1163">
        <v>121.4</v>
      </c>
      <c r="W1163">
        <v>170</v>
      </c>
      <c r="AE1163">
        <v>2</v>
      </c>
    </row>
    <row r="1164" spans="1:45" x14ac:dyDescent="0.35">
      <c r="A1164">
        <v>1256</v>
      </c>
      <c r="B1164" t="s">
        <v>47</v>
      </c>
      <c r="C1164">
        <v>1731</v>
      </c>
      <c r="D1164">
        <v>3</v>
      </c>
      <c r="E1164">
        <v>20</v>
      </c>
      <c r="F1164">
        <v>2</v>
      </c>
      <c r="G1164">
        <v>30</v>
      </c>
      <c r="H1164" t="s">
        <v>48</v>
      </c>
      <c r="Q1164">
        <v>10</v>
      </c>
      <c r="R1164" t="s">
        <v>60</v>
      </c>
      <c r="T1164" t="s">
        <v>889</v>
      </c>
      <c r="U1164">
        <v>41.5</v>
      </c>
      <c r="V1164">
        <v>15.5</v>
      </c>
      <c r="W1164">
        <v>130</v>
      </c>
    </row>
    <row r="1165" spans="1:45" x14ac:dyDescent="0.35">
      <c r="A1165">
        <v>10028</v>
      </c>
      <c r="B1165" t="s">
        <v>51</v>
      </c>
      <c r="C1165">
        <v>1731</v>
      </c>
      <c r="D1165">
        <v>10</v>
      </c>
      <c r="E1165">
        <v>7</v>
      </c>
      <c r="J1165">
        <v>6.6</v>
      </c>
      <c r="L1165">
        <v>6.6</v>
      </c>
      <c r="R1165" t="s">
        <v>199</v>
      </c>
      <c r="T1165" t="s">
        <v>890</v>
      </c>
      <c r="U1165">
        <v>37.9</v>
      </c>
      <c r="V1165">
        <v>140.6</v>
      </c>
      <c r="W1165">
        <v>30</v>
      </c>
    </row>
    <row r="1166" spans="1:45" x14ac:dyDescent="0.35">
      <c r="A1166">
        <v>1257</v>
      </c>
      <c r="B1166" t="s">
        <v>47</v>
      </c>
      <c r="C1166">
        <v>1731</v>
      </c>
      <c r="D1166">
        <v>11</v>
      </c>
      <c r="E1166">
        <v>15</v>
      </c>
      <c r="H1166" t="s">
        <v>48</v>
      </c>
      <c r="R1166" t="s">
        <v>543</v>
      </c>
      <c r="T1166" t="s">
        <v>543</v>
      </c>
      <c r="U1166">
        <v>23</v>
      </c>
      <c r="V1166">
        <v>-102</v>
      </c>
      <c r="W1166">
        <v>150</v>
      </c>
      <c r="X1166">
        <v>1</v>
      </c>
      <c r="Y1166">
        <v>1</v>
      </c>
      <c r="AE1166">
        <v>3</v>
      </c>
    </row>
    <row r="1167" spans="1:45" x14ac:dyDescent="0.35">
      <c r="A1167">
        <v>1255</v>
      </c>
      <c r="B1167" t="s">
        <v>47</v>
      </c>
      <c r="C1167">
        <v>1731</v>
      </c>
      <c r="R1167" t="s">
        <v>385</v>
      </c>
      <c r="T1167" t="s">
        <v>891</v>
      </c>
      <c r="U1167">
        <v>30.3</v>
      </c>
      <c r="V1167">
        <v>-9.4</v>
      </c>
      <c r="W1167">
        <v>15</v>
      </c>
      <c r="AE1167">
        <v>3</v>
      </c>
      <c r="AQ1167">
        <v>3</v>
      </c>
    </row>
    <row r="1168" spans="1:45" x14ac:dyDescent="0.35">
      <c r="A1168">
        <v>5999</v>
      </c>
      <c r="B1168" t="s">
        <v>51</v>
      </c>
      <c r="C1168">
        <v>1732</v>
      </c>
      <c r="D1168">
        <v>2</v>
      </c>
      <c r="E1168">
        <v>25</v>
      </c>
      <c r="R1168" t="s">
        <v>543</v>
      </c>
      <c r="T1168" t="s">
        <v>892</v>
      </c>
      <c r="U1168">
        <v>16.8</v>
      </c>
      <c r="V1168">
        <v>-99.9</v>
      </c>
      <c r="W1168">
        <v>150</v>
      </c>
      <c r="AE1168">
        <v>3</v>
      </c>
      <c r="AG1168">
        <v>3</v>
      </c>
      <c r="AQ1168">
        <v>3</v>
      </c>
      <c r="AS1168">
        <v>3</v>
      </c>
    </row>
    <row r="1169" spans="1:45" x14ac:dyDescent="0.35">
      <c r="A1169">
        <v>1259</v>
      </c>
      <c r="B1169" t="s">
        <v>47</v>
      </c>
      <c r="C1169">
        <v>1732</v>
      </c>
      <c r="D1169">
        <v>11</v>
      </c>
      <c r="E1169">
        <v>29</v>
      </c>
      <c r="Q1169">
        <v>10</v>
      </c>
      <c r="R1169" t="s">
        <v>60</v>
      </c>
      <c r="T1169" t="s">
        <v>893</v>
      </c>
      <c r="U1169">
        <v>41.08</v>
      </c>
      <c r="V1169">
        <v>15.15</v>
      </c>
      <c r="W1169">
        <v>130</v>
      </c>
      <c r="X1169">
        <v>1940</v>
      </c>
      <c r="Y1169">
        <v>4</v>
      </c>
      <c r="AE1169">
        <v>3</v>
      </c>
      <c r="AG1169">
        <v>3</v>
      </c>
      <c r="AJ1169">
        <v>1940</v>
      </c>
      <c r="AK1169">
        <v>4</v>
      </c>
      <c r="AQ1169">
        <v>3</v>
      </c>
      <c r="AS1169">
        <v>3</v>
      </c>
    </row>
    <row r="1170" spans="1:45" x14ac:dyDescent="0.35">
      <c r="A1170">
        <v>6000</v>
      </c>
      <c r="B1170" t="s">
        <v>51</v>
      </c>
      <c r="C1170">
        <v>1732</v>
      </c>
      <c r="D1170">
        <v>12</v>
      </c>
      <c r="E1170">
        <v>4</v>
      </c>
      <c r="J1170">
        <v>6.5</v>
      </c>
      <c r="L1170">
        <v>6.5</v>
      </c>
      <c r="R1170" t="s">
        <v>199</v>
      </c>
      <c r="T1170" t="s">
        <v>894</v>
      </c>
      <c r="U1170">
        <v>35.200000000000003</v>
      </c>
      <c r="V1170">
        <v>140.80000000000001</v>
      </c>
      <c r="W1170">
        <v>30</v>
      </c>
    </row>
    <row r="1171" spans="1:45" x14ac:dyDescent="0.35">
      <c r="A1171">
        <v>7264</v>
      </c>
      <c r="B1171" t="s">
        <v>47</v>
      </c>
      <c r="C1171">
        <v>1732</v>
      </c>
      <c r="R1171" t="s">
        <v>287</v>
      </c>
      <c r="T1171" t="s">
        <v>895</v>
      </c>
      <c r="W1171">
        <v>120</v>
      </c>
      <c r="AE1171">
        <v>3</v>
      </c>
      <c r="AG1171">
        <v>3</v>
      </c>
      <c r="AQ1171">
        <v>3</v>
      </c>
      <c r="AS1171">
        <v>3</v>
      </c>
    </row>
    <row r="1172" spans="1:45" x14ac:dyDescent="0.35">
      <c r="A1172">
        <v>1261</v>
      </c>
      <c r="B1172" t="s">
        <v>47</v>
      </c>
      <c r="C1172">
        <v>1733</v>
      </c>
      <c r="D1172">
        <v>8</v>
      </c>
      <c r="E1172">
        <v>2</v>
      </c>
      <c r="J1172">
        <v>7.5</v>
      </c>
      <c r="L1172">
        <v>7.5</v>
      </c>
      <c r="Q1172">
        <v>10</v>
      </c>
      <c r="R1172" t="s">
        <v>93</v>
      </c>
      <c r="T1172" t="s">
        <v>896</v>
      </c>
      <c r="U1172">
        <v>26.2</v>
      </c>
      <c r="V1172">
        <v>103.1</v>
      </c>
      <c r="W1172">
        <v>30</v>
      </c>
      <c r="Y1172">
        <v>2</v>
      </c>
      <c r="AE1172">
        <v>2</v>
      </c>
      <c r="AG1172">
        <v>2</v>
      </c>
      <c r="AK1172">
        <v>2</v>
      </c>
      <c r="AQ1172">
        <v>2</v>
      </c>
      <c r="AS1172">
        <v>2</v>
      </c>
    </row>
    <row r="1173" spans="1:45" x14ac:dyDescent="0.35">
      <c r="A1173">
        <v>1262</v>
      </c>
      <c r="B1173" t="s">
        <v>47</v>
      </c>
      <c r="C1173">
        <v>1733</v>
      </c>
      <c r="D1173">
        <v>11</v>
      </c>
      <c r="E1173">
        <v>29</v>
      </c>
      <c r="H1173" t="s">
        <v>48</v>
      </c>
      <c r="R1173" t="s">
        <v>680</v>
      </c>
      <c r="T1173" t="s">
        <v>897</v>
      </c>
      <c r="U1173">
        <v>15.7</v>
      </c>
      <c r="V1173">
        <v>39</v>
      </c>
      <c r="W1173">
        <v>10</v>
      </c>
      <c r="Y1173">
        <v>2</v>
      </c>
    </row>
    <row r="1174" spans="1:45" x14ac:dyDescent="0.35">
      <c r="A1174">
        <v>7263</v>
      </c>
      <c r="B1174" t="s">
        <v>47</v>
      </c>
      <c r="C1174">
        <v>1734</v>
      </c>
      <c r="R1174" t="s">
        <v>287</v>
      </c>
      <c r="T1174" t="s">
        <v>895</v>
      </c>
      <c r="W1174">
        <v>120</v>
      </c>
      <c r="AE1174">
        <v>3</v>
      </c>
      <c r="AG1174">
        <v>3</v>
      </c>
      <c r="AQ1174">
        <v>3</v>
      </c>
      <c r="AS1174">
        <v>3</v>
      </c>
    </row>
    <row r="1175" spans="1:45" x14ac:dyDescent="0.35">
      <c r="A1175">
        <v>7262</v>
      </c>
      <c r="B1175" t="s">
        <v>47</v>
      </c>
      <c r="C1175">
        <v>1734</v>
      </c>
      <c r="R1175" t="s">
        <v>227</v>
      </c>
      <c r="T1175" t="s">
        <v>898</v>
      </c>
      <c r="W1175">
        <v>120</v>
      </c>
      <c r="AE1175">
        <v>3</v>
      </c>
      <c r="AF1175">
        <v>105</v>
      </c>
      <c r="AG1175">
        <v>3</v>
      </c>
      <c r="AH1175">
        <v>105</v>
      </c>
      <c r="AI1175">
        <v>3</v>
      </c>
      <c r="AQ1175">
        <v>3</v>
      </c>
      <c r="AR1175">
        <v>105</v>
      </c>
      <c r="AS1175">
        <v>3</v>
      </c>
    </row>
    <row r="1176" spans="1:45" x14ac:dyDescent="0.35">
      <c r="A1176">
        <v>1263</v>
      </c>
      <c r="B1176" t="s">
        <v>47</v>
      </c>
      <c r="C1176">
        <v>1735</v>
      </c>
      <c r="D1176">
        <v>2</v>
      </c>
      <c r="E1176">
        <v>2</v>
      </c>
      <c r="F1176">
        <v>18</v>
      </c>
      <c r="I1176">
        <v>20</v>
      </c>
      <c r="J1176">
        <v>4.5</v>
      </c>
      <c r="L1176">
        <v>4.5</v>
      </c>
      <c r="R1176" t="s">
        <v>580</v>
      </c>
      <c r="T1176" t="s">
        <v>899</v>
      </c>
      <c r="U1176">
        <v>2.6</v>
      </c>
      <c r="V1176">
        <v>-76.5</v>
      </c>
      <c r="W1176">
        <v>160</v>
      </c>
      <c r="Y1176">
        <v>1</v>
      </c>
      <c r="AE1176">
        <v>3</v>
      </c>
      <c r="AG1176">
        <v>3</v>
      </c>
      <c r="AK1176">
        <v>1</v>
      </c>
      <c r="AQ1176">
        <v>3</v>
      </c>
      <c r="AS1176">
        <v>3</v>
      </c>
    </row>
    <row r="1177" spans="1:45" x14ac:dyDescent="0.35">
      <c r="A1177">
        <v>6014</v>
      </c>
      <c r="B1177" t="s">
        <v>51</v>
      </c>
      <c r="C1177">
        <v>1735</v>
      </c>
      <c r="D1177">
        <v>12</v>
      </c>
      <c r="E1177">
        <v>27</v>
      </c>
      <c r="R1177" t="s">
        <v>621</v>
      </c>
      <c r="T1177" t="s">
        <v>900</v>
      </c>
      <c r="U1177">
        <v>15.8</v>
      </c>
      <c r="V1177">
        <v>121.7</v>
      </c>
      <c r="W1177">
        <v>170</v>
      </c>
      <c r="AK1177">
        <v>3</v>
      </c>
      <c r="AQ1177">
        <v>2</v>
      </c>
      <c r="AS1177">
        <v>3</v>
      </c>
    </row>
    <row r="1178" spans="1:45" x14ac:dyDescent="0.35">
      <c r="A1178">
        <v>1265</v>
      </c>
      <c r="B1178" t="s">
        <v>47</v>
      </c>
      <c r="C1178">
        <v>1736</v>
      </c>
      <c r="D1178">
        <v>1</v>
      </c>
      <c r="E1178">
        <v>30</v>
      </c>
      <c r="J1178">
        <v>6</v>
      </c>
      <c r="L1178">
        <v>6</v>
      </c>
      <c r="Q1178">
        <v>8</v>
      </c>
      <c r="R1178" t="s">
        <v>738</v>
      </c>
      <c r="T1178" t="s">
        <v>739</v>
      </c>
      <c r="U1178">
        <v>23.1</v>
      </c>
      <c r="V1178">
        <v>120.3</v>
      </c>
      <c r="W1178">
        <v>30</v>
      </c>
      <c r="X1178">
        <v>260</v>
      </c>
      <c r="Y1178">
        <v>3</v>
      </c>
      <c r="AB1178">
        <v>100</v>
      </c>
      <c r="AC1178">
        <v>2</v>
      </c>
      <c r="AE1178">
        <v>2</v>
      </c>
      <c r="AF1178">
        <v>500</v>
      </c>
      <c r="AG1178">
        <v>3</v>
      </c>
      <c r="AJ1178">
        <v>260</v>
      </c>
      <c r="AK1178">
        <v>3</v>
      </c>
      <c r="AN1178">
        <v>100</v>
      </c>
      <c r="AO1178">
        <v>2</v>
      </c>
      <c r="AQ1178">
        <v>2</v>
      </c>
      <c r="AR1178">
        <v>500</v>
      </c>
      <c r="AS1178">
        <v>3</v>
      </c>
    </row>
    <row r="1179" spans="1:45" x14ac:dyDescent="0.35">
      <c r="A1179">
        <v>1267</v>
      </c>
      <c r="B1179" t="s">
        <v>47</v>
      </c>
      <c r="C1179">
        <v>1736</v>
      </c>
      <c r="D1179">
        <v>12</v>
      </c>
      <c r="E1179">
        <v>5</v>
      </c>
      <c r="H1179" t="s">
        <v>48</v>
      </c>
      <c r="R1179" t="s">
        <v>570</v>
      </c>
      <c r="T1179" t="s">
        <v>570</v>
      </c>
      <c r="U1179">
        <v>-0.9</v>
      </c>
      <c r="V1179">
        <v>-78.599999999999994</v>
      </c>
      <c r="W1179">
        <v>160</v>
      </c>
      <c r="AE1179">
        <v>2</v>
      </c>
    </row>
    <row r="1180" spans="1:45" x14ac:dyDescent="0.35">
      <c r="A1180">
        <v>1268</v>
      </c>
      <c r="B1180" t="s">
        <v>51</v>
      </c>
      <c r="C1180">
        <v>1737</v>
      </c>
      <c r="D1180">
        <v>10</v>
      </c>
      <c r="E1180">
        <v>11</v>
      </c>
      <c r="R1180" t="s">
        <v>77</v>
      </c>
      <c r="T1180" t="s">
        <v>901</v>
      </c>
      <c r="W1180">
        <v>60</v>
      </c>
    </row>
    <row r="1181" spans="1:45" x14ac:dyDescent="0.35">
      <c r="A1181">
        <v>6001</v>
      </c>
      <c r="B1181" t="s">
        <v>51</v>
      </c>
      <c r="C1181">
        <v>1737</v>
      </c>
      <c r="D1181">
        <v>10</v>
      </c>
      <c r="E1181">
        <v>16</v>
      </c>
      <c r="F1181">
        <v>16</v>
      </c>
      <c r="G1181">
        <v>0</v>
      </c>
      <c r="R1181" t="s">
        <v>98</v>
      </c>
      <c r="T1181" t="s">
        <v>902</v>
      </c>
      <c r="U1181">
        <v>51.1</v>
      </c>
      <c r="V1181">
        <v>158</v>
      </c>
      <c r="W1181">
        <v>50</v>
      </c>
      <c r="AJ1181">
        <v>3</v>
      </c>
      <c r="AK1181">
        <v>1</v>
      </c>
    </row>
    <row r="1182" spans="1:45" x14ac:dyDescent="0.35">
      <c r="A1182">
        <v>1270</v>
      </c>
      <c r="B1182" t="s">
        <v>47</v>
      </c>
      <c r="C1182">
        <v>1737</v>
      </c>
      <c r="D1182">
        <v>11</v>
      </c>
      <c r="E1182">
        <v>4</v>
      </c>
      <c r="F1182">
        <v>8</v>
      </c>
      <c r="H1182" t="s">
        <v>48</v>
      </c>
      <c r="I1182">
        <v>20</v>
      </c>
      <c r="J1182">
        <v>7.8</v>
      </c>
      <c r="P1182">
        <v>7.8</v>
      </c>
      <c r="Q1182">
        <v>10</v>
      </c>
      <c r="R1182" t="s">
        <v>98</v>
      </c>
      <c r="T1182" t="s">
        <v>903</v>
      </c>
      <c r="U1182">
        <v>55.5</v>
      </c>
      <c r="V1182">
        <v>163</v>
      </c>
      <c r="W1182">
        <v>50</v>
      </c>
    </row>
    <row r="1183" spans="1:45" x14ac:dyDescent="0.35">
      <c r="A1183">
        <v>1271</v>
      </c>
      <c r="B1183" t="s">
        <v>51</v>
      </c>
      <c r="C1183">
        <v>1737</v>
      </c>
      <c r="D1183">
        <v>12</v>
      </c>
      <c r="E1183">
        <v>17</v>
      </c>
      <c r="H1183" t="s">
        <v>48</v>
      </c>
      <c r="I1183">
        <v>50</v>
      </c>
      <c r="J1183">
        <v>7.5</v>
      </c>
      <c r="P1183">
        <v>7.5</v>
      </c>
      <c r="Q1183">
        <v>9</v>
      </c>
      <c r="R1183" t="s">
        <v>98</v>
      </c>
      <c r="T1183" t="s">
        <v>904</v>
      </c>
      <c r="U1183">
        <v>50</v>
      </c>
      <c r="V1183">
        <v>157</v>
      </c>
      <c r="W1183">
        <v>50</v>
      </c>
    </row>
    <row r="1184" spans="1:45" x14ac:dyDescent="0.35">
      <c r="A1184">
        <v>1272</v>
      </c>
      <c r="B1184" t="s">
        <v>51</v>
      </c>
      <c r="C1184">
        <v>1737</v>
      </c>
      <c r="D1184">
        <v>12</v>
      </c>
      <c r="E1184">
        <v>24</v>
      </c>
      <c r="J1184">
        <v>8</v>
      </c>
      <c r="L1184">
        <v>8</v>
      </c>
      <c r="Q1184">
        <v>11</v>
      </c>
      <c r="R1184" t="s">
        <v>539</v>
      </c>
      <c r="T1184" t="s">
        <v>905</v>
      </c>
      <c r="U1184">
        <v>-43</v>
      </c>
      <c r="V1184">
        <v>-74</v>
      </c>
      <c r="W1184">
        <v>160</v>
      </c>
      <c r="Y1184">
        <v>2</v>
      </c>
      <c r="AE1184">
        <v>2</v>
      </c>
      <c r="AG1184">
        <v>2</v>
      </c>
      <c r="AK1184">
        <v>2</v>
      </c>
      <c r="AQ1184">
        <v>2</v>
      </c>
      <c r="AS1184">
        <v>2</v>
      </c>
    </row>
    <row r="1185" spans="1:45" x14ac:dyDescent="0.35">
      <c r="A1185">
        <v>10477</v>
      </c>
      <c r="B1185" t="s">
        <v>47</v>
      </c>
      <c r="C1185">
        <v>1738</v>
      </c>
      <c r="D1185">
        <v>3</v>
      </c>
      <c r="E1185">
        <v>30</v>
      </c>
      <c r="J1185">
        <v>5.0999999999999996</v>
      </c>
      <c r="N1185">
        <v>5.0999999999999996</v>
      </c>
      <c r="Q1185">
        <v>8</v>
      </c>
      <c r="R1185" t="s">
        <v>389</v>
      </c>
      <c r="T1185" t="s">
        <v>906</v>
      </c>
      <c r="U1185">
        <v>46.45</v>
      </c>
      <c r="V1185">
        <v>16.39</v>
      </c>
      <c r="W1185">
        <v>130</v>
      </c>
      <c r="AE1185">
        <v>2</v>
      </c>
      <c r="AQ1185">
        <v>2</v>
      </c>
    </row>
    <row r="1186" spans="1:45" x14ac:dyDescent="0.35">
      <c r="A1186">
        <v>7963</v>
      </c>
      <c r="B1186" t="s">
        <v>47</v>
      </c>
      <c r="C1186">
        <v>1738</v>
      </c>
      <c r="D1186">
        <v>5</v>
      </c>
      <c r="E1186">
        <v>19</v>
      </c>
      <c r="J1186">
        <v>5.5</v>
      </c>
      <c r="L1186">
        <v>5.5</v>
      </c>
      <c r="Q1186">
        <v>7</v>
      </c>
      <c r="R1186" t="s">
        <v>93</v>
      </c>
      <c r="T1186" t="s">
        <v>410</v>
      </c>
      <c r="U1186">
        <v>33.200000000000003</v>
      </c>
      <c r="V1186">
        <v>104.2</v>
      </c>
      <c r="W1186">
        <v>30</v>
      </c>
      <c r="Y1186">
        <v>2</v>
      </c>
      <c r="AE1186">
        <v>2</v>
      </c>
      <c r="AG1186">
        <v>2</v>
      </c>
      <c r="AK1186">
        <v>2</v>
      </c>
      <c r="AQ1186">
        <v>2</v>
      </c>
      <c r="AS1186">
        <v>2</v>
      </c>
    </row>
    <row r="1187" spans="1:45" x14ac:dyDescent="0.35">
      <c r="A1187">
        <v>6002</v>
      </c>
      <c r="B1187" t="s">
        <v>51</v>
      </c>
      <c r="C1187">
        <v>1738</v>
      </c>
      <c r="D1187">
        <v>7</v>
      </c>
      <c r="E1187">
        <v>19</v>
      </c>
      <c r="J1187">
        <v>6.5</v>
      </c>
      <c r="L1187">
        <v>6.5</v>
      </c>
      <c r="R1187" t="s">
        <v>56</v>
      </c>
      <c r="T1187" t="s">
        <v>907</v>
      </c>
      <c r="U1187">
        <v>36.799999999999997</v>
      </c>
      <c r="V1187">
        <v>24.4</v>
      </c>
      <c r="W1187">
        <v>130</v>
      </c>
      <c r="AE1187">
        <v>2</v>
      </c>
      <c r="AG1187">
        <v>2</v>
      </c>
      <c r="AQ1187">
        <v>2</v>
      </c>
      <c r="AS1187">
        <v>2</v>
      </c>
    </row>
    <row r="1188" spans="1:45" x14ac:dyDescent="0.35">
      <c r="A1188">
        <v>7964</v>
      </c>
      <c r="B1188" t="s">
        <v>47</v>
      </c>
      <c r="C1188">
        <v>1738</v>
      </c>
      <c r="J1188">
        <v>6.5</v>
      </c>
      <c r="L1188">
        <v>6.5</v>
      </c>
      <c r="Q1188">
        <v>8</v>
      </c>
      <c r="R1188" t="s">
        <v>93</v>
      </c>
      <c r="T1188" t="s">
        <v>908</v>
      </c>
      <c r="U1188">
        <v>33.299999999999997</v>
      </c>
      <c r="V1188">
        <v>96.6</v>
      </c>
      <c r="W1188">
        <v>30</v>
      </c>
      <c r="X1188">
        <v>336</v>
      </c>
      <c r="Y1188">
        <v>3</v>
      </c>
      <c r="AJ1188">
        <v>336</v>
      </c>
      <c r="AK1188">
        <v>3</v>
      </c>
    </row>
    <row r="1189" spans="1:45" x14ac:dyDescent="0.35">
      <c r="A1189">
        <v>1274</v>
      </c>
      <c r="B1189" t="s">
        <v>47</v>
      </c>
      <c r="C1189">
        <v>1739</v>
      </c>
      <c r="D1189">
        <v>1</v>
      </c>
      <c r="E1189">
        <v>3</v>
      </c>
      <c r="J1189">
        <v>8</v>
      </c>
      <c r="L1189">
        <v>8</v>
      </c>
      <c r="Q1189">
        <v>10</v>
      </c>
      <c r="R1189" t="s">
        <v>93</v>
      </c>
      <c r="T1189" t="s">
        <v>340</v>
      </c>
      <c r="U1189">
        <v>38.9</v>
      </c>
      <c r="V1189">
        <v>106.5</v>
      </c>
      <c r="W1189">
        <v>30</v>
      </c>
      <c r="X1189">
        <v>50000</v>
      </c>
      <c r="Y1189">
        <v>4</v>
      </c>
      <c r="AE1189">
        <v>4</v>
      </c>
      <c r="AG1189">
        <v>4</v>
      </c>
      <c r="AJ1189">
        <v>50000</v>
      </c>
      <c r="AK1189">
        <v>4</v>
      </c>
      <c r="AQ1189">
        <v>4</v>
      </c>
      <c r="AS1189">
        <v>4</v>
      </c>
    </row>
    <row r="1190" spans="1:45" x14ac:dyDescent="0.35">
      <c r="A1190">
        <v>1275</v>
      </c>
      <c r="B1190" t="s">
        <v>47</v>
      </c>
      <c r="C1190">
        <v>1739</v>
      </c>
      <c r="D1190">
        <v>2</v>
      </c>
      <c r="E1190">
        <v>4</v>
      </c>
      <c r="H1190" t="s">
        <v>48</v>
      </c>
      <c r="Q1190">
        <v>10</v>
      </c>
      <c r="R1190" t="s">
        <v>469</v>
      </c>
      <c r="T1190" t="s">
        <v>470</v>
      </c>
      <c r="U1190">
        <v>44</v>
      </c>
      <c r="V1190">
        <v>21.3</v>
      </c>
      <c r="W1190">
        <v>130</v>
      </c>
    </row>
    <row r="1191" spans="1:45" x14ac:dyDescent="0.35">
      <c r="A1191">
        <v>1273</v>
      </c>
      <c r="B1191" t="s">
        <v>47</v>
      </c>
      <c r="C1191">
        <v>1739</v>
      </c>
      <c r="D1191">
        <v>3</v>
      </c>
      <c r="E1191">
        <v>24</v>
      </c>
      <c r="H1191" t="s">
        <v>48</v>
      </c>
      <c r="Q1191">
        <v>7</v>
      </c>
      <c r="R1191" t="s">
        <v>479</v>
      </c>
      <c r="T1191" t="s">
        <v>909</v>
      </c>
      <c r="U1191">
        <v>-14.1</v>
      </c>
      <c r="V1191">
        <v>-73.2</v>
      </c>
      <c r="W1191">
        <v>160</v>
      </c>
      <c r="Y1191">
        <v>3</v>
      </c>
      <c r="AE1191">
        <v>3</v>
      </c>
    </row>
    <row r="1192" spans="1:45" x14ac:dyDescent="0.35">
      <c r="A1192">
        <v>1277</v>
      </c>
      <c r="B1192" t="s">
        <v>47</v>
      </c>
      <c r="C1192">
        <v>1739</v>
      </c>
      <c r="D1192">
        <v>7</v>
      </c>
      <c r="E1192">
        <v>14</v>
      </c>
      <c r="H1192" t="s">
        <v>48</v>
      </c>
      <c r="R1192" t="s">
        <v>543</v>
      </c>
      <c r="T1192" t="s">
        <v>588</v>
      </c>
      <c r="U1192">
        <v>19.2</v>
      </c>
      <c r="V1192">
        <v>-104</v>
      </c>
      <c r="W1192">
        <v>150</v>
      </c>
      <c r="AE1192">
        <v>3</v>
      </c>
    </row>
    <row r="1193" spans="1:45" x14ac:dyDescent="0.35">
      <c r="A1193">
        <v>1276</v>
      </c>
      <c r="B1193" t="s">
        <v>47</v>
      </c>
      <c r="C1193">
        <v>1739</v>
      </c>
      <c r="D1193">
        <v>7</v>
      </c>
      <c r="H1193" t="s">
        <v>48</v>
      </c>
      <c r="Q1193">
        <v>10</v>
      </c>
      <c r="R1193" t="s">
        <v>541</v>
      </c>
      <c r="T1193" t="s">
        <v>910</v>
      </c>
      <c r="U1193">
        <v>39.299999999999997</v>
      </c>
      <c r="V1193">
        <v>-31.1</v>
      </c>
      <c r="W1193">
        <v>130</v>
      </c>
    </row>
    <row r="1194" spans="1:45" x14ac:dyDescent="0.35">
      <c r="A1194">
        <v>1278</v>
      </c>
      <c r="B1194" t="s">
        <v>47</v>
      </c>
      <c r="C1194">
        <v>1739</v>
      </c>
      <c r="D1194">
        <v>8</v>
      </c>
      <c r="E1194">
        <v>16</v>
      </c>
      <c r="H1194" t="s">
        <v>48</v>
      </c>
      <c r="J1194">
        <v>7.1</v>
      </c>
      <c r="P1194">
        <v>7.1</v>
      </c>
      <c r="R1194" t="s">
        <v>199</v>
      </c>
      <c r="T1194" t="s">
        <v>911</v>
      </c>
      <c r="U1194">
        <v>40.700000000000003</v>
      </c>
      <c r="V1194">
        <v>142.30000000000001</v>
      </c>
      <c r="W1194">
        <v>30</v>
      </c>
      <c r="AE1194">
        <v>2</v>
      </c>
    </row>
    <row r="1195" spans="1:45" x14ac:dyDescent="0.35">
      <c r="A1195">
        <v>1279</v>
      </c>
      <c r="B1195" t="s">
        <v>47</v>
      </c>
      <c r="C1195">
        <v>1740</v>
      </c>
      <c r="D1195">
        <v>8</v>
      </c>
      <c r="E1195">
        <v>25</v>
      </c>
      <c r="H1195" t="s">
        <v>48</v>
      </c>
      <c r="R1195" t="s">
        <v>543</v>
      </c>
      <c r="T1195" t="s">
        <v>791</v>
      </c>
      <c r="U1195">
        <v>17</v>
      </c>
      <c r="V1195">
        <v>-96.3</v>
      </c>
      <c r="W1195">
        <v>150</v>
      </c>
      <c r="AE1195">
        <v>3</v>
      </c>
    </row>
    <row r="1196" spans="1:45" x14ac:dyDescent="0.35">
      <c r="A1196">
        <v>1280</v>
      </c>
      <c r="B1196" t="s">
        <v>47</v>
      </c>
      <c r="C1196">
        <v>1740</v>
      </c>
      <c r="D1196">
        <v>11</v>
      </c>
      <c r="E1196">
        <v>12</v>
      </c>
      <c r="H1196" t="s">
        <v>48</v>
      </c>
      <c r="Q1196">
        <v>10</v>
      </c>
      <c r="R1196" t="s">
        <v>469</v>
      </c>
      <c r="T1196" t="s">
        <v>470</v>
      </c>
      <c r="U1196">
        <v>45.1</v>
      </c>
      <c r="V1196">
        <v>19.8</v>
      </c>
      <c r="W1196">
        <v>130</v>
      </c>
    </row>
    <row r="1197" spans="1:45" x14ac:dyDescent="0.35">
      <c r="A1197">
        <v>1281</v>
      </c>
      <c r="B1197" t="s">
        <v>47</v>
      </c>
      <c r="C1197">
        <v>1741</v>
      </c>
      <c r="D1197">
        <v>4</v>
      </c>
      <c r="E1197">
        <v>24</v>
      </c>
      <c r="H1197" t="s">
        <v>48</v>
      </c>
      <c r="Q1197">
        <v>10</v>
      </c>
      <c r="R1197" t="s">
        <v>60</v>
      </c>
      <c r="T1197" t="s">
        <v>912</v>
      </c>
      <c r="U1197">
        <v>43.2</v>
      </c>
      <c r="V1197">
        <v>12.6</v>
      </c>
      <c r="W1197">
        <v>130</v>
      </c>
      <c r="AE1197">
        <v>3</v>
      </c>
    </row>
    <row r="1198" spans="1:45" x14ac:dyDescent="0.35">
      <c r="A1198">
        <v>1282</v>
      </c>
      <c r="B1198" t="s">
        <v>47</v>
      </c>
      <c r="C1198">
        <v>1741</v>
      </c>
      <c r="D1198">
        <v>6</v>
      </c>
      <c r="E1198">
        <v>23</v>
      </c>
      <c r="H1198" t="s">
        <v>48</v>
      </c>
      <c r="Q1198">
        <v>10</v>
      </c>
      <c r="R1198" t="s">
        <v>56</v>
      </c>
      <c r="T1198" t="s">
        <v>56</v>
      </c>
      <c r="U1198">
        <v>38.5</v>
      </c>
      <c r="V1198">
        <v>20.5</v>
      </c>
      <c r="W1198">
        <v>130</v>
      </c>
    </row>
    <row r="1199" spans="1:45" x14ac:dyDescent="0.35">
      <c r="A1199">
        <v>1283</v>
      </c>
      <c r="B1199" t="s">
        <v>47</v>
      </c>
      <c r="C1199">
        <v>1742</v>
      </c>
      <c r="D1199">
        <v>2</v>
      </c>
      <c r="E1199">
        <v>14</v>
      </c>
      <c r="F1199">
        <v>2</v>
      </c>
      <c r="H1199" t="s">
        <v>48</v>
      </c>
      <c r="Q1199">
        <v>10</v>
      </c>
      <c r="R1199" t="s">
        <v>56</v>
      </c>
      <c r="T1199" t="s">
        <v>531</v>
      </c>
      <c r="U1199">
        <v>37.799999999999997</v>
      </c>
      <c r="V1199">
        <v>21</v>
      </c>
      <c r="W1199">
        <v>130</v>
      </c>
    </row>
    <row r="1200" spans="1:45" x14ac:dyDescent="0.35">
      <c r="A1200">
        <v>9783</v>
      </c>
      <c r="B1200" t="s">
        <v>51</v>
      </c>
      <c r="C1200">
        <v>1742</v>
      </c>
      <c r="D1200">
        <v>3</v>
      </c>
      <c r="E1200">
        <v>23</v>
      </c>
      <c r="R1200" t="s">
        <v>539</v>
      </c>
      <c r="T1200" t="s">
        <v>913</v>
      </c>
      <c r="U1200">
        <v>-36.799999999999997</v>
      </c>
      <c r="V1200">
        <v>-73</v>
      </c>
      <c r="W1200">
        <v>160</v>
      </c>
    </row>
    <row r="1201" spans="1:45" x14ac:dyDescent="0.35">
      <c r="A1201">
        <v>1284</v>
      </c>
      <c r="B1201" t="s">
        <v>47</v>
      </c>
      <c r="C1201">
        <v>1742</v>
      </c>
      <c r="D1201">
        <v>6</v>
      </c>
      <c r="E1201">
        <v>27</v>
      </c>
      <c r="F1201">
        <v>5</v>
      </c>
      <c r="G1201">
        <v>30</v>
      </c>
      <c r="H1201" t="s">
        <v>48</v>
      </c>
      <c r="I1201">
        <v>40</v>
      </c>
      <c r="J1201">
        <v>7.7</v>
      </c>
      <c r="P1201">
        <v>7.7</v>
      </c>
      <c r="Q1201">
        <v>10</v>
      </c>
      <c r="R1201" t="s">
        <v>98</v>
      </c>
      <c r="T1201" t="s">
        <v>914</v>
      </c>
      <c r="U1201">
        <v>53.3</v>
      </c>
      <c r="V1201">
        <v>104</v>
      </c>
      <c r="W1201">
        <v>40</v>
      </c>
    </row>
    <row r="1202" spans="1:45" x14ac:dyDescent="0.35">
      <c r="A1202">
        <v>1285</v>
      </c>
      <c r="B1202" t="s">
        <v>47</v>
      </c>
      <c r="C1202">
        <v>1742</v>
      </c>
      <c r="D1202">
        <v>9</v>
      </c>
      <c r="E1202">
        <v>14</v>
      </c>
      <c r="H1202" t="s">
        <v>48</v>
      </c>
      <c r="Q1202">
        <v>10</v>
      </c>
      <c r="R1202" t="s">
        <v>56</v>
      </c>
      <c r="T1202" t="s">
        <v>531</v>
      </c>
      <c r="U1202">
        <v>37.799999999999997</v>
      </c>
      <c r="V1202">
        <v>21</v>
      </c>
      <c r="W1202">
        <v>130</v>
      </c>
    </row>
    <row r="1203" spans="1:45" x14ac:dyDescent="0.35">
      <c r="A1203">
        <v>1286</v>
      </c>
      <c r="B1203" t="s">
        <v>51</v>
      </c>
      <c r="C1203">
        <v>1742</v>
      </c>
      <c r="D1203">
        <v>11</v>
      </c>
      <c r="E1203">
        <v>18</v>
      </c>
      <c r="I1203">
        <v>40</v>
      </c>
      <c r="J1203">
        <v>7.5</v>
      </c>
      <c r="P1203">
        <v>7.5</v>
      </c>
      <c r="R1203" t="s">
        <v>98</v>
      </c>
      <c r="T1203" t="s">
        <v>904</v>
      </c>
      <c r="U1203">
        <v>50.5</v>
      </c>
      <c r="V1203">
        <v>157</v>
      </c>
      <c r="W1203">
        <v>50</v>
      </c>
    </row>
    <row r="1204" spans="1:45" x14ac:dyDescent="0.35">
      <c r="A1204">
        <v>1288</v>
      </c>
      <c r="B1204" t="s">
        <v>47</v>
      </c>
      <c r="C1204">
        <v>1743</v>
      </c>
      <c r="D1204">
        <v>1</v>
      </c>
      <c r="E1204">
        <v>12</v>
      </c>
      <c r="F1204">
        <v>8</v>
      </c>
      <c r="H1204" t="s">
        <v>48</v>
      </c>
      <c r="Q1204">
        <v>10</v>
      </c>
      <c r="R1204" t="s">
        <v>621</v>
      </c>
      <c r="T1204" t="s">
        <v>915</v>
      </c>
      <c r="U1204">
        <v>14</v>
      </c>
      <c r="V1204">
        <v>121.6</v>
      </c>
      <c r="W1204">
        <v>170</v>
      </c>
      <c r="X1204">
        <v>5</v>
      </c>
      <c r="Y1204">
        <v>1</v>
      </c>
      <c r="AE1204">
        <v>2</v>
      </c>
    </row>
    <row r="1205" spans="1:45" x14ac:dyDescent="0.35">
      <c r="A1205">
        <v>7777</v>
      </c>
      <c r="B1205" t="s">
        <v>51</v>
      </c>
      <c r="C1205">
        <v>1743</v>
      </c>
      <c r="D1205">
        <v>2</v>
      </c>
      <c r="E1205">
        <v>20</v>
      </c>
      <c r="F1205">
        <v>23</v>
      </c>
      <c r="G1205">
        <v>30</v>
      </c>
      <c r="J1205">
        <v>6.9</v>
      </c>
      <c r="L1205">
        <v>6.9</v>
      </c>
      <c r="R1205" t="s">
        <v>56</v>
      </c>
      <c r="T1205" t="s">
        <v>916</v>
      </c>
      <c r="U1205">
        <v>39</v>
      </c>
      <c r="V1205">
        <v>20.3</v>
      </c>
      <c r="W1205">
        <v>130</v>
      </c>
    </row>
    <row r="1206" spans="1:45" x14ac:dyDescent="0.35">
      <c r="A1206">
        <v>1290</v>
      </c>
      <c r="B1206" t="s">
        <v>47</v>
      </c>
      <c r="C1206">
        <v>1743</v>
      </c>
      <c r="D1206">
        <v>9</v>
      </c>
      <c r="H1206" t="s">
        <v>48</v>
      </c>
      <c r="R1206" t="s">
        <v>621</v>
      </c>
      <c r="T1206" t="s">
        <v>917</v>
      </c>
      <c r="U1206">
        <v>11.2</v>
      </c>
      <c r="V1206">
        <v>124.3</v>
      </c>
      <c r="W1206">
        <v>170</v>
      </c>
      <c r="AE1206">
        <v>3</v>
      </c>
    </row>
    <row r="1207" spans="1:45" x14ac:dyDescent="0.35">
      <c r="A1207">
        <v>1291</v>
      </c>
      <c r="B1207" t="s">
        <v>47</v>
      </c>
      <c r="C1207">
        <v>1743</v>
      </c>
      <c r="D1207">
        <v>10</v>
      </c>
      <c r="E1207">
        <v>18</v>
      </c>
      <c r="F1207">
        <v>15</v>
      </c>
      <c r="G1207">
        <v>45</v>
      </c>
      <c r="H1207" t="s">
        <v>48</v>
      </c>
      <c r="R1207" t="s">
        <v>580</v>
      </c>
      <c r="T1207" t="s">
        <v>918</v>
      </c>
      <c r="U1207">
        <v>4.5</v>
      </c>
      <c r="V1207">
        <v>-73.8</v>
      </c>
      <c r="W1207">
        <v>160</v>
      </c>
      <c r="AE1207">
        <v>3</v>
      </c>
    </row>
    <row r="1208" spans="1:45" x14ac:dyDescent="0.35">
      <c r="A1208">
        <v>6023</v>
      </c>
      <c r="B1208" t="s">
        <v>51</v>
      </c>
      <c r="C1208">
        <v>1744</v>
      </c>
      <c r="R1208" t="s">
        <v>621</v>
      </c>
      <c r="T1208" t="s">
        <v>919</v>
      </c>
      <c r="U1208">
        <v>17</v>
      </c>
      <c r="V1208">
        <v>121</v>
      </c>
      <c r="W1208">
        <v>170</v>
      </c>
    </row>
    <row r="1209" spans="1:45" x14ac:dyDescent="0.35">
      <c r="A1209">
        <v>1295</v>
      </c>
      <c r="B1209" t="s">
        <v>51</v>
      </c>
      <c r="C1209">
        <v>1746</v>
      </c>
      <c r="D1209">
        <v>10</v>
      </c>
      <c r="E1209">
        <v>29</v>
      </c>
      <c r="F1209">
        <v>3</v>
      </c>
      <c r="G1209">
        <v>30</v>
      </c>
      <c r="I1209">
        <v>30</v>
      </c>
      <c r="J1209">
        <v>8</v>
      </c>
      <c r="L1209">
        <v>8</v>
      </c>
      <c r="Q1209">
        <v>11</v>
      </c>
      <c r="R1209" t="s">
        <v>479</v>
      </c>
      <c r="T1209" t="s">
        <v>727</v>
      </c>
      <c r="U1209">
        <v>-11.996</v>
      </c>
      <c r="V1209">
        <v>-77.197999999999993</v>
      </c>
      <c r="W1209">
        <v>160</v>
      </c>
      <c r="X1209">
        <v>1141</v>
      </c>
      <c r="Y1209">
        <v>4</v>
      </c>
      <c r="AE1209">
        <v>4</v>
      </c>
      <c r="AF1209">
        <v>2975</v>
      </c>
      <c r="AG1209">
        <v>4</v>
      </c>
      <c r="AJ1209">
        <v>5941</v>
      </c>
      <c r="AK1209">
        <v>4</v>
      </c>
      <c r="AQ1209">
        <v>4</v>
      </c>
      <c r="AS1209">
        <v>4</v>
      </c>
    </row>
    <row r="1210" spans="1:45" x14ac:dyDescent="0.35">
      <c r="A1210">
        <v>9910</v>
      </c>
      <c r="B1210" t="s">
        <v>51</v>
      </c>
      <c r="C1210">
        <v>1747</v>
      </c>
      <c r="Q1210">
        <v>7</v>
      </c>
      <c r="R1210" t="s">
        <v>621</v>
      </c>
      <c r="T1210" t="s">
        <v>920</v>
      </c>
      <c r="U1210">
        <v>13.6</v>
      </c>
      <c r="V1210">
        <v>123.2</v>
      </c>
      <c r="W1210">
        <v>170</v>
      </c>
    </row>
    <row r="1211" spans="1:45" x14ac:dyDescent="0.35">
      <c r="A1211">
        <v>1298</v>
      </c>
      <c r="B1211" t="s">
        <v>47</v>
      </c>
      <c r="C1211">
        <v>1747</v>
      </c>
      <c r="I1211">
        <v>20</v>
      </c>
      <c r="Q1211">
        <v>9</v>
      </c>
      <c r="R1211" t="s">
        <v>479</v>
      </c>
      <c r="T1211" t="s">
        <v>921</v>
      </c>
      <c r="U1211">
        <v>-13.9</v>
      </c>
      <c r="V1211">
        <v>-70.349999999999994</v>
      </c>
      <c r="W1211">
        <v>160</v>
      </c>
      <c r="Y1211">
        <v>3</v>
      </c>
      <c r="AE1211">
        <v>3</v>
      </c>
      <c r="AK1211">
        <v>3</v>
      </c>
      <c r="AQ1211">
        <v>3</v>
      </c>
    </row>
    <row r="1212" spans="1:45" x14ac:dyDescent="0.35">
      <c r="A1212">
        <v>8095</v>
      </c>
      <c r="B1212" t="s">
        <v>47</v>
      </c>
      <c r="C1212">
        <v>1748</v>
      </c>
      <c r="D1212">
        <v>3</v>
      </c>
      <c r="E1212">
        <v>6</v>
      </c>
      <c r="J1212">
        <v>5.5</v>
      </c>
      <c r="L1212">
        <v>5.5</v>
      </c>
      <c r="Q1212">
        <v>7</v>
      </c>
      <c r="R1212" t="s">
        <v>93</v>
      </c>
      <c r="T1212" t="s">
        <v>410</v>
      </c>
      <c r="U1212">
        <v>30.1</v>
      </c>
      <c r="V1212">
        <v>101.9</v>
      </c>
      <c r="W1212">
        <v>30</v>
      </c>
      <c r="X1212">
        <v>15</v>
      </c>
      <c r="Y1212">
        <v>1</v>
      </c>
      <c r="AE1212">
        <v>1</v>
      </c>
      <c r="AF1212">
        <v>14</v>
      </c>
      <c r="AG1212">
        <v>1</v>
      </c>
      <c r="AJ1212">
        <v>15</v>
      </c>
      <c r="AK1212">
        <v>1</v>
      </c>
      <c r="AN1212">
        <v>34</v>
      </c>
      <c r="AO1212">
        <v>1</v>
      </c>
      <c r="AQ1212">
        <v>1</v>
      </c>
      <c r="AR1212">
        <v>14</v>
      </c>
    </row>
    <row r="1213" spans="1:45" x14ac:dyDescent="0.35">
      <c r="A1213">
        <v>1299</v>
      </c>
      <c r="B1213" t="s">
        <v>47</v>
      </c>
      <c r="C1213">
        <v>1748</v>
      </c>
      <c r="D1213">
        <v>3</v>
      </c>
      <c r="E1213">
        <v>23</v>
      </c>
      <c r="F1213">
        <v>6</v>
      </c>
      <c r="G1213">
        <v>15</v>
      </c>
      <c r="Q1213">
        <v>9</v>
      </c>
      <c r="R1213" t="s">
        <v>87</v>
      </c>
      <c r="T1213" t="s">
        <v>922</v>
      </c>
      <c r="U1213">
        <v>39</v>
      </c>
      <c r="V1213">
        <v>-0.65</v>
      </c>
      <c r="W1213">
        <v>130</v>
      </c>
      <c r="Y1213">
        <v>3</v>
      </c>
      <c r="AE1213">
        <v>2</v>
      </c>
      <c r="AG1213">
        <v>3</v>
      </c>
      <c r="AK1213">
        <v>3</v>
      </c>
      <c r="AQ1213">
        <v>2</v>
      </c>
      <c r="AS1213">
        <v>3</v>
      </c>
    </row>
    <row r="1214" spans="1:45" x14ac:dyDescent="0.35">
      <c r="A1214">
        <v>8096</v>
      </c>
      <c r="B1214" t="s">
        <v>47</v>
      </c>
      <c r="C1214">
        <v>1748</v>
      </c>
      <c r="D1214">
        <v>5</v>
      </c>
      <c r="E1214">
        <v>2</v>
      </c>
      <c r="J1214">
        <v>5.5</v>
      </c>
      <c r="L1214">
        <v>5.5</v>
      </c>
      <c r="Q1214">
        <v>7</v>
      </c>
      <c r="R1214" t="s">
        <v>93</v>
      </c>
      <c r="T1214" t="s">
        <v>410</v>
      </c>
      <c r="U1214">
        <v>32.9</v>
      </c>
      <c r="V1214">
        <v>103.6</v>
      </c>
      <c r="W1214">
        <v>30</v>
      </c>
      <c r="AE1214">
        <v>2</v>
      </c>
      <c r="AQ1214">
        <v>2</v>
      </c>
    </row>
    <row r="1215" spans="1:45" x14ac:dyDescent="0.35">
      <c r="A1215">
        <v>1300</v>
      </c>
      <c r="B1215" t="s">
        <v>51</v>
      </c>
      <c r="C1215">
        <v>1748</v>
      </c>
      <c r="D1215">
        <v>5</v>
      </c>
      <c r="E1215">
        <v>14</v>
      </c>
      <c r="J1215">
        <v>6.8</v>
      </c>
      <c r="L1215">
        <v>6.8</v>
      </c>
      <c r="Q1215">
        <v>9</v>
      </c>
      <c r="R1215" t="s">
        <v>56</v>
      </c>
      <c r="T1215" t="s">
        <v>923</v>
      </c>
      <c r="U1215">
        <v>38.299999999999997</v>
      </c>
      <c r="V1215">
        <v>22.1</v>
      </c>
      <c r="W1215">
        <v>130</v>
      </c>
      <c r="AE1215">
        <v>3</v>
      </c>
      <c r="AG1215">
        <v>3</v>
      </c>
      <c r="AK1215">
        <v>3</v>
      </c>
      <c r="AQ1215">
        <v>3</v>
      </c>
      <c r="AS1215">
        <v>3</v>
      </c>
    </row>
    <row r="1216" spans="1:45" x14ac:dyDescent="0.35">
      <c r="A1216">
        <v>7965</v>
      </c>
      <c r="B1216" t="s">
        <v>47</v>
      </c>
      <c r="C1216">
        <v>1748</v>
      </c>
      <c r="D1216">
        <v>8</v>
      </c>
      <c r="E1216">
        <v>30</v>
      </c>
      <c r="J1216">
        <v>6</v>
      </c>
      <c r="L1216">
        <v>6</v>
      </c>
      <c r="Q1216">
        <v>7</v>
      </c>
      <c r="R1216" t="s">
        <v>93</v>
      </c>
      <c r="T1216" t="s">
        <v>410</v>
      </c>
      <c r="U1216">
        <v>30.4</v>
      </c>
      <c r="V1216">
        <v>101.6</v>
      </c>
      <c r="W1216">
        <v>30</v>
      </c>
      <c r="X1216">
        <v>5</v>
      </c>
      <c r="Y1216">
        <v>1</v>
      </c>
      <c r="AE1216">
        <v>1</v>
      </c>
      <c r="AF1216">
        <v>72</v>
      </c>
      <c r="AG1216">
        <v>2</v>
      </c>
      <c r="AJ1216">
        <v>5</v>
      </c>
      <c r="AK1216">
        <v>1</v>
      </c>
      <c r="AQ1216">
        <v>1</v>
      </c>
      <c r="AR1216">
        <v>72</v>
      </c>
      <c r="AS1216">
        <v>2</v>
      </c>
    </row>
    <row r="1217" spans="1:45" x14ac:dyDescent="0.35">
      <c r="A1217">
        <v>1301</v>
      </c>
      <c r="B1217" t="s">
        <v>47</v>
      </c>
      <c r="C1217">
        <v>1748</v>
      </c>
      <c r="D1217">
        <v>11</v>
      </c>
      <c r="E1217">
        <v>21</v>
      </c>
      <c r="J1217">
        <v>5.5</v>
      </c>
      <c r="L1217">
        <v>5.5</v>
      </c>
      <c r="Q1217">
        <v>7</v>
      </c>
      <c r="R1217" t="s">
        <v>93</v>
      </c>
      <c r="T1217" t="s">
        <v>340</v>
      </c>
      <c r="U1217">
        <v>36.4</v>
      </c>
      <c r="V1217">
        <v>106.1</v>
      </c>
      <c r="W1217">
        <v>30</v>
      </c>
      <c r="X1217">
        <v>40</v>
      </c>
      <c r="Y1217">
        <v>1</v>
      </c>
      <c r="AE1217">
        <v>2</v>
      </c>
      <c r="AF1217">
        <v>130</v>
      </c>
      <c r="AG1217">
        <v>3</v>
      </c>
      <c r="AJ1217">
        <v>40</v>
      </c>
      <c r="AK1217">
        <v>1</v>
      </c>
      <c r="AQ1217">
        <v>2</v>
      </c>
      <c r="AR1217">
        <v>130</v>
      </c>
      <c r="AS1217">
        <v>3</v>
      </c>
    </row>
    <row r="1218" spans="1:45" x14ac:dyDescent="0.35">
      <c r="A1218">
        <v>1304</v>
      </c>
      <c r="B1218" t="s">
        <v>51</v>
      </c>
      <c r="C1218">
        <v>1749</v>
      </c>
      <c r="D1218">
        <v>8</v>
      </c>
      <c r="E1218">
        <v>12</v>
      </c>
      <c r="F1218">
        <v>1</v>
      </c>
      <c r="Q1218">
        <v>9</v>
      </c>
      <c r="R1218" t="s">
        <v>621</v>
      </c>
      <c r="T1218" t="s">
        <v>924</v>
      </c>
      <c r="U1218">
        <v>14.002000000000001</v>
      </c>
      <c r="V1218">
        <v>120.99299999999999</v>
      </c>
      <c r="W1218">
        <v>170</v>
      </c>
      <c r="AE1218">
        <v>3</v>
      </c>
      <c r="AG1218">
        <v>3</v>
      </c>
      <c r="AK1218">
        <v>1</v>
      </c>
      <c r="AQ1218">
        <v>3</v>
      </c>
      <c r="AS1218">
        <v>3</v>
      </c>
    </row>
    <row r="1219" spans="1:45" x14ac:dyDescent="0.35">
      <c r="A1219">
        <v>1302</v>
      </c>
      <c r="B1219" t="s">
        <v>47</v>
      </c>
      <c r="C1219">
        <v>1749</v>
      </c>
      <c r="R1219" t="s">
        <v>543</v>
      </c>
      <c r="T1219" t="s">
        <v>925</v>
      </c>
      <c r="U1219">
        <v>20.7</v>
      </c>
      <c r="V1219">
        <v>-103.3</v>
      </c>
      <c r="W1219">
        <v>150</v>
      </c>
      <c r="AE1219">
        <v>3</v>
      </c>
      <c r="AG1219">
        <v>3</v>
      </c>
      <c r="AQ1219">
        <v>3</v>
      </c>
      <c r="AS1219">
        <v>3</v>
      </c>
    </row>
    <row r="1220" spans="1:45" x14ac:dyDescent="0.35">
      <c r="A1220">
        <v>1306</v>
      </c>
      <c r="B1220" t="s">
        <v>47</v>
      </c>
      <c r="C1220">
        <v>1750</v>
      </c>
      <c r="D1220">
        <v>5</v>
      </c>
      <c r="E1220">
        <v>24</v>
      </c>
      <c r="Q1220">
        <v>9</v>
      </c>
      <c r="R1220" t="s">
        <v>170</v>
      </c>
      <c r="T1220" t="s">
        <v>926</v>
      </c>
      <c r="U1220">
        <v>43.2</v>
      </c>
      <c r="V1220">
        <v>0.8</v>
      </c>
      <c r="W1220">
        <v>120</v>
      </c>
      <c r="Y1220">
        <v>2</v>
      </c>
      <c r="AE1220">
        <v>3</v>
      </c>
      <c r="AK1220">
        <v>2</v>
      </c>
      <c r="AQ1220">
        <v>3</v>
      </c>
    </row>
    <row r="1221" spans="1:45" x14ac:dyDescent="0.35">
      <c r="A1221">
        <v>1307</v>
      </c>
      <c r="B1221" t="s">
        <v>47</v>
      </c>
      <c r="C1221">
        <v>1750</v>
      </c>
      <c r="D1221">
        <v>6</v>
      </c>
      <c r="E1221">
        <v>7</v>
      </c>
      <c r="H1221" t="s">
        <v>48</v>
      </c>
      <c r="Q1221">
        <v>10</v>
      </c>
      <c r="R1221" t="s">
        <v>56</v>
      </c>
      <c r="T1221" t="s">
        <v>927</v>
      </c>
      <c r="U1221">
        <v>36.200000000000003</v>
      </c>
      <c r="V1221">
        <v>23</v>
      </c>
      <c r="W1221">
        <v>130</v>
      </c>
      <c r="X1221">
        <v>2000</v>
      </c>
      <c r="Y1221">
        <v>4</v>
      </c>
    </row>
    <row r="1222" spans="1:45" x14ac:dyDescent="0.35">
      <c r="A1222">
        <v>1308</v>
      </c>
      <c r="B1222" t="s">
        <v>47</v>
      </c>
      <c r="C1222">
        <v>1750</v>
      </c>
      <c r="D1222">
        <v>9</v>
      </c>
      <c r="E1222">
        <v>15</v>
      </c>
      <c r="J1222">
        <v>6</v>
      </c>
      <c r="L1222">
        <v>6</v>
      </c>
      <c r="Q1222">
        <v>8</v>
      </c>
      <c r="R1222" t="s">
        <v>93</v>
      </c>
      <c r="T1222" t="s">
        <v>530</v>
      </c>
      <c r="U1222">
        <v>24.7</v>
      </c>
      <c r="V1222">
        <v>102.9</v>
      </c>
      <c r="W1222">
        <v>30</v>
      </c>
      <c r="X1222">
        <v>37</v>
      </c>
      <c r="Y1222">
        <v>1</v>
      </c>
      <c r="AE1222">
        <v>2</v>
      </c>
      <c r="AG1222">
        <v>2</v>
      </c>
      <c r="AJ1222">
        <v>37</v>
      </c>
      <c r="AK1222">
        <v>1</v>
      </c>
      <c r="AQ1222">
        <v>2</v>
      </c>
      <c r="AS1222">
        <v>2</v>
      </c>
    </row>
    <row r="1223" spans="1:45" x14ac:dyDescent="0.35">
      <c r="A1223">
        <v>1309</v>
      </c>
      <c r="B1223" t="s">
        <v>51</v>
      </c>
      <c r="C1223">
        <v>1750</v>
      </c>
      <c r="D1223">
        <v>10</v>
      </c>
      <c r="Q1223">
        <v>10</v>
      </c>
      <c r="R1223" t="s">
        <v>104</v>
      </c>
      <c r="T1223" t="s">
        <v>928</v>
      </c>
      <c r="U1223">
        <v>42.1</v>
      </c>
      <c r="V1223">
        <v>24.8</v>
      </c>
      <c r="W1223">
        <v>110</v>
      </c>
      <c r="AE1223">
        <v>3</v>
      </c>
      <c r="AG1223">
        <v>3</v>
      </c>
      <c r="AI1223">
        <v>3</v>
      </c>
      <c r="AQ1223">
        <v>3</v>
      </c>
      <c r="AS1223">
        <v>3</v>
      </c>
    </row>
    <row r="1224" spans="1:45" x14ac:dyDescent="0.35">
      <c r="A1224">
        <v>1310</v>
      </c>
      <c r="B1224" t="s">
        <v>47</v>
      </c>
      <c r="C1224">
        <v>1750</v>
      </c>
      <c r="D1224">
        <v>12</v>
      </c>
      <c r="E1224">
        <v>17</v>
      </c>
      <c r="Q1224">
        <v>10</v>
      </c>
      <c r="R1224" t="s">
        <v>389</v>
      </c>
      <c r="T1224" t="s">
        <v>929</v>
      </c>
      <c r="U1224">
        <v>46</v>
      </c>
      <c r="V1224">
        <v>12.25</v>
      </c>
      <c r="W1224">
        <v>130</v>
      </c>
      <c r="Y1224">
        <v>3</v>
      </c>
      <c r="AE1224">
        <v>3</v>
      </c>
      <c r="AG1224">
        <v>3</v>
      </c>
      <c r="AK1224">
        <v>3</v>
      </c>
      <c r="AQ1224">
        <v>3</v>
      </c>
      <c r="AS1224">
        <v>3</v>
      </c>
    </row>
    <row r="1225" spans="1:45" x14ac:dyDescent="0.35">
      <c r="A1225">
        <v>5906</v>
      </c>
      <c r="B1225" t="s">
        <v>51</v>
      </c>
      <c r="C1225">
        <v>1750</v>
      </c>
      <c r="R1225" t="s">
        <v>851</v>
      </c>
      <c r="T1225" t="s">
        <v>930</v>
      </c>
      <c r="U1225">
        <v>18.5</v>
      </c>
      <c r="V1225">
        <v>93.4</v>
      </c>
      <c r="W1225">
        <v>60</v>
      </c>
    </row>
    <row r="1226" spans="1:45" x14ac:dyDescent="0.35">
      <c r="A1226">
        <v>6837</v>
      </c>
      <c r="B1226" t="s">
        <v>51</v>
      </c>
      <c r="C1226">
        <v>1750</v>
      </c>
      <c r="R1226" t="s">
        <v>501</v>
      </c>
      <c r="T1226" t="s">
        <v>546</v>
      </c>
      <c r="U1226">
        <v>10.5</v>
      </c>
      <c r="V1226">
        <v>-64.2</v>
      </c>
      <c r="W1226">
        <v>90</v>
      </c>
    </row>
    <row r="1227" spans="1:45" x14ac:dyDescent="0.35">
      <c r="A1227">
        <v>1305</v>
      </c>
      <c r="B1227" t="s">
        <v>47</v>
      </c>
      <c r="C1227">
        <v>1750</v>
      </c>
      <c r="R1227" t="s">
        <v>543</v>
      </c>
      <c r="T1227" t="s">
        <v>925</v>
      </c>
      <c r="U1227">
        <v>20.7</v>
      </c>
      <c r="V1227">
        <v>-103.3</v>
      </c>
      <c r="W1227">
        <v>150</v>
      </c>
      <c r="AE1227">
        <v>3</v>
      </c>
      <c r="AG1227">
        <v>3</v>
      </c>
      <c r="AQ1227">
        <v>3</v>
      </c>
      <c r="AS1227">
        <v>3</v>
      </c>
    </row>
    <row r="1228" spans="1:45" x14ac:dyDescent="0.35">
      <c r="A1228">
        <v>1314</v>
      </c>
      <c r="B1228" t="s">
        <v>47</v>
      </c>
      <c r="C1228">
        <v>1751</v>
      </c>
      <c r="D1228">
        <v>4</v>
      </c>
      <c r="E1228">
        <v>25</v>
      </c>
      <c r="H1228" t="s">
        <v>48</v>
      </c>
      <c r="R1228" t="s">
        <v>580</v>
      </c>
      <c r="T1228" t="s">
        <v>899</v>
      </c>
      <c r="U1228">
        <v>2.5</v>
      </c>
      <c r="V1228">
        <v>-76.5</v>
      </c>
      <c r="W1228">
        <v>160</v>
      </c>
      <c r="AE1228">
        <v>3</v>
      </c>
    </row>
    <row r="1229" spans="1:45" x14ac:dyDescent="0.35">
      <c r="A1229">
        <v>1315</v>
      </c>
      <c r="B1229" t="s">
        <v>51</v>
      </c>
      <c r="C1229">
        <v>1751</v>
      </c>
      <c r="D1229">
        <v>5</v>
      </c>
      <c r="E1229">
        <v>20</v>
      </c>
      <c r="J1229">
        <v>6.6</v>
      </c>
      <c r="L1229">
        <v>6.6</v>
      </c>
      <c r="R1229" t="s">
        <v>199</v>
      </c>
      <c r="T1229" t="s">
        <v>931</v>
      </c>
      <c r="U1229">
        <v>37.200000000000003</v>
      </c>
      <c r="V1229">
        <v>138.1</v>
      </c>
      <c r="W1229">
        <v>30</v>
      </c>
      <c r="X1229">
        <v>2100</v>
      </c>
      <c r="Y1229">
        <v>4</v>
      </c>
      <c r="AE1229">
        <v>4</v>
      </c>
      <c r="AF1229">
        <v>9100</v>
      </c>
      <c r="AG1229">
        <v>4</v>
      </c>
      <c r="AJ1229">
        <v>2100</v>
      </c>
      <c r="AK1229">
        <v>4</v>
      </c>
      <c r="AQ1229">
        <v>4</v>
      </c>
      <c r="AR1229">
        <v>9100</v>
      </c>
      <c r="AS1229">
        <v>4</v>
      </c>
    </row>
    <row r="1230" spans="1:45" x14ac:dyDescent="0.35">
      <c r="A1230">
        <v>1319</v>
      </c>
      <c r="B1230" t="s">
        <v>51</v>
      </c>
      <c r="C1230">
        <v>1751</v>
      </c>
      <c r="D1230">
        <v>5</v>
      </c>
      <c r="E1230">
        <v>25</v>
      </c>
      <c r="F1230">
        <v>5</v>
      </c>
      <c r="G1230">
        <v>30</v>
      </c>
      <c r="J1230">
        <v>8.5</v>
      </c>
      <c r="L1230">
        <v>8.5</v>
      </c>
      <c r="Q1230">
        <v>11</v>
      </c>
      <c r="R1230" t="s">
        <v>539</v>
      </c>
      <c r="T1230" t="s">
        <v>932</v>
      </c>
      <c r="U1230">
        <v>-36.83</v>
      </c>
      <c r="V1230">
        <v>-71.63</v>
      </c>
      <c r="W1230">
        <v>160</v>
      </c>
      <c r="AE1230">
        <v>3</v>
      </c>
      <c r="AG1230">
        <v>3</v>
      </c>
      <c r="AJ1230">
        <v>65</v>
      </c>
      <c r="AK1230">
        <v>2</v>
      </c>
      <c r="AQ1230">
        <v>3</v>
      </c>
      <c r="AS1230">
        <v>3</v>
      </c>
    </row>
    <row r="1231" spans="1:45" x14ac:dyDescent="0.35">
      <c r="A1231">
        <v>1317</v>
      </c>
      <c r="B1231" t="s">
        <v>47</v>
      </c>
      <c r="C1231">
        <v>1751</v>
      </c>
      <c r="D1231">
        <v>5</v>
      </c>
      <c r="E1231">
        <v>25</v>
      </c>
      <c r="J1231">
        <v>6.8</v>
      </c>
      <c r="L1231">
        <v>6.8</v>
      </c>
      <c r="Q1231">
        <v>9</v>
      </c>
      <c r="R1231" t="s">
        <v>93</v>
      </c>
      <c r="T1231" t="s">
        <v>530</v>
      </c>
      <c r="U1231">
        <v>26.5</v>
      </c>
      <c r="V1231">
        <v>99.9</v>
      </c>
      <c r="W1231">
        <v>30</v>
      </c>
      <c r="X1231">
        <v>900</v>
      </c>
      <c r="Y1231">
        <v>3</v>
      </c>
      <c r="AE1231">
        <v>4</v>
      </c>
      <c r="AF1231">
        <v>15712</v>
      </c>
      <c r="AG1231">
        <v>4</v>
      </c>
      <c r="AJ1231">
        <v>900</v>
      </c>
      <c r="AK1231">
        <v>3</v>
      </c>
      <c r="AQ1231">
        <v>4</v>
      </c>
      <c r="AR1231">
        <v>15712</v>
      </c>
      <c r="AS1231">
        <v>4</v>
      </c>
    </row>
    <row r="1232" spans="1:45" x14ac:dyDescent="0.35">
      <c r="A1232">
        <v>1320</v>
      </c>
      <c r="B1232" t="s">
        <v>47</v>
      </c>
      <c r="C1232">
        <v>1751</v>
      </c>
      <c r="D1232">
        <v>6</v>
      </c>
      <c r="E1232">
        <v>7</v>
      </c>
      <c r="H1232" t="s">
        <v>48</v>
      </c>
      <c r="Q1232">
        <v>10</v>
      </c>
      <c r="R1232" t="s">
        <v>80</v>
      </c>
      <c r="T1232" t="s">
        <v>80</v>
      </c>
      <c r="U1232">
        <v>37.799999999999997</v>
      </c>
      <c r="V1232">
        <v>27</v>
      </c>
      <c r="W1232">
        <v>140</v>
      </c>
    </row>
    <row r="1233" spans="1:47" x14ac:dyDescent="0.35">
      <c r="A1233">
        <v>1321</v>
      </c>
      <c r="B1233" t="s">
        <v>47</v>
      </c>
      <c r="C1233">
        <v>1751</v>
      </c>
      <c r="D1233">
        <v>7</v>
      </c>
      <c r="E1233">
        <v>26</v>
      </c>
      <c r="F1233">
        <v>19</v>
      </c>
      <c r="G1233">
        <v>30</v>
      </c>
      <c r="H1233" t="s">
        <v>48</v>
      </c>
      <c r="Q1233">
        <v>10</v>
      </c>
      <c r="R1233" t="s">
        <v>60</v>
      </c>
      <c r="T1233" t="s">
        <v>933</v>
      </c>
      <c r="U1233">
        <v>43.2</v>
      </c>
      <c r="V1233">
        <v>12.8</v>
      </c>
      <c r="W1233">
        <v>130</v>
      </c>
    </row>
    <row r="1234" spans="1:47" x14ac:dyDescent="0.35">
      <c r="A1234">
        <v>1322</v>
      </c>
      <c r="B1234" t="s">
        <v>47</v>
      </c>
      <c r="C1234">
        <v>1751</v>
      </c>
      <c r="D1234">
        <v>8</v>
      </c>
      <c r="E1234">
        <v>18</v>
      </c>
      <c r="H1234" t="s">
        <v>48</v>
      </c>
      <c r="R1234" t="s">
        <v>511</v>
      </c>
      <c r="T1234" t="s">
        <v>511</v>
      </c>
      <c r="U1234">
        <v>19</v>
      </c>
      <c r="V1234">
        <v>-70</v>
      </c>
      <c r="W1234">
        <v>90</v>
      </c>
      <c r="AE1234">
        <v>3</v>
      </c>
    </row>
    <row r="1235" spans="1:47" x14ac:dyDescent="0.35">
      <c r="A1235">
        <v>6010</v>
      </c>
      <c r="B1235" t="s">
        <v>51</v>
      </c>
      <c r="C1235">
        <v>1751</v>
      </c>
      <c r="D1235">
        <v>9</v>
      </c>
      <c r="E1235">
        <v>15</v>
      </c>
      <c r="F1235">
        <v>0</v>
      </c>
      <c r="G1235">
        <v>0</v>
      </c>
      <c r="H1235" t="s">
        <v>48</v>
      </c>
      <c r="I1235">
        <v>0</v>
      </c>
      <c r="R1235" t="s">
        <v>826</v>
      </c>
      <c r="T1235" t="s">
        <v>934</v>
      </c>
      <c r="U1235">
        <v>18.5</v>
      </c>
      <c r="V1235">
        <v>-72.3</v>
      </c>
      <c r="W1235">
        <v>90</v>
      </c>
      <c r="AE1235">
        <v>2</v>
      </c>
    </row>
    <row r="1236" spans="1:47" x14ac:dyDescent="0.35">
      <c r="A1236">
        <v>1323</v>
      </c>
      <c r="B1236" t="s">
        <v>51</v>
      </c>
      <c r="C1236">
        <v>1751</v>
      </c>
      <c r="D1236">
        <v>10</v>
      </c>
      <c r="E1236">
        <v>18</v>
      </c>
      <c r="F1236">
        <v>19</v>
      </c>
      <c r="H1236" t="s">
        <v>48</v>
      </c>
      <c r="I1236">
        <v>33</v>
      </c>
      <c r="R1236" t="s">
        <v>511</v>
      </c>
      <c r="T1236" t="s">
        <v>935</v>
      </c>
      <c r="U1236">
        <v>18.5</v>
      </c>
      <c r="V1236">
        <v>-70.7</v>
      </c>
      <c r="W1236">
        <v>90</v>
      </c>
      <c r="AE1236">
        <v>3</v>
      </c>
    </row>
    <row r="1237" spans="1:47" x14ac:dyDescent="0.35">
      <c r="A1237">
        <v>8263</v>
      </c>
      <c r="B1237" t="s">
        <v>51</v>
      </c>
      <c r="C1237">
        <v>1751</v>
      </c>
      <c r="D1237">
        <v>11</v>
      </c>
      <c r="E1237">
        <v>21</v>
      </c>
      <c r="F1237">
        <v>9</v>
      </c>
      <c r="G1237">
        <v>45</v>
      </c>
      <c r="Q1237">
        <v>7</v>
      </c>
      <c r="R1237" t="s">
        <v>60</v>
      </c>
      <c r="T1237" t="s">
        <v>89</v>
      </c>
      <c r="U1237">
        <v>43.8</v>
      </c>
      <c r="V1237">
        <v>9</v>
      </c>
      <c r="W1237">
        <v>130</v>
      </c>
      <c r="AE1237">
        <v>1</v>
      </c>
      <c r="AQ1237">
        <v>1</v>
      </c>
    </row>
    <row r="1238" spans="1:47" x14ac:dyDescent="0.35">
      <c r="A1238">
        <v>1324</v>
      </c>
      <c r="B1238" t="s">
        <v>51</v>
      </c>
      <c r="C1238">
        <v>1751</v>
      </c>
      <c r="D1238">
        <v>11</v>
      </c>
      <c r="E1238">
        <v>21</v>
      </c>
      <c r="F1238">
        <v>12</v>
      </c>
      <c r="G1238">
        <v>50</v>
      </c>
      <c r="H1238" t="s">
        <v>48</v>
      </c>
      <c r="R1238" t="s">
        <v>826</v>
      </c>
      <c r="T1238" t="s">
        <v>936</v>
      </c>
      <c r="U1238">
        <v>18.5</v>
      </c>
      <c r="V1238">
        <v>-72.3</v>
      </c>
      <c r="W1238">
        <v>90</v>
      </c>
      <c r="AE1238">
        <v>3</v>
      </c>
    </row>
    <row r="1239" spans="1:47" x14ac:dyDescent="0.35">
      <c r="A1239">
        <v>7968</v>
      </c>
      <c r="B1239" t="s">
        <v>51</v>
      </c>
      <c r="C1239">
        <v>1752</v>
      </c>
      <c r="D1239">
        <v>4</v>
      </c>
      <c r="E1239">
        <v>28</v>
      </c>
      <c r="R1239" t="s">
        <v>90</v>
      </c>
      <c r="T1239" t="s">
        <v>937</v>
      </c>
      <c r="U1239">
        <v>40.4</v>
      </c>
      <c r="V1239">
        <v>-8.6999999999999993</v>
      </c>
      <c r="W1239">
        <v>130</v>
      </c>
    </row>
    <row r="1240" spans="1:47" x14ac:dyDescent="0.35">
      <c r="A1240">
        <v>1327</v>
      </c>
      <c r="B1240" t="s">
        <v>47</v>
      </c>
      <c r="C1240">
        <v>1752</v>
      </c>
      <c r="D1240">
        <v>6</v>
      </c>
      <c r="E1240">
        <v>21</v>
      </c>
      <c r="H1240" t="s">
        <v>48</v>
      </c>
      <c r="Q1240">
        <v>8</v>
      </c>
      <c r="R1240" t="s">
        <v>52</v>
      </c>
      <c r="T1240" t="s">
        <v>938</v>
      </c>
      <c r="U1240">
        <v>35</v>
      </c>
      <c r="V1240">
        <v>36</v>
      </c>
      <c r="W1240">
        <v>140</v>
      </c>
      <c r="X1240">
        <v>20000</v>
      </c>
      <c r="Y1240">
        <v>4</v>
      </c>
    </row>
    <row r="1241" spans="1:47" x14ac:dyDescent="0.35">
      <c r="A1241">
        <v>1326</v>
      </c>
      <c r="B1241" t="s">
        <v>47</v>
      </c>
      <c r="C1241">
        <v>1752</v>
      </c>
      <c r="D1241">
        <v>6</v>
      </c>
      <c r="H1241" t="s">
        <v>48</v>
      </c>
      <c r="Q1241">
        <v>10</v>
      </c>
      <c r="R1241" t="s">
        <v>56</v>
      </c>
      <c r="T1241" t="s">
        <v>531</v>
      </c>
      <c r="U1241">
        <v>37.799999999999997</v>
      </c>
      <c r="V1241">
        <v>21</v>
      </c>
      <c r="W1241">
        <v>130</v>
      </c>
    </row>
    <row r="1242" spans="1:47" x14ac:dyDescent="0.35">
      <c r="A1242">
        <v>1325</v>
      </c>
      <c r="B1242" t="s">
        <v>47</v>
      </c>
      <c r="C1242">
        <v>1752</v>
      </c>
      <c r="H1242" t="s">
        <v>48</v>
      </c>
      <c r="Q1242">
        <v>8</v>
      </c>
      <c r="R1242" t="s">
        <v>58</v>
      </c>
      <c r="T1242" t="s">
        <v>472</v>
      </c>
      <c r="U1242">
        <v>31.2</v>
      </c>
      <c r="V1242">
        <v>34.200000000000003</v>
      </c>
      <c r="W1242">
        <v>140</v>
      </c>
      <c r="X1242">
        <v>20000</v>
      </c>
      <c r="Y1242">
        <v>4</v>
      </c>
    </row>
    <row r="1243" spans="1:47" x14ac:dyDescent="0.35">
      <c r="A1243">
        <v>1328</v>
      </c>
      <c r="B1243" t="s">
        <v>47</v>
      </c>
      <c r="C1243">
        <v>1754</v>
      </c>
      <c r="D1243">
        <v>5</v>
      </c>
      <c r="E1243">
        <v>15</v>
      </c>
      <c r="F1243">
        <v>21</v>
      </c>
      <c r="Q1243">
        <v>10</v>
      </c>
      <c r="R1243" t="s">
        <v>621</v>
      </c>
      <c r="T1243" t="s">
        <v>924</v>
      </c>
      <c r="U1243">
        <v>14.002000000000001</v>
      </c>
      <c r="V1243">
        <v>120.99299999999999</v>
      </c>
      <c r="W1243">
        <v>170</v>
      </c>
      <c r="X1243">
        <v>12</v>
      </c>
      <c r="Y1243">
        <v>1</v>
      </c>
      <c r="AE1243">
        <v>4</v>
      </c>
      <c r="AG1243">
        <v>4</v>
      </c>
      <c r="AJ1243">
        <v>12</v>
      </c>
      <c r="AK1243">
        <v>1</v>
      </c>
      <c r="AQ1243">
        <v>4</v>
      </c>
      <c r="AS1243">
        <v>4</v>
      </c>
    </row>
    <row r="1244" spans="1:47" x14ac:dyDescent="0.35">
      <c r="A1244">
        <v>5907</v>
      </c>
      <c r="B1244" t="s">
        <v>51</v>
      </c>
      <c r="C1244">
        <v>1754</v>
      </c>
      <c r="D1244">
        <v>8</v>
      </c>
      <c r="E1244">
        <v>18</v>
      </c>
      <c r="J1244">
        <v>6.5</v>
      </c>
      <c r="L1244">
        <v>6.5</v>
      </c>
      <c r="R1244" t="s">
        <v>676</v>
      </c>
      <c r="T1244" t="s">
        <v>939</v>
      </c>
      <c r="U1244">
        <v>-3.5</v>
      </c>
      <c r="V1244">
        <v>128.5</v>
      </c>
      <c r="W1244">
        <v>170</v>
      </c>
      <c r="X1244">
        <v>4</v>
      </c>
      <c r="Y1244">
        <v>1</v>
      </c>
      <c r="AE1244">
        <v>2</v>
      </c>
      <c r="AG1244">
        <v>2</v>
      </c>
      <c r="AI1244">
        <v>2</v>
      </c>
      <c r="AJ1244">
        <v>4</v>
      </c>
      <c r="AK1244">
        <v>1</v>
      </c>
      <c r="AQ1244">
        <v>2</v>
      </c>
      <c r="AS1244">
        <v>2</v>
      </c>
      <c r="AU1244">
        <v>2</v>
      </c>
    </row>
    <row r="1245" spans="1:47" x14ac:dyDescent="0.35">
      <c r="A1245">
        <v>1330</v>
      </c>
      <c r="B1245" t="s">
        <v>51</v>
      </c>
      <c r="C1245">
        <v>1754</v>
      </c>
      <c r="D1245">
        <v>9</v>
      </c>
      <c r="E1245">
        <v>1</v>
      </c>
      <c r="F1245">
        <v>7</v>
      </c>
      <c r="G1245">
        <v>0</v>
      </c>
      <c r="R1245" t="s">
        <v>543</v>
      </c>
      <c r="T1245" t="s">
        <v>940</v>
      </c>
      <c r="U1245">
        <v>16.8</v>
      </c>
      <c r="V1245">
        <v>-99.2</v>
      </c>
      <c r="W1245">
        <v>150</v>
      </c>
      <c r="AE1245">
        <v>3</v>
      </c>
      <c r="AG1245">
        <v>3</v>
      </c>
      <c r="AQ1245">
        <v>3</v>
      </c>
      <c r="AS1245">
        <v>3</v>
      </c>
    </row>
    <row r="1246" spans="1:47" x14ac:dyDescent="0.35">
      <c r="A1246">
        <v>1329</v>
      </c>
      <c r="B1246" t="s">
        <v>47</v>
      </c>
      <c r="C1246">
        <v>1754</v>
      </c>
      <c r="D1246">
        <v>9</v>
      </c>
      <c r="E1246">
        <v>2</v>
      </c>
      <c r="R1246" t="s">
        <v>85</v>
      </c>
      <c r="T1246" t="s">
        <v>260</v>
      </c>
      <c r="U1246">
        <v>30.8</v>
      </c>
      <c r="V1246">
        <v>31</v>
      </c>
      <c r="W1246">
        <v>15</v>
      </c>
      <c r="X1246">
        <v>40000</v>
      </c>
      <c r="Y1246">
        <v>4</v>
      </c>
      <c r="AE1246">
        <v>3</v>
      </c>
      <c r="AJ1246">
        <v>40000</v>
      </c>
      <c r="AK1246">
        <v>4</v>
      </c>
    </row>
    <row r="1247" spans="1:47" x14ac:dyDescent="0.35">
      <c r="A1247">
        <v>5908</v>
      </c>
      <c r="B1247" t="s">
        <v>51</v>
      </c>
      <c r="C1247">
        <v>1754</v>
      </c>
      <c r="D1247">
        <v>9</v>
      </c>
      <c r="E1247">
        <v>7</v>
      </c>
      <c r="R1247" t="s">
        <v>676</v>
      </c>
      <c r="T1247" t="s">
        <v>677</v>
      </c>
      <c r="U1247">
        <v>-3.5</v>
      </c>
      <c r="V1247">
        <v>128.5</v>
      </c>
      <c r="W1247">
        <v>170</v>
      </c>
    </row>
    <row r="1248" spans="1:47" x14ac:dyDescent="0.35">
      <c r="A1248">
        <v>1331</v>
      </c>
      <c r="B1248" t="s">
        <v>47</v>
      </c>
      <c r="C1248">
        <v>1755</v>
      </c>
      <c r="D1248">
        <v>1</v>
      </c>
      <c r="E1248">
        <v>27</v>
      </c>
      <c r="J1248">
        <v>6.5</v>
      </c>
      <c r="L1248">
        <v>6.5</v>
      </c>
      <c r="Q1248">
        <v>8</v>
      </c>
      <c r="R1248" t="s">
        <v>93</v>
      </c>
      <c r="T1248" t="s">
        <v>530</v>
      </c>
      <c r="U1248">
        <v>24.7</v>
      </c>
      <c r="V1248">
        <v>102.2</v>
      </c>
      <c r="W1248">
        <v>30</v>
      </c>
      <c r="X1248">
        <v>270</v>
      </c>
      <c r="Y1248">
        <v>3</v>
      </c>
      <c r="AB1248">
        <v>80</v>
      </c>
      <c r="AC1248">
        <v>2</v>
      </c>
      <c r="AE1248">
        <v>3</v>
      </c>
      <c r="AF1248">
        <v>4040</v>
      </c>
      <c r="AG1248">
        <v>4</v>
      </c>
      <c r="AJ1248">
        <v>270</v>
      </c>
      <c r="AK1248">
        <v>3</v>
      </c>
      <c r="AN1248">
        <v>80</v>
      </c>
      <c r="AO1248">
        <v>2</v>
      </c>
      <c r="AQ1248">
        <v>3</v>
      </c>
      <c r="AR1248">
        <v>4040</v>
      </c>
      <c r="AS1248">
        <v>4</v>
      </c>
    </row>
    <row r="1249" spans="1:45" x14ac:dyDescent="0.35">
      <c r="A1249">
        <v>1332</v>
      </c>
      <c r="B1249" t="s">
        <v>47</v>
      </c>
      <c r="C1249">
        <v>1755</v>
      </c>
      <c r="D1249">
        <v>2</v>
      </c>
      <c r="E1249">
        <v>8</v>
      </c>
      <c r="J1249">
        <v>6</v>
      </c>
      <c r="L1249">
        <v>6</v>
      </c>
      <c r="Q1249">
        <v>8</v>
      </c>
      <c r="R1249" t="s">
        <v>93</v>
      </c>
      <c r="T1249" t="s">
        <v>530</v>
      </c>
      <c r="U1249">
        <v>23.8</v>
      </c>
      <c r="V1249">
        <v>102.7</v>
      </c>
      <c r="W1249">
        <v>30</v>
      </c>
      <c r="X1249">
        <v>70</v>
      </c>
      <c r="Y1249">
        <v>2</v>
      </c>
      <c r="AB1249">
        <v>20</v>
      </c>
      <c r="AC1249">
        <v>1</v>
      </c>
      <c r="AE1249">
        <v>2</v>
      </c>
      <c r="AF1249">
        <v>700</v>
      </c>
      <c r="AG1249">
        <v>3</v>
      </c>
      <c r="AJ1249">
        <v>70</v>
      </c>
      <c r="AK1249">
        <v>2</v>
      </c>
      <c r="AN1249">
        <v>20</v>
      </c>
      <c r="AO1249">
        <v>1</v>
      </c>
      <c r="AQ1249">
        <v>2</v>
      </c>
      <c r="AR1249">
        <v>700</v>
      </c>
      <c r="AS1249">
        <v>3</v>
      </c>
    </row>
    <row r="1250" spans="1:45" x14ac:dyDescent="0.35">
      <c r="A1250">
        <v>1333</v>
      </c>
      <c r="B1250" t="s">
        <v>47</v>
      </c>
      <c r="C1250">
        <v>1755</v>
      </c>
      <c r="D1250">
        <v>2</v>
      </c>
      <c r="E1250">
        <v>26</v>
      </c>
      <c r="H1250" t="s">
        <v>48</v>
      </c>
      <c r="Q1250">
        <v>10</v>
      </c>
      <c r="R1250" t="s">
        <v>469</v>
      </c>
      <c r="T1250" t="s">
        <v>470</v>
      </c>
      <c r="U1250">
        <v>42.5</v>
      </c>
      <c r="V1250">
        <v>21.9</v>
      </c>
      <c r="W1250">
        <v>130</v>
      </c>
    </row>
    <row r="1251" spans="1:45" x14ac:dyDescent="0.35">
      <c r="A1251">
        <v>1334</v>
      </c>
      <c r="B1251" t="s">
        <v>47</v>
      </c>
      <c r="C1251">
        <v>1755</v>
      </c>
      <c r="D1251">
        <v>4</v>
      </c>
      <c r="E1251">
        <v>26</v>
      </c>
      <c r="J1251">
        <v>7</v>
      </c>
      <c r="P1251">
        <v>7</v>
      </c>
      <c r="Q1251">
        <v>9</v>
      </c>
      <c r="R1251" t="s">
        <v>570</v>
      </c>
      <c r="T1251" t="s">
        <v>941</v>
      </c>
      <c r="U1251">
        <v>-0.2</v>
      </c>
      <c r="V1251">
        <v>-78.5</v>
      </c>
      <c r="W1251">
        <v>160</v>
      </c>
      <c r="Y1251">
        <v>3</v>
      </c>
      <c r="AE1251">
        <v>3</v>
      </c>
    </row>
    <row r="1252" spans="1:45" x14ac:dyDescent="0.35">
      <c r="A1252">
        <v>1336</v>
      </c>
      <c r="B1252" t="s">
        <v>47</v>
      </c>
      <c r="C1252">
        <v>1755</v>
      </c>
      <c r="D1252">
        <v>6</v>
      </c>
      <c r="E1252">
        <v>7</v>
      </c>
      <c r="H1252" t="s">
        <v>48</v>
      </c>
      <c r="R1252" t="s">
        <v>73</v>
      </c>
      <c r="T1252" t="s">
        <v>942</v>
      </c>
      <c r="U1252">
        <v>34</v>
      </c>
      <c r="V1252">
        <v>51.5</v>
      </c>
      <c r="W1252">
        <v>140</v>
      </c>
      <c r="X1252">
        <v>40000</v>
      </c>
      <c r="Y1252">
        <v>4</v>
      </c>
      <c r="AE1252">
        <v>3</v>
      </c>
    </row>
    <row r="1253" spans="1:45" x14ac:dyDescent="0.35">
      <c r="A1253">
        <v>1339</v>
      </c>
      <c r="B1253" t="s">
        <v>51</v>
      </c>
      <c r="C1253">
        <v>1755</v>
      </c>
      <c r="D1253">
        <v>11</v>
      </c>
      <c r="E1253">
        <v>1</v>
      </c>
      <c r="F1253">
        <v>9</v>
      </c>
      <c r="G1253">
        <v>30</v>
      </c>
      <c r="J1253">
        <v>8.5</v>
      </c>
      <c r="K1253">
        <v>8.5</v>
      </c>
      <c r="Q1253">
        <v>11</v>
      </c>
      <c r="R1253" t="s">
        <v>90</v>
      </c>
      <c r="T1253" t="s">
        <v>342</v>
      </c>
      <c r="U1253">
        <v>37</v>
      </c>
      <c r="V1253">
        <v>-10</v>
      </c>
      <c r="W1253">
        <v>130</v>
      </c>
      <c r="X1253">
        <v>50000</v>
      </c>
      <c r="Y1253">
        <v>4</v>
      </c>
      <c r="AE1253">
        <v>4</v>
      </c>
      <c r="AJ1253">
        <v>50000</v>
      </c>
      <c r="AK1253">
        <v>4</v>
      </c>
      <c r="AQ1253">
        <v>4</v>
      </c>
    </row>
    <row r="1254" spans="1:45" x14ac:dyDescent="0.35">
      <c r="A1254">
        <v>5828</v>
      </c>
      <c r="B1254" t="s">
        <v>51</v>
      </c>
      <c r="C1254">
        <v>1755</v>
      </c>
      <c r="D1254">
        <v>11</v>
      </c>
      <c r="E1254">
        <v>18</v>
      </c>
      <c r="F1254">
        <v>9</v>
      </c>
      <c r="G1254">
        <v>11</v>
      </c>
      <c r="H1254">
        <v>35</v>
      </c>
      <c r="J1254">
        <v>7</v>
      </c>
      <c r="N1254">
        <v>7</v>
      </c>
      <c r="Q1254">
        <v>8</v>
      </c>
      <c r="R1254" t="s">
        <v>505</v>
      </c>
      <c r="S1254" t="s">
        <v>758</v>
      </c>
      <c r="T1254" t="s">
        <v>943</v>
      </c>
      <c r="U1254">
        <v>42.7</v>
      </c>
      <c r="V1254">
        <v>-70.3</v>
      </c>
      <c r="W1254">
        <v>150</v>
      </c>
      <c r="AE1254">
        <v>2</v>
      </c>
    </row>
    <row r="1255" spans="1:45" x14ac:dyDescent="0.35">
      <c r="A1255">
        <v>1342</v>
      </c>
      <c r="B1255" t="s">
        <v>47</v>
      </c>
      <c r="C1255">
        <v>1755</v>
      </c>
      <c r="D1255">
        <v>11</v>
      </c>
      <c r="E1255">
        <v>19</v>
      </c>
      <c r="Q1255">
        <v>10</v>
      </c>
      <c r="R1255" t="s">
        <v>385</v>
      </c>
      <c r="T1255" t="s">
        <v>944</v>
      </c>
      <c r="U1255">
        <v>34.08</v>
      </c>
      <c r="V1255">
        <v>-5</v>
      </c>
      <c r="W1255">
        <v>15</v>
      </c>
      <c r="X1255">
        <v>3000</v>
      </c>
      <c r="Y1255">
        <v>4</v>
      </c>
      <c r="AE1255">
        <v>3</v>
      </c>
      <c r="AJ1255">
        <v>3000</v>
      </c>
      <c r="AK1255">
        <v>4</v>
      </c>
      <c r="AQ1255">
        <v>3</v>
      </c>
    </row>
    <row r="1256" spans="1:45" x14ac:dyDescent="0.35">
      <c r="A1256">
        <v>1343</v>
      </c>
      <c r="B1256" t="s">
        <v>47</v>
      </c>
      <c r="C1256">
        <v>1755</v>
      </c>
      <c r="D1256">
        <v>12</v>
      </c>
      <c r="E1256">
        <v>9</v>
      </c>
      <c r="F1256">
        <v>13</v>
      </c>
      <c r="G1256">
        <v>30</v>
      </c>
      <c r="H1256" t="s">
        <v>48</v>
      </c>
      <c r="Q1256">
        <v>8</v>
      </c>
      <c r="R1256" t="s">
        <v>289</v>
      </c>
      <c r="T1256" t="s">
        <v>289</v>
      </c>
      <c r="U1256">
        <v>46.3</v>
      </c>
      <c r="V1256">
        <v>8</v>
      </c>
      <c r="W1256">
        <v>120</v>
      </c>
      <c r="AE1256">
        <v>3</v>
      </c>
    </row>
    <row r="1257" spans="1:45" x14ac:dyDescent="0.35">
      <c r="A1257">
        <v>7939</v>
      </c>
      <c r="B1257" t="s">
        <v>51</v>
      </c>
      <c r="C1257">
        <v>1756</v>
      </c>
      <c r="D1257">
        <v>3</v>
      </c>
      <c r="E1257">
        <v>29</v>
      </c>
      <c r="R1257" t="s">
        <v>90</v>
      </c>
      <c r="T1257" t="s">
        <v>342</v>
      </c>
      <c r="U1257">
        <v>38.700000000000003</v>
      </c>
      <c r="V1257">
        <v>-9</v>
      </c>
      <c r="W1257">
        <v>130</v>
      </c>
    </row>
    <row r="1258" spans="1:45" x14ac:dyDescent="0.35">
      <c r="A1258">
        <v>1345</v>
      </c>
      <c r="B1258" t="s">
        <v>47</v>
      </c>
      <c r="C1258">
        <v>1757</v>
      </c>
      <c r="D1258">
        <v>2</v>
      </c>
      <c r="E1258">
        <v>22</v>
      </c>
      <c r="J1258">
        <v>7</v>
      </c>
      <c r="P1258">
        <v>7</v>
      </c>
      <c r="Q1258">
        <v>9</v>
      </c>
      <c r="R1258" t="s">
        <v>570</v>
      </c>
      <c r="T1258" t="s">
        <v>945</v>
      </c>
      <c r="U1258">
        <v>-0.9</v>
      </c>
      <c r="V1258">
        <v>-78.599999999999994</v>
      </c>
      <c r="W1258">
        <v>160</v>
      </c>
      <c r="X1258">
        <v>1000</v>
      </c>
      <c r="Y1258">
        <v>3</v>
      </c>
      <c r="AE1258">
        <v>3</v>
      </c>
    </row>
    <row r="1259" spans="1:45" x14ac:dyDescent="0.35">
      <c r="A1259">
        <v>1346</v>
      </c>
      <c r="B1259" t="s">
        <v>47</v>
      </c>
      <c r="C1259">
        <v>1757</v>
      </c>
      <c r="D1259">
        <v>4</v>
      </c>
      <c r="E1259">
        <v>15</v>
      </c>
      <c r="R1259" t="s">
        <v>385</v>
      </c>
      <c r="T1259" t="s">
        <v>946</v>
      </c>
      <c r="U1259">
        <v>34</v>
      </c>
      <c r="V1259">
        <v>-6.8</v>
      </c>
      <c r="W1259">
        <v>15</v>
      </c>
      <c r="X1259">
        <v>3000</v>
      </c>
      <c r="Y1259">
        <v>4</v>
      </c>
      <c r="AE1259">
        <v>3</v>
      </c>
      <c r="AJ1259">
        <v>3000</v>
      </c>
      <c r="AK1259">
        <v>4</v>
      </c>
      <c r="AQ1259">
        <v>3</v>
      </c>
    </row>
    <row r="1260" spans="1:45" x14ac:dyDescent="0.35">
      <c r="A1260">
        <v>1347</v>
      </c>
      <c r="B1260" t="s">
        <v>47</v>
      </c>
      <c r="C1260">
        <v>1757</v>
      </c>
      <c r="D1260">
        <v>7</v>
      </c>
      <c r="E1260">
        <v>4</v>
      </c>
      <c r="H1260" t="s">
        <v>48</v>
      </c>
      <c r="Q1260">
        <v>10</v>
      </c>
      <c r="R1260" t="s">
        <v>389</v>
      </c>
      <c r="T1260" t="s">
        <v>390</v>
      </c>
      <c r="U1260">
        <v>45.8</v>
      </c>
      <c r="V1260">
        <v>17.399999999999999</v>
      </c>
      <c r="W1260">
        <v>130</v>
      </c>
    </row>
    <row r="1261" spans="1:45" x14ac:dyDescent="0.35">
      <c r="A1261">
        <v>1348</v>
      </c>
      <c r="B1261" t="s">
        <v>51</v>
      </c>
      <c r="C1261">
        <v>1757</v>
      </c>
      <c r="D1261">
        <v>7</v>
      </c>
      <c r="E1261">
        <v>9</v>
      </c>
      <c r="F1261">
        <v>23</v>
      </c>
      <c r="G1261">
        <v>45</v>
      </c>
      <c r="Q1261">
        <v>11</v>
      </c>
      <c r="R1261" t="s">
        <v>541</v>
      </c>
      <c r="T1261" t="s">
        <v>947</v>
      </c>
      <c r="U1261">
        <v>38.65</v>
      </c>
      <c r="V1261">
        <v>-28.08</v>
      </c>
      <c r="W1261">
        <v>130</v>
      </c>
      <c r="X1261">
        <v>1053</v>
      </c>
      <c r="Y1261">
        <v>4</v>
      </c>
      <c r="AE1261">
        <v>3</v>
      </c>
      <c r="AG1261">
        <v>4</v>
      </c>
      <c r="AJ1261">
        <v>1053</v>
      </c>
      <c r="AK1261">
        <v>4</v>
      </c>
      <c r="AQ1261">
        <v>3</v>
      </c>
      <c r="AS1261">
        <v>4</v>
      </c>
    </row>
    <row r="1262" spans="1:45" x14ac:dyDescent="0.35">
      <c r="A1262">
        <v>1350</v>
      </c>
      <c r="B1262" t="s">
        <v>47</v>
      </c>
      <c r="C1262">
        <v>1757</v>
      </c>
      <c r="D1262">
        <v>7</v>
      </c>
      <c r="E1262">
        <v>14</v>
      </c>
      <c r="H1262" t="s">
        <v>48</v>
      </c>
      <c r="R1262" t="s">
        <v>60</v>
      </c>
      <c r="T1262" t="s">
        <v>948</v>
      </c>
      <c r="U1262">
        <v>39.299999999999997</v>
      </c>
      <c r="V1262">
        <v>16.2</v>
      </c>
      <c r="W1262">
        <v>130</v>
      </c>
      <c r="AE1262">
        <v>2</v>
      </c>
    </row>
    <row r="1263" spans="1:45" x14ac:dyDescent="0.35">
      <c r="A1263">
        <v>7889</v>
      </c>
      <c r="B1263" t="s">
        <v>51</v>
      </c>
      <c r="C1263">
        <v>1757</v>
      </c>
      <c r="D1263">
        <v>7</v>
      </c>
      <c r="E1263">
        <v>15</v>
      </c>
      <c r="R1263" t="s">
        <v>227</v>
      </c>
      <c r="T1263" t="s">
        <v>949</v>
      </c>
      <c r="U1263">
        <v>49.92</v>
      </c>
      <c r="V1263">
        <v>-6.32</v>
      </c>
      <c r="W1263">
        <v>120</v>
      </c>
    </row>
    <row r="1264" spans="1:45" x14ac:dyDescent="0.35">
      <c r="A1264">
        <v>1351</v>
      </c>
      <c r="B1264" t="s">
        <v>47</v>
      </c>
      <c r="C1264">
        <v>1757</v>
      </c>
      <c r="D1264">
        <v>8</v>
      </c>
      <c r="E1264">
        <v>6</v>
      </c>
      <c r="Q1264">
        <v>9</v>
      </c>
      <c r="R1264" t="s">
        <v>60</v>
      </c>
      <c r="T1264" t="s">
        <v>318</v>
      </c>
      <c r="U1264">
        <v>37</v>
      </c>
      <c r="V1264">
        <v>15</v>
      </c>
      <c r="W1264">
        <v>130</v>
      </c>
      <c r="X1264">
        <v>10000</v>
      </c>
      <c r="Y1264">
        <v>4</v>
      </c>
      <c r="AE1264">
        <v>3</v>
      </c>
    </row>
    <row r="1265" spans="1:45" x14ac:dyDescent="0.35">
      <c r="A1265">
        <v>6028</v>
      </c>
      <c r="B1265" t="s">
        <v>51</v>
      </c>
      <c r="C1265">
        <v>1757</v>
      </c>
      <c r="D1265">
        <v>8</v>
      </c>
      <c r="E1265">
        <v>24</v>
      </c>
      <c r="J1265">
        <v>7.5</v>
      </c>
      <c r="L1265">
        <v>7.5</v>
      </c>
      <c r="R1265" t="s">
        <v>676</v>
      </c>
      <c r="T1265" t="s">
        <v>950</v>
      </c>
      <c r="U1265">
        <v>-6</v>
      </c>
      <c r="V1265">
        <v>107</v>
      </c>
      <c r="W1265">
        <v>60</v>
      </c>
    </row>
    <row r="1266" spans="1:45" x14ac:dyDescent="0.35">
      <c r="A1266">
        <v>1353</v>
      </c>
      <c r="B1266" t="s">
        <v>47</v>
      </c>
      <c r="C1266">
        <v>1758</v>
      </c>
      <c r="D1266">
        <v>1</v>
      </c>
      <c r="Q1266">
        <v>10</v>
      </c>
      <c r="R1266" t="s">
        <v>162</v>
      </c>
      <c r="T1266" t="s">
        <v>951</v>
      </c>
      <c r="U1266">
        <v>36.799999999999997</v>
      </c>
      <c r="V1266">
        <v>10.199999999999999</v>
      </c>
      <c r="W1266">
        <v>15</v>
      </c>
      <c r="X1266">
        <v>3000</v>
      </c>
      <c r="Y1266">
        <v>4</v>
      </c>
      <c r="AE1266">
        <v>3</v>
      </c>
      <c r="AG1266">
        <v>3</v>
      </c>
      <c r="AI1266">
        <v>3</v>
      </c>
      <c r="AJ1266">
        <v>3000</v>
      </c>
      <c r="AK1266">
        <v>4</v>
      </c>
      <c r="AQ1266">
        <v>3</v>
      </c>
      <c r="AS1266">
        <v>3</v>
      </c>
    </row>
    <row r="1267" spans="1:45" x14ac:dyDescent="0.35">
      <c r="A1267">
        <v>1354</v>
      </c>
      <c r="B1267" t="s">
        <v>47</v>
      </c>
      <c r="C1267">
        <v>1758</v>
      </c>
      <c r="D1267">
        <v>6</v>
      </c>
      <c r="E1267">
        <v>13</v>
      </c>
      <c r="H1267" t="s">
        <v>48</v>
      </c>
      <c r="Q1267">
        <v>11</v>
      </c>
      <c r="R1267" t="s">
        <v>541</v>
      </c>
      <c r="T1267" t="s">
        <v>885</v>
      </c>
      <c r="U1267">
        <v>37</v>
      </c>
      <c r="V1267">
        <v>-26</v>
      </c>
      <c r="W1267">
        <v>130</v>
      </c>
    </row>
    <row r="1268" spans="1:45" x14ac:dyDescent="0.35">
      <c r="A1268">
        <v>1356</v>
      </c>
      <c r="B1268" t="s">
        <v>47</v>
      </c>
      <c r="C1268">
        <v>1759</v>
      </c>
      <c r="D1268">
        <v>3</v>
      </c>
      <c r="E1268">
        <v>30</v>
      </c>
      <c r="F1268">
        <v>13</v>
      </c>
      <c r="G1268">
        <v>30</v>
      </c>
      <c r="H1268" t="s">
        <v>48</v>
      </c>
      <c r="Q1268">
        <v>10</v>
      </c>
      <c r="R1268" t="s">
        <v>60</v>
      </c>
      <c r="T1268" t="s">
        <v>952</v>
      </c>
      <c r="U1268">
        <v>44.9</v>
      </c>
      <c r="V1268">
        <v>7.3</v>
      </c>
      <c r="W1268">
        <v>130</v>
      </c>
    </row>
    <row r="1269" spans="1:45" x14ac:dyDescent="0.35">
      <c r="A1269">
        <v>1357</v>
      </c>
      <c r="B1269" t="s">
        <v>47</v>
      </c>
      <c r="C1269">
        <v>1759</v>
      </c>
      <c r="D1269">
        <v>6</v>
      </c>
      <c r="E1269">
        <v>2</v>
      </c>
      <c r="F1269">
        <v>1</v>
      </c>
      <c r="H1269" t="s">
        <v>48</v>
      </c>
      <c r="Q1269">
        <v>10</v>
      </c>
      <c r="R1269" t="s">
        <v>56</v>
      </c>
      <c r="T1269" t="s">
        <v>56</v>
      </c>
      <c r="U1269">
        <v>38</v>
      </c>
      <c r="V1269">
        <v>20.5</v>
      </c>
      <c r="W1269">
        <v>130</v>
      </c>
    </row>
    <row r="1270" spans="1:45" x14ac:dyDescent="0.35">
      <c r="A1270">
        <v>1358</v>
      </c>
      <c r="B1270" t="s">
        <v>47</v>
      </c>
      <c r="C1270">
        <v>1759</v>
      </c>
      <c r="D1270">
        <v>6</v>
      </c>
      <c r="E1270">
        <v>26</v>
      </c>
      <c r="H1270" t="s">
        <v>48</v>
      </c>
      <c r="R1270" t="s">
        <v>56</v>
      </c>
      <c r="T1270" t="s">
        <v>953</v>
      </c>
      <c r="U1270">
        <v>41</v>
      </c>
      <c r="V1270">
        <v>24</v>
      </c>
      <c r="W1270">
        <v>130</v>
      </c>
      <c r="AE1270">
        <v>3</v>
      </c>
    </row>
    <row r="1271" spans="1:45" x14ac:dyDescent="0.35">
      <c r="A1271">
        <v>1359</v>
      </c>
      <c r="B1271" t="s">
        <v>47</v>
      </c>
      <c r="C1271">
        <v>1759</v>
      </c>
      <c r="D1271">
        <v>6</v>
      </c>
      <c r="E1271">
        <v>29</v>
      </c>
      <c r="H1271" t="s">
        <v>48</v>
      </c>
      <c r="R1271" t="s">
        <v>543</v>
      </c>
      <c r="T1271" t="s">
        <v>954</v>
      </c>
      <c r="U1271">
        <v>19.5</v>
      </c>
      <c r="V1271">
        <v>-102.3</v>
      </c>
      <c r="W1271">
        <v>150</v>
      </c>
      <c r="AE1271">
        <v>3</v>
      </c>
    </row>
    <row r="1272" spans="1:45" x14ac:dyDescent="0.35">
      <c r="A1272">
        <v>1360</v>
      </c>
      <c r="B1272" t="s">
        <v>51</v>
      </c>
      <c r="C1272">
        <v>1759</v>
      </c>
      <c r="D1272">
        <v>10</v>
      </c>
      <c r="E1272">
        <v>30</v>
      </c>
      <c r="J1272">
        <v>6.4</v>
      </c>
      <c r="L1272">
        <v>6.4</v>
      </c>
      <c r="R1272" t="s">
        <v>58</v>
      </c>
      <c r="T1272" t="s">
        <v>955</v>
      </c>
      <c r="U1272">
        <v>33</v>
      </c>
      <c r="V1272">
        <v>35.5</v>
      </c>
      <c r="W1272">
        <v>140</v>
      </c>
      <c r="AE1272">
        <v>2</v>
      </c>
      <c r="AQ1272">
        <v>2</v>
      </c>
    </row>
    <row r="1273" spans="1:45" x14ac:dyDescent="0.35">
      <c r="A1273">
        <v>1362</v>
      </c>
      <c r="B1273" t="s">
        <v>47</v>
      </c>
      <c r="C1273">
        <v>1759</v>
      </c>
      <c r="D1273">
        <v>11</v>
      </c>
      <c r="E1273">
        <v>25</v>
      </c>
      <c r="R1273" t="s">
        <v>65</v>
      </c>
      <c r="T1273" t="s">
        <v>956</v>
      </c>
      <c r="U1273">
        <v>33.299999999999997</v>
      </c>
      <c r="V1273">
        <v>35.700000000000003</v>
      </c>
      <c r="W1273">
        <v>140</v>
      </c>
      <c r="X1273">
        <v>30000</v>
      </c>
      <c r="Y1273">
        <v>4</v>
      </c>
    </row>
    <row r="1274" spans="1:45" x14ac:dyDescent="0.35">
      <c r="A1274">
        <v>1363</v>
      </c>
      <c r="B1274" t="s">
        <v>47</v>
      </c>
      <c r="C1274">
        <v>1760</v>
      </c>
      <c r="D1274">
        <v>7</v>
      </c>
      <c r="E1274">
        <v>11</v>
      </c>
      <c r="H1274" t="s">
        <v>48</v>
      </c>
      <c r="R1274" t="s">
        <v>780</v>
      </c>
      <c r="T1274" t="s">
        <v>781</v>
      </c>
      <c r="U1274">
        <v>20</v>
      </c>
      <c r="V1274">
        <v>-75.5</v>
      </c>
      <c r="W1274">
        <v>90</v>
      </c>
      <c r="Y1274">
        <v>3</v>
      </c>
      <c r="AE1274">
        <v>2</v>
      </c>
    </row>
    <row r="1275" spans="1:45" x14ac:dyDescent="0.35">
      <c r="A1275">
        <v>6035</v>
      </c>
      <c r="B1275" t="s">
        <v>51</v>
      </c>
      <c r="C1275">
        <v>1761</v>
      </c>
      <c r="D1275">
        <v>3</v>
      </c>
      <c r="E1275">
        <v>30</v>
      </c>
      <c r="F1275">
        <v>23</v>
      </c>
      <c r="G1275">
        <v>1</v>
      </c>
      <c r="J1275">
        <v>8.5</v>
      </c>
      <c r="L1275">
        <v>8.5</v>
      </c>
      <c r="Q1275">
        <v>9</v>
      </c>
      <c r="R1275" t="s">
        <v>90</v>
      </c>
      <c r="T1275" t="s">
        <v>957</v>
      </c>
      <c r="U1275">
        <v>34.5</v>
      </c>
      <c r="V1275">
        <v>-13</v>
      </c>
      <c r="W1275">
        <v>130</v>
      </c>
    </row>
    <row r="1276" spans="1:45" x14ac:dyDescent="0.35">
      <c r="A1276">
        <v>1364</v>
      </c>
      <c r="B1276" t="s">
        <v>47</v>
      </c>
      <c r="C1276">
        <v>1761</v>
      </c>
      <c r="D1276">
        <v>5</v>
      </c>
      <c r="E1276">
        <v>23</v>
      </c>
      <c r="J1276">
        <v>6</v>
      </c>
      <c r="L1276">
        <v>6</v>
      </c>
      <c r="Q1276">
        <v>8</v>
      </c>
      <c r="R1276" t="s">
        <v>93</v>
      </c>
      <c r="T1276" t="s">
        <v>530</v>
      </c>
      <c r="U1276">
        <v>24.4</v>
      </c>
      <c r="V1276">
        <v>102.5</v>
      </c>
      <c r="W1276">
        <v>30</v>
      </c>
      <c r="X1276">
        <v>120</v>
      </c>
      <c r="Y1276">
        <v>3</v>
      </c>
      <c r="AB1276">
        <v>120</v>
      </c>
      <c r="AC1276">
        <v>3</v>
      </c>
      <c r="AE1276">
        <v>3</v>
      </c>
      <c r="AF1276">
        <v>1900</v>
      </c>
      <c r="AG1276">
        <v>4</v>
      </c>
      <c r="AJ1276">
        <v>120</v>
      </c>
      <c r="AK1276">
        <v>3</v>
      </c>
      <c r="AN1276">
        <v>120</v>
      </c>
      <c r="AO1276">
        <v>3</v>
      </c>
      <c r="AQ1276">
        <v>3</v>
      </c>
      <c r="AR1276">
        <v>1900</v>
      </c>
      <c r="AS1276">
        <v>4</v>
      </c>
    </row>
    <row r="1277" spans="1:45" x14ac:dyDescent="0.35">
      <c r="A1277">
        <v>1365</v>
      </c>
      <c r="B1277" t="s">
        <v>47</v>
      </c>
      <c r="C1277">
        <v>1761</v>
      </c>
      <c r="D1277">
        <v>11</v>
      </c>
      <c r="E1277">
        <v>3</v>
      </c>
      <c r="J1277">
        <v>6</v>
      </c>
      <c r="L1277">
        <v>6</v>
      </c>
      <c r="Q1277">
        <v>7</v>
      </c>
      <c r="R1277" t="s">
        <v>93</v>
      </c>
      <c r="T1277" t="s">
        <v>530</v>
      </c>
      <c r="U1277">
        <v>24.4</v>
      </c>
      <c r="V1277">
        <v>102.5</v>
      </c>
      <c r="W1277">
        <v>30</v>
      </c>
      <c r="X1277">
        <v>50</v>
      </c>
      <c r="Y1277">
        <v>1</v>
      </c>
      <c r="AB1277">
        <v>30</v>
      </c>
      <c r="AC1277">
        <v>1</v>
      </c>
      <c r="AE1277">
        <v>2</v>
      </c>
      <c r="AF1277">
        <v>960</v>
      </c>
      <c r="AG1277">
        <v>3</v>
      </c>
      <c r="AJ1277">
        <v>50</v>
      </c>
      <c r="AK1277">
        <v>1</v>
      </c>
      <c r="AN1277">
        <v>30</v>
      </c>
      <c r="AO1277">
        <v>1</v>
      </c>
      <c r="AQ1277">
        <v>2</v>
      </c>
      <c r="AR1277">
        <v>960</v>
      </c>
      <c r="AS1277">
        <v>3</v>
      </c>
    </row>
    <row r="1278" spans="1:45" x14ac:dyDescent="0.35">
      <c r="A1278">
        <v>1366</v>
      </c>
      <c r="B1278" t="s">
        <v>47</v>
      </c>
      <c r="C1278">
        <v>1761</v>
      </c>
      <c r="D1278">
        <v>12</v>
      </c>
      <c r="E1278">
        <v>9</v>
      </c>
      <c r="F1278">
        <v>17</v>
      </c>
      <c r="G1278">
        <v>20</v>
      </c>
      <c r="H1278" t="s">
        <v>48</v>
      </c>
      <c r="I1278">
        <v>30</v>
      </c>
      <c r="J1278">
        <v>7.7</v>
      </c>
      <c r="P1278">
        <v>7.7</v>
      </c>
      <c r="Q1278">
        <v>10</v>
      </c>
      <c r="R1278" t="s">
        <v>98</v>
      </c>
      <c r="T1278" t="s">
        <v>958</v>
      </c>
      <c r="U1278">
        <v>50</v>
      </c>
      <c r="V1278">
        <v>90</v>
      </c>
      <c r="W1278">
        <v>40</v>
      </c>
    </row>
    <row r="1279" spans="1:45" x14ac:dyDescent="0.35">
      <c r="A1279">
        <v>1368</v>
      </c>
      <c r="B1279" t="s">
        <v>51</v>
      </c>
      <c r="C1279">
        <v>1762</v>
      </c>
      <c r="D1279">
        <v>4</v>
      </c>
      <c r="E1279">
        <v>2</v>
      </c>
      <c r="Q1279">
        <v>11</v>
      </c>
      <c r="R1279" t="s">
        <v>959</v>
      </c>
      <c r="T1279" t="s">
        <v>960</v>
      </c>
      <c r="U1279">
        <v>22</v>
      </c>
      <c r="V1279">
        <v>92</v>
      </c>
      <c r="W1279">
        <v>60</v>
      </c>
      <c r="X1279">
        <v>200</v>
      </c>
      <c r="Y1279">
        <v>3</v>
      </c>
      <c r="AE1279">
        <v>3</v>
      </c>
      <c r="AK1279">
        <v>3</v>
      </c>
      <c r="AQ1279">
        <v>3</v>
      </c>
    </row>
    <row r="1280" spans="1:45" x14ac:dyDescent="0.35">
      <c r="A1280">
        <v>5909</v>
      </c>
      <c r="B1280" t="s">
        <v>51</v>
      </c>
      <c r="C1280">
        <v>1762</v>
      </c>
      <c r="D1280">
        <v>10</v>
      </c>
      <c r="E1280">
        <v>31</v>
      </c>
      <c r="J1280">
        <v>6.6</v>
      </c>
      <c r="L1280">
        <v>6.6</v>
      </c>
      <c r="R1280" t="s">
        <v>199</v>
      </c>
      <c r="T1280" t="s">
        <v>961</v>
      </c>
      <c r="U1280">
        <v>38.1</v>
      </c>
      <c r="V1280">
        <v>138.69999999999999</v>
      </c>
      <c r="W1280">
        <v>30</v>
      </c>
      <c r="Y1280">
        <v>2</v>
      </c>
      <c r="AK1280">
        <v>2</v>
      </c>
      <c r="AQ1280">
        <v>1</v>
      </c>
      <c r="AR1280">
        <v>26</v>
      </c>
      <c r="AS1280">
        <v>1</v>
      </c>
    </row>
    <row r="1281" spans="1:45" x14ac:dyDescent="0.35">
      <c r="A1281">
        <v>1369</v>
      </c>
      <c r="B1281" t="s">
        <v>51</v>
      </c>
      <c r="C1281">
        <v>1763</v>
      </c>
      <c r="D1281">
        <v>1</v>
      </c>
      <c r="E1281">
        <v>29</v>
      </c>
      <c r="J1281">
        <v>7.4</v>
      </c>
      <c r="L1281">
        <v>7.4</v>
      </c>
      <c r="R1281" t="s">
        <v>199</v>
      </c>
      <c r="T1281" t="s">
        <v>962</v>
      </c>
      <c r="U1281">
        <v>40.5</v>
      </c>
      <c r="V1281">
        <v>143.5</v>
      </c>
      <c r="W1281">
        <v>30</v>
      </c>
      <c r="AQ1281">
        <v>2</v>
      </c>
      <c r="AR1281">
        <v>2</v>
      </c>
      <c r="AS1281">
        <v>1</v>
      </c>
    </row>
    <row r="1282" spans="1:45" x14ac:dyDescent="0.35">
      <c r="A1282">
        <v>5910</v>
      </c>
      <c r="B1282" t="s">
        <v>51</v>
      </c>
      <c r="C1282">
        <v>1763</v>
      </c>
      <c r="D1282">
        <v>3</v>
      </c>
      <c r="E1282">
        <v>11</v>
      </c>
      <c r="J1282">
        <v>7.8</v>
      </c>
      <c r="L1282">
        <v>7.8</v>
      </c>
      <c r="R1282" t="s">
        <v>199</v>
      </c>
      <c r="T1282" t="s">
        <v>963</v>
      </c>
      <c r="U1282">
        <v>41</v>
      </c>
      <c r="V1282">
        <v>142.5</v>
      </c>
      <c r="W1282">
        <v>30</v>
      </c>
      <c r="AQ1282">
        <v>2</v>
      </c>
      <c r="AS1282">
        <v>2</v>
      </c>
    </row>
    <row r="1283" spans="1:45" x14ac:dyDescent="0.35">
      <c r="A1283">
        <v>1370</v>
      </c>
      <c r="B1283" t="s">
        <v>51</v>
      </c>
      <c r="C1283">
        <v>1763</v>
      </c>
      <c r="D1283">
        <v>3</v>
      </c>
      <c r="E1283">
        <v>15</v>
      </c>
      <c r="J1283">
        <v>7.1</v>
      </c>
      <c r="L1283">
        <v>7.1</v>
      </c>
      <c r="R1283" t="s">
        <v>199</v>
      </c>
      <c r="T1283" t="s">
        <v>964</v>
      </c>
      <c r="U1283">
        <v>40.700000000000003</v>
      </c>
      <c r="V1283">
        <v>142</v>
      </c>
      <c r="W1283">
        <v>30</v>
      </c>
      <c r="AK1283">
        <v>3</v>
      </c>
      <c r="AQ1283">
        <v>3</v>
      </c>
      <c r="AS1283">
        <v>3</v>
      </c>
    </row>
    <row r="1284" spans="1:45" x14ac:dyDescent="0.35">
      <c r="A1284">
        <v>1372</v>
      </c>
      <c r="B1284" t="s">
        <v>47</v>
      </c>
      <c r="C1284">
        <v>1763</v>
      </c>
      <c r="D1284">
        <v>6</v>
      </c>
      <c r="E1284">
        <v>28</v>
      </c>
      <c r="F1284">
        <v>5</v>
      </c>
      <c r="G1284">
        <v>28</v>
      </c>
      <c r="J1284">
        <v>6.2</v>
      </c>
      <c r="P1284">
        <v>6.2</v>
      </c>
      <c r="Q1284">
        <v>9</v>
      </c>
      <c r="R1284" t="s">
        <v>965</v>
      </c>
      <c r="T1284" t="s">
        <v>966</v>
      </c>
      <c r="U1284">
        <v>47.7</v>
      </c>
      <c r="V1284">
        <v>18.2</v>
      </c>
      <c r="W1284">
        <v>110</v>
      </c>
      <c r="X1284">
        <v>83</v>
      </c>
      <c r="Y1284">
        <v>2</v>
      </c>
      <c r="AE1284">
        <v>1</v>
      </c>
    </row>
    <row r="1285" spans="1:45" x14ac:dyDescent="0.35">
      <c r="A1285">
        <v>6036</v>
      </c>
      <c r="B1285" t="s">
        <v>51</v>
      </c>
      <c r="C1285">
        <v>1763</v>
      </c>
      <c r="D1285">
        <v>9</v>
      </c>
      <c r="E1285">
        <v>12</v>
      </c>
      <c r="R1285" t="s">
        <v>676</v>
      </c>
      <c r="T1285" t="s">
        <v>842</v>
      </c>
      <c r="U1285">
        <v>-6</v>
      </c>
      <c r="V1285">
        <v>130</v>
      </c>
      <c r="W1285">
        <v>170</v>
      </c>
      <c r="AE1285">
        <v>2</v>
      </c>
      <c r="AG1285">
        <v>3</v>
      </c>
      <c r="AJ1285">
        <v>7</v>
      </c>
      <c r="AK1285">
        <v>1</v>
      </c>
      <c r="AQ1285">
        <v>2</v>
      </c>
      <c r="AS1285">
        <v>3</v>
      </c>
    </row>
    <row r="1286" spans="1:45" x14ac:dyDescent="0.35">
      <c r="A1286">
        <v>1373</v>
      </c>
      <c r="B1286" t="s">
        <v>47</v>
      </c>
      <c r="C1286">
        <v>1763</v>
      </c>
      <c r="D1286">
        <v>12</v>
      </c>
      <c r="E1286">
        <v>30</v>
      </c>
      <c r="J1286">
        <v>6.5</v>
      </c>
      <c r="L1286">
        <v>6.5</v>
      </c>
      <c r="P1286">
        <v>6.5</v>
      </c>
      <c r="Q1286">
        <v>8</v>
      </c>
      <c r="R1286" t="s">
        <v>93</v>
      </c>
      <c r="T1286" t="s">
        <v>530</v>
      </c>
      <c r="U1286">
        <v>24.3</v>
      </c>
      <c r="V1286">
        <v>102.8</v>
      </c>
      <c r="W1286">
        <v>30</v>
      </c>
      <c r="X1286">
        <v>1000</v>
      </c>
      <c r="Y1286">
        <v>3</v>
      </c>
      <c r="AE1286">
        <v>4</v>
      </c>
      <c r="AF1286">
        <v>4500</v>
      </c>
      <c r="AG1286">
        <v>4</v>
      </c>
      <c r="AJ1286">
        <v>1000</v>
      </c>
      <c r="AK1286">
        <v>1</v>
      </c>
      <c r="AQ1286">
        <v>4</v>
      </c>
      <c r="AR1286">
        <v>4500</v>
      </c>
      <c r="AS1286">
        <v>4</v>
      </c>
    </row>
    <row r="1287" spans="1:45" x14ac:dyDescent="0.35">
      <c r="A1287">
        <v>10205</v>
      </c>
      <c r="B1287" t="s">
        <v>47</v>
      </c>
      <c r="C1287">
        <v>1764</v>
      </c>
      <c r="D1287">
        <v>7</v>
      </c>
      <c r="J1287">
        <v>6.5</v>
      </c>
      <c r="K1287">
        <v>6.5</v>
      </c>
      <c r="Q1287">
        <v>8</v>
      </c>
      <c r="R1287" t="s">
        <v>553</v>
      </c>
      <c r="T1287" t="s">
        <v>967</v>
      </c>
      <c r="U1287">
        <v>15.91</v>
      </c>
      <c r="V1287">
        <v>-85.96</v>
      </c>
      <c r="W1287">
        <v>90</v>
      </c>
      <c r="AE1287">
        <v>1</v>
      </c>
      <c r="AF1287">
        <v>108</v>
      </c>
      <c r="AG1287">
        <v>3</v>
      </c>
      <c r="AQ1287">
        <v>1</v>
      </c>
      <c r="AR1287">
        <v>108</v>
      </c>
      <c r="AS1287">
        <v>3</v>
      </c>
    </row>
    <row r="1288" spans="1:45" x14ac:dyDescent="0.35">
      <c r="A1288">
        <v>7938</v>
      </c>
      <c r="B1288" t="s">
        <v>51</v>
      </c>
      <c r="C1288">
        <v>1764</v>
      </c>
      <c r="D1288">
        <v>12</v>
      </c>
      <c r="E1288">
        <v>26</v>
      </c>
      <c r="F1288">
        <v>10</v>
      </c>
      <c r="G1288">
        <v>0</v>
      </c>
      <c r="R1288" t="s">
        <v>90</v>
      </c>
      <c r="T1288" t="s">
        <v>342</v>
      </c>
      <c r="U1288">
        <v>38.700000000000003</v>
      </c>
      <c r="V1288">
        <v>-9.1999999999999993</v>
      </c>
      <c r="W1288">
        <v>130</v>
      </c>
    </row>
    <row r="1289" spans="1:45" x14ac:dyDescent="0.35">
      <c r="A1289">
        <v>1374</v>
      </c>
      <c r="B1289" t="s">
        <v>47</v>
      </c>
      <c r="C1289">
        <v>1765</v>
      </c>
      <c r="D1289">
        <v>4</v>
      </c>
      <c r="R1289" t="s">
        <v>591</v>
      </c>
      <c r="T1289" t="s">
        <v>733</v>
      </c>
      <c r="U1289">
        <v>13.7</v>
      </c>
      <c r="V1289">
        <v>-89.2</v>
      </c>
      <c r="W1289">
        <v>100</v>
      </c>
      <c r="X1289">
        <v>50</v>
      </c>
      <c r="Y1289">
        <v>1</v>
      </c>
      <c r="AC1289">
        <v>3</v>
      </c>
      <c r="AE1289">
        <v>2</v>
      </c>
      <c r="AJ1289">
        <v>50</v>
      </c>
      <c r="AK1289">
        <v>1</v>
      </c>
      <c r="AO1289">
        <v>3</v>
      </c>
      <c r="AQ1289">
        <v>2</v>
      </c>
    </row>
    <row r="1290" spans="1:45" x14ac:dyDescent="0.35">
      <c r="A1290">
        <v>1375</v>
      </c>
      <c r="B1290" t="s">
        <v>47</v>
      </c>
      <c r="C1290">
        <v>1765</v>
      </c>
      <c r="D1290">
        <v>9</v>
      </c>
      <c r="E1290">
        <v>2</v>
      </c>
      <c r="J1290">
        <v>6.5</v>
      </c>
      <c r="L1290">
        <v>6.5</v>
      </c>
      <c r="Q1290">
        <v>9</v>
      </c>
      <c r="R1290" t="s">
        <v>93</v>
      </c>
      <c r="T1290" t="s">
        <v>968</v>
      </c>
      <c r="U1290">
        <v>34.799999999999997</v>
      </c>
      <c r="V1290">
        <v>105</v>
      </c>
      <c r="W1290">
        <v>30</v>
      </c>
      <c r="X1290">
        <v>2068</v>
      </c>
      <c r="Y1290">
        <v>4</v>
      </c>
      <c r="AE1290">
        <v>4</v>
      </c>
      <c r="AF1290">
        <v>74748</v>
      </c>
      <c r="AG1290">
        <v>4</v>
      </c>
      <c r="AJ1290">
        <v>2068</v>
      </c>
      <c r="AK1290">
        <v>4</v>
      </c>
      <c r="AQ1290">
        <v>4</v>
      </c>
      <c r="AR1290">
        <v>74748</v>
      </c>
      <c r="AS1290">
        <v>4</v>
      </c>
    </row>
    <row r="1291" spans="1:45" x14ac:dyDescent="0.35">
      <c r="A1291">
        <v>10015</v>
      </c>
      <c r="B1291" t="s">
        <v>51</v>
      </c>
      <c r="C1291">
        <v>1765</v>
      </c>
      <c r="R1291" t="s">
        <v>539</v>
      </c>
      <c r="T1291" t="s">
        <v>886</v>
      </c>
      <c r="U1291">
        <v>-33.049999999999997</v>
      </c>
      <c r="V1291">
        <v>-71.617000000000004</v>
      </c>
      <c r="W1291">
        <v>160</v>
      </c>
    </row>
    <row r="1292" spans="1:45" x14ac:dyDescent="0.35">
      <c r="A1292">
        <v>1378</v>
      </c>
      <c r="B1292" t="s">
        <v>51</v>
      </c>
      <c r="C1292">
        <v>1766</v>
      </c>
      <c r="D1292">
        <v>3</v>
      </c>
      <c r="E1292">
        <v>8</v>
      </c>
      <c r="J1292">
        <v>6.9</v>
      </c>
      <c r="L1292">
        <v>6.9</v>
      </c>
      <c r="R1292" t="s">
        <v>199</v>
      </c>
      <c r="T1292" t="s">
        <v>969</v>
      </c>
      <c r="U1292">
        <v>40.9</v>
      </c>
      <c r="V1292">
        <v>140.69999999999999</v>
      </c>
      <c r="W1292">
        <v>30</v>
      </c>
      <c r="X1292">
        <v>1700</v>
      </c>
      <c r="Y1292">
        <v>4</v>
      </c>
      <c r="AE1292">
        <v>3</v>
      </c>
      <c r="AF1292">
        <v>8200</v>
      </c>
      <c r="AG1292">
        <v>4</v>
      </c>
      <c r="AH1292">
        <v>8200</v>
      </c>
      <c r="AI1292">
        <v>4</v>
      </c>
      <c r="AJ1292">
        <v>1700</v>
      </c>
      <c r="AK1292">
        <v>4</v>
      </c>
      <c r="AQ1292">
        <v>3</v>
      </c>
      <c r="AR1292">
        <v>8200</v>
      </c>
      <c r="AS1292">
        <v>4</v>
      </c>
    </row>
    <row r="1293" spans="1:45" x14ac:dyDescent="0.35">
      <c r="A1293">
        <v>1379</v>
      </c>
      <c r="B1293" t="s">
        <v>51</v>
      </c>
      <c r="C1293">
        <v>1766</v>
      </c>
      <c r="D1293">
        <v>5</v>
      </c>
      <c r="E1293">
        <v>22</v>
      </c>
      <c r="F1293">
        <v>5</v>
      </c>
      <c r="G1293">
        <v>30</v>
      </c>
      <c r="H1293" t="s">
        <v>48</v>
      </c>
      <c r="Q1293">
        <v>10</v>
      </c>
      <c r="R1293" t="s">
        <v>80</v>
      </c>
      <c r="T1293" t="s">
        <v>80</v>
      </c>
      <c r="U1293">
        <v>41</v>
      </c>
      <c r="V1293">
        <v>29</v>
      </c>
      <c r="W1293">
        <v>140</v>
      </c>
    </row>
    <row r="1294" spans="1:45" x14ac:dyDescent="0.35">
      <c r="A1294">
        <v>1380</v>
      </c>
      <c r="B1294" t="s">
        <v>47</v>
      </c>
      <c r="C1294">
        <v>1766</v>
      </c>
      <c r="D1294">
        <v>6</v>
      </c>
      <c r="E1294">
        <v>9</v>
      </c>
      <c r="H1294" t="s">
        <v>48</v>
      </c>
      <c r="R1294" t="s">
        <v>73</v>
      </c>
      <c r="T1294" t="s">
        <v>450</v>
      </c>
      <c r="U1294">
        <v>27.7</v>
      </c>
      <c r="V1294">
        <v>54.3</v>
      </c>
      <c r="W1294">
        <v>140</v>
      </c>
      <c r="AE1294">
        <v>3</v>
      </c>
    </row>
    <row r="1295" spans="1:45" x14ac:dyDescent="0.35">
      <c r="A1295">
        <v>1381</v>
      </c>
      <c r="B1295" t="s">
        <v>51</v>
      </c>
      <c r="C1295">
        <v>1766</v>
      </c>
      <c r="D1295">
        <v>6</v>
      </c>
      <c r="E1295">
        <v>12</v>
      </c>
      <c r="F1295">
        <v>4</v>
      </c>
      <c r="G1295">
        <v>45</v>
      </c>
      <c r="H1295" t="s">
        <v>48</v>
      </c>
      <c r="I1295">
        <v>25</v>
      </c>
      <c r="J1295">
        <v>6.8</v>
      </c>
      <c r="L1295">
        <v>6.8</v>
      </c>
      <c r="R1295" t="s">
        <v>780</v>
      </c>
      <c r="T1295" t="s">
        <v>781</v>
      </c>
      <c r="U1295">
        <v>19.899999999999999</v>
      </c>
      <c r="V1295">
        <v>-76.099999999999994</v>
      </c>
      <c r="W1295">
        <v>90</v>
      </c>
      <c r="X1295">
        <v>40</v>
      </c>
      <c r="Y1295">
        <v>1</v>
      </c>
      <c r="AB1295">
        <v>700</v>
      </c>
      <c r="AC1295">
        <v>3</v>
      </c>
      <c r="AE1295">
        <v>3</v>
      </c>
    </row>
    <row r="1296" spans="1:45" x14ac:dyDescent="0.35">
      <c r="A1296">
        <v>1382</v>
      </c>
      <c r="B1296" t="s">
        <v>47</v>
      </c>
      <c r="C1296">
        <v>1766</v>
      </c>
      <c r="D1296">
        <v>7</v>
      </c>
      <c r="E1296">
        <v>9</v>
      </c>
      <c r="F1296">
        <v>21</v>
      </c>
      <c r="H1296" t="s">
        <v>48</v>
      </c>
      <c r="Q1296">
        <v>9</v>
      </c>
      <c r="R1296" t="s">
        <v>580</v>
      </c>
      <c r="T1296" t="s">
        <v>970</v>
      </c>
      <c r="U1296">
        <v>3.7</v>
      </c>
      <c r="V1296">
        <v>-76.3</v>
      </c>
      <c r="W1296">
        <v>160</v>
      </c>
      <c r="AE1296">
        <v>3</v>
      </c>
    </row>
    <row r="1297" spans="1:47" x14ac:dyDescent="0.35">
      <c r="A1297">
        <v>1383</v>
      </c>
      <c r="B1297" t="s">
        <v>47</v>
      </c>
      <c r="C1297">
        <v>1766</v>
      </c>
      <c r="D1297">
        <v>7</v>
      </c>
      <c r="E1297">
        <v>11</v>
      </c>
      <c r="F1297">
        <v>5</v>
      </c>
      <c r="G1297">
        <v>6</v>
      </c>
      <c r="H1297" t="s">
        <v>48</v>
      </c>
      <c r="Q1297">
        <v>10</v>
      </c>
      <c r="R1297" t="s">
        <v>56</v>
      </c>
      <c r="T1297" t="s">
        <v>56</v>
      </c>
      <c r="U1297">
        <v>38</v>
      </c>
      <c r="V1297">
        <v>20.5</v>
      </c>
      <c r="W1297">
        <v>130</v>
      </c>
    </row>
    <row r="1298" spans="1:47" x14ac:dyDescent="0.35">
      <c r="A1298">
        <v>1384</v>
      </c>
      <c r="B1298" t="s">
        <v>47</v>
      </c>
      <c r="C1298">
        <v>1766</v>
      </c>
      <c r="D1298">
        <v>8</v>
      </c>
      <c r="E1298">
        <v>25</v>
      </c>
      <c r="H1298" t="s">
        <v>48</v>
      </c>
      <c r="R1298" t="s">
        <v>828</v>
      </c>
      <c r="T1298" t="s">
        <v>971</v>
      </c>
      <c r="U1298">
        <v>14.4</v>
      </c>
      <c r="V1298">
        <v>-61.1</v>
      </c>
      <c r="W1298">
        <v>90</v>
      </c>
      <c r="AE1298">
        <v>2</v>
      </c>
    </row>
    <row r="1299" spans="1:47" x14ac:dyDescent="0.35">
      <c r="A1299">
        <v>1387</v>
      </c>
      <c r="B1299" t="s">
        <v>51</v>
      </c>
      <c r="C1299">
        <v>1766</v>
      </c>
      <c r="D1299">
        <v>10</v>
      </c>
      <c r="E1299">
        <v>21</v>
      </c>
      <c r="F1299">
        <v>9</v>
      </c>
      <c r="J1299">
        <v>7.5</v>
      </c>
      <c r="L1299">
        <v>7.5</v>
      </c>
      <c r="Q1299">
        <v>9</v>
      </c>
      <c r="R1299" t="s">
        <v>501</v>
      </c>
      <c r="T1299" t="s">
        <v>972</v>
      </c>
      <c r="U1299">
        <v>10.47</v>
      </c>
      <c r="V1299">
        <v>-64.17</v>
      </c>
      <c r="W1299">
        <v>90</v>
      </c>
      <c r="AE1299">
        <v>3</v>
      </c>
    </row>
    <row r="1300" spans="1:47" x14ac:dyDescent="0.35">
      <c r="A1300">
        <v>1377</v>
      </c>
      <c r="B1300" t="s">
        <v>47</v>
      </c>
      <c r="C1300">
        <v>1766</v>
      </c>
      <c r="R1300" t="s">
        <v>578</v>
      </c>
      <c r="T1300" t="s">
        <v>973</v>
      </c>
      <c r="U1300">
        <v>14.7</v>
      </c>
      <c r="V1300">
        <v>-89.5</v>
      </c>
      <c r="W1300">
        <v>100</v>
      </c>
      <c r="AE1300">
        <v>2</v>
      </c>
    </row>
    <row r="1301" spans="1:47" x14ac:dyDescent="0.35">
      <c r="A1301">
        <v>5912</v>
      </c>
      <c r="B1301" t="s">
        <v>51</v>
      </c>
      <c r="C1301">
        <v>1767</v>
      </c>
      <c r="D1301">
        <v>4</v>
      </c>
      <c r="E1301">
        <v>24</v>
      </c>
      <c r="F1301">
        <v>6</v>
      </c>
      <c r="G1301">
        <v>0</v>
      </c>
      <c r="H1301" t="s">
        <v>48</v>
      </c>
      <c r="R1301" t="s">
        <v>828</v>
      </c>
      <c r="T1301" t="s">
        <v>974</v>
      </c>
      <c r="U1301">
        <v>14.4</v>
      </c>
      <c r="V1301">
        <v>-61</v>
      </c>
      <c r="W1301">
        <v>90</v>
      </c>
    </row>
    <row r="1302" spans="1:47" x14ac:dyDescent="0.35">
      <c r="A1302">
        <v>1388</v>
      </c>
      <c r="B1302" t="s">
        <v>47</v>
      </c>
      <c r="C1302">
        <v>1767</v>
      </c>
      <c r="D1302">
        <v>7</v>
      </c>
      <c r="E1302">
        <v>11</v>
      </c>
      <c r="F1302">
        <v>4</v>
      </c>
      <c r="H1302" t="s">
        <v>48</v>
      </c>
      <c r="Q1302">
        <v>10</v>
      </c>
      <c r="R1302" t="s">
        <v>56</v>
      </c>
      <c r="T1302" t="s">
        <v>56</v>
      </c>
      <c r="U1302">
        <v>38.200000000000003</v>
      </c>
      <c r="V1302">
        <v>20.2</v>
      </c>
      <c r="W1302">
        <v>130</v>
      </c>
    </row>
    <row r="1303" spans="1:47" x14ac:dyDescent="0.35">
      <c r="A1303">
        <v>1389</v>
      </c>
      <c r="B1303" t="s">
        <v>47</v>
      </c>
      <c r="C1303">
        <v>1767</v>
      </c>
      <c r="D1303">
        <v>7</v>
      </c>
      <c r="E1303">
        <v>14</v>
      </c>
      <c r="H1303" t="s">
        <v>48</v>
      </c>
      <c r="Q1303">
        <v>10</v>
      </c>
      <c r="R1303" t="s">
        <v>60</v>
      </c>
      <c r="T1303" t="s">
        <v>975</v>
      </c>
      <c r="U1303">
        <v>39.299999999999997</v>
      </c>
      <c r="V1303">
        <v>16.2</v>
      </c>
      <c r="W1303">
        <v>130</v>
      </c>
      <c r="X1303">
        <v>40</v>
      </c>
      <c r="Y1303">
        <v>1</v>
      </c>
      <c r="AE1303">
        <v>3</v>
      </c>
    </row>
    <row r="1304" spans="1:47" x14ac:dyDescent="0.35">
      <c r="A1304">
        <v>1390</v>
      </c>
      <c r="B1304" t="s">
        <v>47</v>
      </c>
      <c r="C1304">
        <v>1767</v>
      </c>
      <c r="D1304">
        <v>11</v>
      </c>
      <c r="E1304">
        <v>13</v>
      </c>
      <c r="F1304">
        <v>7</v>
      </c>
      <c r="G1304">
        <v>25</v>
      </c>
      <c r="H1304" t="s">
        <v>48</v>
      </c>
      <c r="Q1304">
        <v>7</v>
      </c>
      <c r="R1304" t="s">
        <v>621</v>
      </c>
      <c r="T1304" t="s">
        <v>622</v>
      </c>
      <c r="U1304">
        <v>14.2</v>
      </c>
      <c r="V1304">
        <v>121</v>
      </c>
      <c r="W1304">
        <v>170</v>
      </c>
      <c r="AE1304">
        <v>2</v>
      </c>
    </row>
    <row r="1305" spans="1:47" x14ac:dyDescent="0.35">
      <c r="A1305">
        <v>5913</v>
      </c>
      <c r="B1305" t="s">
        <v>51</v>
      </c>
      <c r="C1305">
        <v>1767</v>
      </c>
      <c r="D1305">
        <v>11</v>
      </c>
      <c r="E1305">
        <v>22</v>
      </c>
      <c r="R1305" t="s">
        <v>93</v>
      </c>
      <c r="T1305" t="s">
        <v>976</v>
      </c>
      <c r="U1305">
        <v>22.2</v>
      </c>
      <c r="V1305">
        <v>113.55</v>
      </c>
      <c r="W1305">
        <v>30</v>
      </c>
    </row>
    <row r="1306" spans="1:47" x14ac:dyDescent="0.35">
      <c r="A1306">
        <v>5914</v>
      </c>
      <c r="B1306" t="s">
        <v>51</v>
      </c>
      <c r="C1306">
        <v>1768</v>
      </c>
      <c r="D1306">
        <v>6</v>
      </c>
      <c r="E1306">
        <v>22</v>
      </c>
      <c r="J1306">
        <v>7.5</v>
      </c>
      <c r="L1306">
        <v>7.5</v>
      </c>
      <c r="R1306" t="s">
        <v>977</v>
      </c>
      <c r="T1306" t="s">
        <v>978</v>
      </c>
      <c r="U1306">
        <v>-4.8499999999999996</v>
      </c>
      <c r="V1306">
        <v>152.80000000000001</v>
      </c>
      <c r="W1306">
        <v>170</v>
      </c>
    </row>
    <row r="1307" spans="1:47" x14ac:dyDescent="0.35">
      <c r="A1307">
        <v>5915</v>
      </c>
      <c r="B1307" t="s">
        <v>51</v>
      </c>
      <c r="C1307">
        <v>1768</v>
      </c>
      <c r="D1307">
        <v>7</v>
      </c>
      <c r="E1307">
        <v>22</v>
      </c>
      <c r="J1307">
        <v>6.5</v>
      </c>
      <c r="L1307">
        <v>6.5</v>
      </c>
      <c r="R1307" t="s">
        <v>199</v>
      </c>
      <c r="T1307" t="s">
        <v>979</v>
      </c>
      <c r="U1307">
        <v>26.2</v>
      </c>
      <c r="V1307">
        <v>127.5</v>
      </c>
      <c r="W1307">
        <v>30</v>
      </c>
      <c r="AQ1307">
        <v>1</v>
      </c>
      <c r="AR1307">
        <v>9</v>
      </c>
      <c r="AS1307">
        <v>1</v>
      </c>
    </row>
    <row r="1308" spans="1:47" x14ac:dyDescent="0.35">
      <c r="A1308">
        <v>1391</v>
      </c>
      <c r="B1308" t="s">
        <v>47</v>
      </c>
      <c r="C1308">
        <v>1768</v>
      </c>
      <c r="D1308">
        <v>10</v>
      </c>
      <c r="E1308">
        <v>19</v>
      </c>
      <c r="F1308">
        <v>23</v>
      </c>
      <c r="H1308" t="s">
        <v>48</v>
      </c>
      <c r="Q1308">
        <v>10</v>
      </c>
      <c r="R1308" t="s">
        <v>60</v>
      </c>
      <c r="T1308" t="s">
        <v>980</v>
      </c>
      <c r="U1308">
        <v>44</v>
      </c>
      <c r="V1308">
        <v>12</v>
      </c>
      <c r="W1308">
        <v>130</v>
      </c>
      <c r="X1308">
        <v>120</v>
      </c>
      <c r="Y1308">
        <v>3</v>
      </c>
      <c r="AE1308">
        <v>3</v>
      </c>
    </row>
    <row r="1309" spans="1:47" x14ac:dyDescent="0.35">
      <c r="A1309">
        <v>1392</v>
      </c>
      <c r="B1309" t="s">
        <v>47</v>
      </c>
      <c r="C1309">
        <v>1768</v>
      </c>
      <c r="D1309">
        <v>11</v>
      </c>
      <c r="E1309">
        <v>28</v>
      </c>
      <c r="H1309" t="s">
        <v>48</v>
      </c>
      <c r="Q1309">
        <v>10</v>
      </c>
      <c r="R1309" t="s">
        <v>389</v>
      </c>
      <c r="T1309" t="s">
        <v>390</v>
      </c>
      <c r="U1309">
        <v>44.1</v>
      </c>
      <c r="V1309">
        <v>15.2</v>
      </c>
      <c r="W1309">
        <v>130</v>
      </c>
    </row>
    <row r="1310" spans="1:47" x14ac:dyDescent="0.35">
      <c r="A1310">
        <v>1395</v>
      </c>
      <c r="B1310" t="s">
        <v>47</v>
      </c>
      <c r="C1310">
        <v>1769</v>
      </c>
      <c r="D1310">
        <v>5</v>
      </c>
      <c r="E1310">
        <v>1</v>
      </c>
      <c r="Q1310">
        <v>7</v>
      </c>
      <c r="R1310" t="s">
        <v>197</v>
      </c>
      <c r="T1310" t="s">
        <v>251</v>
      </c>
      <c r="U1310">
        <v>33</v>
      </c>
      <c r="V1310">
        <v>44.5</v>
      </c>
      <c r="W1310">
        <v>140</v>
      </c>
      <c r="AE1310">
        <v>3</v>
      </c>
      <c r="AF1310">
        <v>2000</v>
      </c>
      <c r="AG1310">
        <v>4</v>
      </c>
      <c r="AQ1310">
        <v>3</v>
      </c>
      <c r="AR1310">
        <v>2000</v>
      </c>
      <c r="AS1310">
        <v>4</v>
      </c>
    </row>
    <row r="1311" spans="1:47" x14ac:dyDescent="0.35">
      <c r="A1311">
        <v>1393</v>
      </c>
      <c r="B1311" t="s">
        <v>47</v>
      </c>
      <c r="C1311">
        <v>1769</v>
      </c>
      <c r="D1311">
        <v>5</v>
      </c>
      <c r="E1311">
        <v>7</v>
      </c>
      <c r="R1311" t="s">
        <v>73</v>
      </c>
      <c r="T1311" t="s">
        <v>396</v>
      </c>
      <c r="U1311">
        <v>29.4</v>
      </c>
      <c r="V1311">
        <v>52.3</v>
      </c>
      <c r="W1311">
        <v>140</v>
      </c>
      <c r="AE1311">
        <v>2</v>
      </c>
    </row>
    <row r="1312" spans="1:47" x14ac:dyDescent="0.35">
      <c r="A1312">
        <v>5916</v>
      </c>
      <c r="B1312" t="s">
        <v>51</v>
      </c>
      <c r="C1312">
        <v>1769</v>
      </c>
      <c r="D1312">
        <v>8</v>
      </c>
      <c r="E1312">
        <v>29</v>
      </c>
      <c r="J1312">
        <v>7.4</v>
      </c>
      <c r="L1312">
        <v>7.4</v>
      </c>
      <c r="R1312" t="s">
        <v>199</v>
      </c>
      <c r="T1312" t="s">
        <v>981</v>
      </c>
      <c r="U1312">
        <v>32.299999999999997</v>
      </c>
      <c r="V1312">
        <v>132</v>
      </c>
      <c r="W1312">
        <v>30</v>
      </c>
      <c r="AE1312">
        <v>2</v>
      </c>
      <c r="AI1312">
        <v>2</v>
      </c>
      <c r="AQ1312">
        <v>2</v>
      </c>
      <c r="AU1312">
        <v>2</v>
      </c>
    </row>
    <row r="1313" spans="1:45" x14ac:dyDescent="0.35">
      <c r="A1313">
        <v>1397</v>
      </c>
      <c r="B1313" t="s">
        <v>47</v>
      </c>
      <c r="C1313">
        <v>1769</v>
      </c>
      <c r="D1313">
        <v>10</v>
      </c>
      <c r="E1313">
        <v>1</v>
      </c>
      <c r="H1313" t="s">
        <v>48</v>
      </c>
      <c r="Q1313">
        <v>10</v>
      </c>
      <c r="R1313" t="s">
        <v>56</v>
      </c>
      <c r="T1313" t="s">
        <v>56</v>
      </c>
      <c r="U1313">
        <v>38.799999999999997</v>
      </c>
      <c r="V1313">
        <v>20.8</v>
      </c>
      <c r="W1313">
        <v>130</v>
      </c>
    </row>
    <row r="1314" spans="1:45" x14ac:dyDescent="0.35">
      <c r="A1314">
        <v>1398</v>
      </c>
      <c r="B1314" t="s">
        <v>47</v>
      </c>
      <c r="C1314">
        <v>1769</v>
      </c>
      <c r="D1314">
        <v>10</v>
      </c>
      <c r="E1314">
        <v>24</v>
      </c>
      <c r="F1314">
        <v>13</v>
      </c>
      <c r="H1314" t="s">
        <v>48</v>
      </c>
      <c r="I1314">
        <v>40</v>
      </c>
      <c r="J1314">
        <v>7.3</v>
      </c>
      <c r="P1314">
        <v>7.3</v>
      </c>
      <c r="Q1314">
        <v>10</v>
      </c>
      <c r="R1314" t="s">
        <v>98</v>
      </c>
      <c r="T1314" t="s">
        <v>914</v>
      </c>
      <c r="U1314">
        <v>51.8</v>
      </c>
      <c r="V1314">
        <v>105.5</v>
      </c>
      <c r="W1314">
        <v>40</v>
      </c>
    </row>
    <row r="1315" spans="1:45" x14ac:dyDescent="0.35">
      <c r="A1315">
        <v>1394</v>
      </c>
      <c r="B1315" t="s">
        <v>47</v>
      </c>
      <c r="C1315">
        <v>1769</v>
      </c>
      <c r="H1315" t="s">
        <v>48</v>
      </c>
      <c r="Q1315">
        <v>5</v>
      </c>
      <c r="R1315" t="s">
        <v>289</v>
      </c>
      <c r="T1315" t="s">
        <v>289</v>
      </c>
      <c r="U1315">
        <v>46.9</v>
      </c>
      <c r="V1315">
        <v>9.5</v>
      </c>
      <c r="W1315">
        <v>120</v>
      </c>
      <c r="AE1315">
        <v>3</v>
      </c>
    </row>
    <row r="1316" spans="1:45" x14ac:dyDescent="0.35">
      <c r="A1316">
        <v>1400</v>
      </c>
      <c r="B1316" t="s">
        <v>47</v>
      </c>
      <c r="C1316">
        <v>1770</v>
      </c>
      <c r="D1316">
        <v>1</v>
      </c>
      <c r="R1316" t="s">
        <v>56</v>
      </c>
      <c r="T1316" t="s">
        <v>982</v>
      </c>
      <c r="U1316">
        <v>38.716999999999999</v>
      </c>
      <c r="V1316">
        <v>20.65</v>
      </c>
      <c r="W1316">
        <v>130</v>
      </c>
      <c r="Y1316">
        <v>3</v>
      </c>
      <c r="AE1316">
        <v>2</v>
      </c>
      <c r="AF1316">
        <v>700</v>
      </c>
      <c r="AG1316">
        <v>3</v>
      </c>
      <c r="AK1316">
        <v>3</v>
      </c>
      <c r="AQ1316">
        <v>2</v>
      </c>
      <c r="AR1316">
        <v>700</v>
      </c>
      <c r="AS1316">
        <v>3</v>
      </c>
    </row>
    <row r="1317" spans="1:45" x14ac:dyDescent="0.35">
      <c r="A1317">
        <v>1401</v>
      </c>
      <c r="B1317" t="s">
        <v>47</v>
      </c>
      <c r="C1317">
        <v>1770</v>
      </c>
      <c r="D1317">
        <v>5</v>
      </c>
      <c r="E1317">
        <v>27</v>
      </c>
      <c r="J1317">
        <v>7.4</v>
      </c>
      <c r="P1317">
        <v>7.4</v>
      </c>
      <c r="R1317" t="s">
        <v>199</v>
      </c>
      <c r="T1317" t="s">
        <v>983</v>
      </c>
      <c r="U1317">
        <v>38.6</v>
      </c>
      <c r="V1317">
        <v>142</v>
      </c>
      <c r="W1317">
        <v>30</v>
      </c>
      <c r="Y1317">
        <v>2</v>
      </c>
    </row>
    <row r="1318" spans="1:45" x14ac:dyDescent="0.35">
      <c r="A1318">
        <v>5917</v>
      </c>
      <c r="B1318" t="s">
        <v>51</v>
      </c>
      <c r="C1318">
        <v>1770</v>
      </c>
      <c r="D1318">
        <v>6</v>
      </c>
      <c r="E1318">
        <v>3</v>
      </c>
      <c r="F1318">
        <v>19</v>
      </c>
      <c r="G1318">
        <v>15</v>
      </c>
      <c r="I1318">
        <v>10</v>
      </c>
      <c r="R1318" t="s">
        <v>826</v>
      </c>
      <c r="T1318" t="s">
        <v>934</v>
      </c>
      <c r="U1318">
        <v>18.5</v>
      </c>
      <c r="V1318">
        <v>-73.400000000000006</v>
      </c>
      <c r="W1318">
        <v>90</v>
      </c>
      <c r="X1318">
        <v>200</v>
      </c>
      <c r="Y1318">
        <v>3</v>
      </c>
      <c r="AE1318">
        <v>3</v>
      </c>
      <c r="AJ1318">
        <v>200</v>
      </c>
      <c r="AK1318">
        <v>3</v>
      </c>
    </row>
    <row r="1319" spans="1:45" x14ac:dyDescent="0.35">
      <c r="A1319">
        <v>8097</v>
      </c>
      <c r="B1319" t="s">
        <v>47</v>
      </c>
      <c r="C1319">
        <v>1770</v>
      </c>
      <c r="D1319">
        <v>9</v>
      </c>
      <c r="E1319">
        <v>26</v>
      </c>
      <c r="J1319">
        <v>5.5</v>
      </c>
      <c r="L1319">
        <v>5.5</v>
      </c>
      <c r="Q1319">
        <v>7</v>
      </c>
      <c r="R1319" t="s">
        <v>93</v>
      </c>
      <c r="T1319" t="s">
        <v>530</v>
      </c>
      <c r="U1319">
        <v>24.6</v>
      </c>
      <c r="V1319">
        <v>99.9</v>
      </c>
      <c r="W1319">
        <v>30</v>
      </c>
      <c r="AE1319">
        <v>1</v>
      </c>
      <c r="AF1319">
        <v>80</v>
      </c>
      <c r="AG1319">
        <v>2</v>
      </c>
      <c r="AQ1319">
        <v>1</v>
      </c>
      <c r="AR1319">
        <v>80</v>
      </c>
      <c r="AS1319">
        <v>2</v>
      </c>
    </row>
    <row r="1320" spans="1:45" x14ac:dyDescent="0.35">
      <c r="A1320">
        <v>1403</v>
      </c>
      <c r="B1320" t="s">
        <v>51</v>
      </c>
      <c r="C1320">
        <v>1770</v>
      </c>
      <c r="D1320">
        <v>12</v>
      </c>
      <c r="Q1320">
        <v>8</v>
      </c>
      <c r="R1320" t="s">
        <v>621</v>
      </c>
      <c r="T1320" t="s">
        <v>622</v>
      </c>
      <c r="U1320">
        <v>14.6</v>
      </c>
      <c r="V1320">
        <v>120.98</v>
      </c>
      <c r="W1320">
        <v>170</v>
      </c>
      <c r="AE1320">
        <v>2</v>
      </c>
      <c r="AG1320">
        <v>3</v>
      </c>
      <c r="AQ1320">
        <v>2</v>
      </c>
      <c r="AS1320">
        <v>3</v>
      </c>
    </row>
    <row r="1321" spans="1:45" x14ac:dyDescent="0.35">
      <c r="A1321">
        <v>9532</v>
      </c>
      <c r="B1321" t="s">
        <v>51</v>
      </c>
      <c r="C1321">
        <v>1770</v>
      </c>
      <c r="J1321">
        <v>7</v>
      </c>
      <c r="L1321">
        <v>7</v>
      </c>
      <c r="R1321" t="s">
        <v>676</v>
      </c>
      <c r="T1321" t="s">
        <v>984</v>
      </c>
      <c r="U1321">
        <v>-5</v>
      </c>
      <c r="V1321">
        <v>102</v>
      </c>
      <c r="W1321">
        <v>60</v>
      </c>
      <c r="AE1321">
        <v>3</v>
      </c>
      <c r="AG1321">
        <v>3</v>
      </c>
      <c r="AQ1321">
        <v>3</v>
      </c>
      <c r="AS1321">
        <v>3</v>
      </c>
    </row>
    <row r="1322" spans="1:45" x14ac:dyDescent="0.35">
      <c r="A1322">
        <v>1404</v>
      </c>
      <c r="B1322" t="s">
        <v>47</v>
      </c>
      <c r="C1322">
        <v>1771</v>
      </c>
      <c r="D1322">
        <v>2</v>
      </c>
      <c r="E1322">
        <v>1</v>
      </c>
      <c r="H1322" t="s">
        <v>48</v>
      </c>
      <c r="Q1322">
        <v>8</v>
      </c>
      <c r="R1322" t="s">
        <v>621</v>
      </c>
      <c r="T1322" t="s">
        <v>622</v>
      </c>
      <c r="U1322">
        <v>14.2</v>
      </c>
      <c r="V1322">
        <v>121</v>
      </c>
      <c r="W1322">
        <v>170</v>
      </c>
      <c r="AE1322">
        <v>3</v>
      </c>
    </row>
    <row r="1323" spans="1:45" x14ac:dyDescent="0.35">
      <c r="A1323">
        <v>1405</v>
      </c>
      <c r="B1323" t="s">
        <v>51</v>
      </c>
      <c r="C1323">
        <v>1771</v>
      </c>
      <c r="D1323">
        <v>4</v>
      </c>
      <c r="E1323">
        <v>24</v>
      </c>
      <c r="J1323">
        <v>7.4</v>
      </c>
      <c r="L1323">
        <v>7.4</v>
      </c>
      <c r="R1323" t="s">
        <v>199</v>
      </c>
      <c r="T1323" t="s">
        <v>979</v>
      </c>
      <c r="U1323">
        <v>24</v>
      </c>
      <c r="V1323">
        <v>124.3</v>
      </c>
      <c r="W1323">
        <v>30</v>
      </c>
      <c r="AJ1323">
        <v>13486</v>
      </c>
      <c r="AK1323">
        <v>4</v>
      </c>
      <c r="AQ1323">
        <v>4</v>
      </c>
      <c r="AR1323">
        <v>3237</v>
      </c>
      <c r="AS1323">
        <v>4</v>
      </c>
    </row>
    <row r="1324" spans="1:45" x14ac:dyDescent="0.35">
      <c r="A1324">
        <v>1409</v>
      </c>
      <c r="B1324" t="s">
        <v>47</v>
      </c>
      <c r="C1324">
        <v>1771</v>
      </c>
      <c r="D1324">
        <v>9</v>
      </c>
      <c r="E1324">
        <v>3</v>
      </c>
      <c r="F1324">
        <v>13</v>
      </c>
      <c r="H1324" t="s">
        <v>48</v>
      </c>
      <c r="R1324" t="s">
        <v>756</v>
      </c>
      <c r="T1324" t="s">
        <v>985</v>
      </c>
      <c r="U1324">
        <v>17.600000000000001</v>
      </c>
      <c r="V1324">
        <v>-76.5</v>
      </c>
      <c r="W1324">
        <v>90</v>
      </c>
      <c r="AE1324">
        <v>2</v>
      </c>
    </row>
    <row r="1325" spans="1:45" x14ac:dyDescent="0.35">
      <c r="A1325">
        <v>1410</v>
      </c>
      <c r="B1325" t="s">
        <v>47</v>
      </c>
      <c r="C1325">
        <v>1772</v>
      </c>
      <c r="D1325">
        <v>5</v>
      </c>
      <c r="E1325">
        <v>12</v>
      </c>
      <c r="H1325" t="s">
        <v>48</v>
      </c>
      <c r="Q1325">
        <v>10</v>
      </c>
      <c r="R1325" t="s">
        <v>56</v>
      </c>
      <c r="T1325" t="s">
        <v>181</v>
      </c>
      <c r="U1325">
        <v>39.5</v>
      </c>
      <c r="V1325">
        <v>20</v>
      </c>
      <c r="W1325">
        <v>130</v>
      </c>
    </row>
    <row r="1326" spans="1:45" x14ac:dyDescent="0.35">
      <c r="A1326">
        <v>1412</v>
      </c>
      <c r="B1326" t="s">
        <v>47</v>
      </c>
      <c r="C1326">
        <v>1772</v>
      </c>
      <c r="D1326">
        <v>6</v>
      </c>
      <c r="E1326">
        <v>3</v>
      </c>
      <c r="H1326" t="s">
        <v>48</v>
      </c>
      <c r="J1326">
        <v>7.4</v>
      </c>
      <c r="P1326">
        <v>7.4</v>
      </c>
      <c r="R1326" t="s">
        <v>199</v>
      </c>
      <c r="T1326" t="s">
        <v>986</v>
      </c>
      <c r="U1326">
        <v>39.299999999999997</v>
      </c>
      <c r="V1326">
        <v>142.69999999999999</v>
      </c>
      <c r="W1326">
        <v>30</v>
      </c>
      <c r="Y1326">
        <v>2</v>
      </c>
    </row>
    <row r="1327" spans="1:45" x14ac:dyDescent="0.35">
      <c r="A1327">
        <v>1411</v>
      </c>
      <c r="B1327" t="s">
        <v>47</v>
      </c>
      <c r="C1327">
        <v>1772</v>
      </c>
      <c r="D1327">
        <v>6</v>
      </c>
      <c r="H1327" t="s">
        <v>48</v>
      </c>
      <c r="Q1327">
        <v>8</v>
      </c>
      <c r="R1327" t="s">
        <v>170</v>
      </c>
      <c r="T1327" t="s">
        <v>987</v>
      </c>
      <c r="U1327">
        <v>44.4</v>
      </c>
      <c r="V1327">
        <v>4.8</v>
      </c>
      <c r="W1327">
        <v>120</v>
      </c>
      <c r="AE1327">
        <v>2</v>
      </c>
    </row>
    <row r="1328" spans="1:45" x14ac:dyDescent="0.35">
      <c r="A1328">
        <v>1414</v>
      </c>
      <c r="B1328" t="s">
        <v>51</v>
      </c>
      <c r="C1328">
        <v>1773</v>
      </c>
      <c r="D1328">
        <v>5</v>
      </c>
      <c r="E1328">
        <v>6</v>
      </c>
      <c r="H1328" t="s">
        <v>48</v>
      </c>
      <c r="R1328" t="s">
        <v>385</v>
      </c>
      <c r="T1328" t="s">
        <v>988</v>
      </c>
      <c r="U1328">
        <v>35.799999999999997</v>
      </c>
      <c r="V1328">
        <v>-5.83</v>
      </c>
      <c r="W1328">
        <v>15</v>
      </c>
      <c r="AE1328">
        <v>2</v>
      </c>
    </row>
    <row r="1329" spans="1:47" x14ac:dyDescent="0.35">
      <c r="A1329">
        <v>1415</v>
      </c>
      <c r="B1329" t="s">
        <v>51</v>
      </c>
      <c r="C1329">
        <v>1773</v>
      </c>
      <c r="D1329">
        <v>6</v>
      </c>
      <c r="E1329">
        <v>3</v>
      </c>
      <c r="R1329" t="s">
        <v>578</v>
      </c>
      <c r="T1329" t="s">
        <v>989</v>
      </c>
      <c r="U1329">
        <v>14.6</v>
      </c>
      <c r="V1329">
        <v>-90.7</v>
      </c>
      <c r="W1329">
        <v>100</v>
      </c>
      <c r="X1329">
        <v>8000</v>
      </c>
      <c r="Y1329">
        <v>4</v>
      </c>
      <c r="AE1329">
        <v>4</v>
      </c>
      <c r="AG1329">
        <v>4</v>
      </c>
      <c r="AI1329">
        <v>4</v>
      </c>
      <c r="AJ1329">
        <v>8000</v>
      </c>
      <c r="AK1329">
        <v>4</v>
      </c>
      <c r="AQ1329">
        <v>4</v>
      </c>
      <c r="AS1329">
        <v>4</v>
      </c>
    </row>
    <row r="1330" spans="1:47" x14ac:dyDescent="0.35">
      <c r="A1330">
        <v>8241</v>
      </c>
      <c r="B1330" t="s">
        <v>47</v>
      </c>
      <c r="C1330">
        <v>1773</v>
      </c>
      <c r="D1330">
        <v>7</v>
      </c>
      <c r="E1330">
        <v>29</v>
      </c>
      <c r="R1330" t="s">
        <v>578</v>
      </c>
      <c r="T1330" t="s">
        <v>579</v>
      </c>
      <c r="U1330">
        <v>14.6</v>
      </c>
      <c r="V1330">
        <v>-90.7</v>
      </c>
      <c r="W1330">
        <v>100</v>
      </c>
      <c r="X1330">
        <v>100</v>
      </c>
      <c r="Y1330">
        <v>2</v>
      </c>
      <c r="AE1330">
        <v>2</v>
      </c>
      <c r="AG1330">
        <v>2</v>
      </c>
      <c r="AI1330">
        <v>2</v>
      </c>
      <c r="AJ1330">
        <v>100</v>
      </c>
      <c r="AK1330">
        <v>2</v>
      </c>
      <c r="AQ1330">
        <v>2</v>
      </c>
      <c r="AS1330">
        <v>2</v>
      </c>
    </row>
    <row r="1331" spans="1:47" x14ac:dyDescent="0.35">
      <c r="A1331">
        <v>1420</v>
      </c>
      <c r="B1331" t="s">
        <v>47</v>
      </c>
      <c r="C1331">
        <v>1774</v>
      </c>
      <c r="D1331">
        <v>9</v>
      </c>
      <c r="E1331">
        <v>10</v>
      </c>
      <c r="F1331">
        <v>15</v>
      </c>
      <c r="G1331">
        <v>25</v>
      </c>
      <c r="H1331" t="s">
        <v>48</v>
      </c>
      <c r="Q1331">
        <v>8</v>
      </c>
      <c r="R1331" t="s">
        <v>289</v>
      </c>
      <c r="T1331" t="s">
        <v>289</v>
      </c>
      <c r="U1331">
        <v>46.9</v>
      </c>
      <c r="V1331">
        <v>8.6999999999999993</v>
      </c>
      <c r="W1331">
        <v>120</v>
      </c>
      <c r="Y1331">
        <v>2</v>
      </c>
      <c r="AE1331">
        <v>3</v>
      </c>
    </row>
    <row r="1332" spans="1:47" x14ac:dyDescent="0.35">
      <c r="A1332">
        <v>10489</v>
      </c>
      <c r="B1332" t="s">
        <v>47</v>
      </c>
      <c r="C1332">
        <v>1774</v>
      </c>
      <c r="D1332">
        <v>11</v>
      </c>
      <c r="E1332">
        <v>6</v>
      </c>
      <c r="Q1332">
        <v>9</v>
      </c>
      <c r="R1332" t="s">
        <v>543</v>
      </c>
      <c r="T1332" t="s">
        <v>990</v>
      </c>
      <c r="U1332">
        <v>22.04</v>
      </c>
      <c r="V1332">
        <v>-103.73</v>
      </c>
      <c r="W1332">
        <v>150</v>
      </c>
      <c r="AE1332">
        <v>2</v>
      </c>
      <c r="AI1332">
        <v>4</v>
      </c>
      <c r="AQ1332">
        <v>2</v>
      </c>
      <c r="AU1332">
        <v>4</v>
      </c>
    </row>
    <row r="1333" spans="1:47" x14ac:dyDescent="0.35">
      <c r="A1333">
        <v>1418</v>
      </c>
      <c r="B1333" t="s">
        <v>51</v>
      </c>
      <c r="C1333">
        <v>1774</v>
      </c>
      <c r="H1333" t="s">
        <v>48</v>
      </c>
      <c r="R1333" t="s">
        <v>743</v>
      </c>
      <c r="T1333" t="s">
        <v>991</v>
      </c>
      <c r="U1333">
        <v>47</v>
      </c>
      <c r="V1333">
        <v>-55</v>
      </c>
      <c r="W1333">
        <v>150</v>
      </c>
      <c r="X1333">
        <v>300</v>
      </c>
      <c r="Y1333">
        <v>3</v>
      </c>
    </row>
    <row r="1334" spans="1:47" x14ac:dyDescent="0.35">
      <c r="A1334">
        <v>1419</v>
      </c>
      <c r="B1334" t="s">
        <v>47</v>
      </c>
      <c r="C1334">
        <v>1774</v>
      </c>
      <c r="R1334" t="s">
        <v>992</v>
      </c>
      <c r="T1334" t="s">
        <v>993</v>
      </c>
      <c r="U1334">
        <v>4.9000000000000004</v>
      </c>
      <c r="V1334">
        <v>-52.3</v>
      </c>
      <c r="W1334">
        <v>160</v>
      </c>
      <c r="AE1334">
        <v>3</v>
      </c>
      <c r="AQ1334">
        <v>3</v>
      </c>
    </row>
    <row r="1335" spans="1:47" x14ac:dyDescent="0.35">
      <c r="A1335">
        <v>1422</v>
      </c>
      <c r="B1335" t="s">
        <v>51</v>
      </c>
      <c r="C1335">
        <v>1775</v>
      </c>
      <c r="D1335">
        <v>2</v>
      </c>
      <c r="E1335">
        <v>11</v>
      </c>
      <c r="R1335" t="s">
        <v>780</v>
      </c>
      <c r="T1335" t="s">
        <v>781</v>
      </c>
      <c r="U1335">
        <v>19.899999999999999</v>
      </c>
      <c r="V1335">
        <v>-76</v>
      </c>
      <c r="W1335">
        <v>90</v>
      </c>
      <c r="AQ1335">
        <v>3</v>
      </c>
    </row>
    <row r="1336" spans="1:47" x14ac:dyDescent="0.35">
      <c r="A1336">
        <v>6024</v>
      </c>
      <c r="B1336" t="s">
        <v>51</v>
      </c>
      <c r="C1336">
        <v>1775</v>
      </c>
      <c r="D1336">
        <v>3</v>
      </c>
      <c r="R1336" t="s">
        <v>826</v>
      </c>
      <c r="T1336" t="s">
        <v>994</v>
      </c>
      <c r="U1336">
        <v>19</v>
      </c>
      <c r="V1336">
        <v>-72.400000000000006</v>
      </c>
      <c r="W1336">
        <v>90</v>
      </c>
      <c r="AE1336">
        <v>1</v>
      </c>
      <c r="AQ1336">
        <v>3</v>
      </c>
    </row>
    <row r="1337" spans="1:47" x14ac:dyDescent="0.35">
      <c r="A1337">
        <v>5919</v>
      </c>
      <c r="B1337" t="s">
        <v>51</v>
      </c>
      <c r="C1337">
        <v>1775</v>
      </c>
      <c r="D1337">
        <v>4</v>
      </c>
      <c r="E1337">
        <v>18</v>
      </c>
      <c r="R1337" t="s">
        <v>676</v>
      </c>
      <c r="T1337" t="s">
        <v>677</v>
      </c>
      <c r="U1337">
        <v>-3.7</v>
      </c>
      <c r="V1337">
        <v>128.19999999999999</v>
      </c>
      <c r="W1337">
        <v>170</v>
      </c>
      <c r="AE1337">
        <v>1</v>
      </c>
      <c r="AQ1337">
        <v>1</v>
      </c>
    </row>
    <row r="1338" spans="1:47" x14ac:dyDescent="0.35">
      <c r="A1338">
        <v>1423</v>
      </c>
      <c r="B1338" t="s">
        <v>47</v>
      </c>
      <c r="C1338">
        <v>1775</v>
      </c>
      <c r="D1338">
        <v>10</v>
      </c>
      <c r="E1338">
        <v>13</v>
      </c>
      <c r="F1338">
        <v>10</v>
      </c>
      <c r="H1338" t="s">
        <v>48</v>
      </c>
      <c r="Q1338">
        <v>10</v>
      </c>
      <c r="R1338" t="s">
        <v>389</v>
      </c>
      <c r="T1338" t="s">
        <v>995</v>
      </c>
      <c r="U1338">
        <v>46</v>
      </c>
      <c r="V1338">
        <v>15.9</v>
      </c>
      <c r="W1338">
        <v>130</v>
      </c>
      <c r="AE1338">
        <v>3</v>
      </c>
    </row>
    <row r="1339" spans="1:47" x14ac:dyDescent="0.35">
      <c r="A1339">
        <v>5921</v>
      </c>
      <c r="B1339" t="s">
        <v>51</v>
      </c>
      <c r="C1339">
        <v>1775</v>
      </c>
      <c r="D1339">
        <v>12</v>
      </c>
      <c r="E1339">
        <v>18</v>
      </c>
      <c r="R1339" t="s">
        <v>826</v>
      </c>
      <c r="T1339" t="s">
        <v>994</v>
      </c>
      <c r="U1339">
        <v>19</v>
      </c>
      <c r="V1339">
        <v>-72.400000000000006</v>
      </c>
      <c r="W1339">
        <v>90</v>
      </c>
      <c r="AE1339">
        <v>1</v>
      </c>
      <c r="AQ1339">
        <v>3</v>
      </c>
    </row>
    <row r="1340" spans="1:47" x14ac:dyDescent="0.35">
      <c r="A1340">
        <v>1424</v>
      </c>
      <c r="B1340" t="s">
        <v>47</v>
      </c>
      <c r="C1340">
        <v>1775</v>
      </c>
      <c r="D1340">
        <v>12</v>
      </c>
      <c r="H1340" t="s">
        <v>48</v>
      </c>
      <c r="Q1340">
        <v>8</v>
      </c>
      <c r="R1340" t="s">
        <v>501</v>
      </c>
      <c r="T1340" t="s">
        <v>996</v>
      </c>
      <c r="U1340">
        <v>9.1999999999999993</v>
      </c>
      <c r="V1340">
        <v>-70.3</v>
      </c>
      <c r="W1340">
        <v>160</v>
      </c>
      <c r="AE1340">
        <v>2</v>
      </c>
    </row>
    <row r="1341" spans="1:47" x14ac:dyDescent="0.35">
      <c r="A1341">
        <v>1425</v>
      </c>
      <c r="B1341" t="s">
        <v>47</v>
      </c>
      <c r="C1341">
        <v>1776</v>
      </c>
      <c r="D1341">
        <v>1</v>
      </c>
      <c r="E1341">
        <v>30</v>
      </c>
      <c r="H1341" t="s">
        <v>48</v>
      </c>
      <c r="R1341" t="s">
        <v>511</v>
      </c>
      <c r="T1341" t="s">
        <v>997</v>
      </c>
      <c r="U1341">
        <v>19</v>
      </c>
      <c r="V1341">
        <v>-70.400000000000006</v>
      </c>
      <c r="W1341">
        <v>90</v>
      </c>
      <c r="AE1341">
        <v>3</v>
      </c>
    </row>
    <row r="1342" spans="1:47" x14ac:dyDescent="0.35">
      <c r="A1342">
        <v>1426</v>
      </c>
      <c r="B1342" t="s">
        <v>47</v>
      </c>
      <c r="C1342">
        <v>1776</v>
      </c>
      <c r="D1342">
        <v>4</v>
      </c>
      <c r="E1342">
        <v>21</v>
      </c>
      <c r="R1342" t="s">
        <v>543</v>
      </c>
      <c r="T1342" t="s">
        <v>998</v>
      </c>
      <c r="U1342">
        <v>16.7</v>
      </c>
      <c r="V1342">
        <v>-99.2</v>
      </c>
      <c r="W1342">
        <v>150</v>
      </c>
      <c r="AE1342">
        <v>3</v>
      </c>
    </row>
    <row r="1343" spans="1:47" x14ac:dyDescent="0.35">
      <c r="A1343">
        <v>1429</v>
      </c>
      <c r="B1343" t="s">
        <v>47</v>
      </c>
      <c r="C1343">
        <v>1776</v>
      </c>
      <c r="D1343">
        <v>12</v>
      </c>
      <c r="J1343">
        <v>5.5</v>
      </c>
      <c r="L1343">
        <v>5.5</v>
      </c>
      <c r="Q1343">
        <v>7</v>
      </c>
      <c r="R1343" t="s">
        <v>738</v>
      </c>
      <c r="T1343" t="s">
        <v>999</v>
      </c>
      <c r="U1343">
        <v>23.5</v>
      </c>
      <c r="V1343">
        <v>120.6</v>
      </c>
      <c r="W1343">
        <v>30</v>
      </c>
      <c r="Y1343">
        <v>3</v>
      </c>
      <c r="AE1343">
        <v>2</v>
      </c>
      <c r="AG1343">
        <v>2</v>
      </c>
      <c r="AK1343">
        <v>3</v>
      </c>
      <c r="AQ1343">
        <v>2</v>
      </c>
      <c r="AS1343">
        <v>2</v>
      </c>
    </row>
    <row r="1344" spans="1:47" x14ac:dyDescent="0.35">
      <c r="A1344">
        <v>1431</v>
      </c>
      <c r="B1344" t="s">
        <v>47</v>
      </c>
      <c r="C1344">
        <v>1777</v>
      </c>
      <c r="H1344" t="s">
        <v>48</v>
      </c>
      <c r="R1344" t="s">
        <v>385</v>
      </c>
      <c r="T1344" t="s">
        <v>1000</v>
      </c>
      <c r="U1344">
        <v>35.5</v>
      </c>
      <c r="V1344">
        <v>-5.4</v>
      </c>
      <c r="W1344">
        <v>15</v>
      </c>
      <c r="AE1344">
        <v>3</v>
      </c>
    </row>
    <row r="1345" spans="1:45" x14ac:dyDescent="0.35">
      <c r="A1345">
        <v>1430</v>
      </c>
      <c r="B1345" t="s">
        <v>47</v>
      </c>
      <c r="C1345">
        <v>1777</v>
      </c>
      <c r="H1345" t="s">
        <v>48</v>
      </c>
      <c r="R1345" t="s">
        <v>543</v>
      </c>
      <c r="T1345" t="s">
        <v>1001</v>
      </c>
      <c r="U1345">
        <v>20.3</v>
      </c>
      <c r="V1345">
        <v>-103.7</v>
      </c>
      <c r="W1345">
        <v>150</v>
      </c>
      <c r="AE1345">
        <v>3</v>
      </c>
    </row>
    <row r="1346" spans="1:45" x14ac:dyDescent="0.35">
      <c r="A1346">
        <v>1432</v>
      </c>
      <c r="B1346" t="s">
        <v>47</v>
      </c>
      <c r="C1346">
        <v>1778</v>
      </c>
      <c r="D1346">
        <v>1</v>
      </c>
      <c r="E1346">
        <v>30</v>
      </c>
      <c r="H1346" t="s">
        <v>48</v>
      </c>
      <c r="R1346" t="s">
        <v>73</v>
      </c>
      <c r="T1346" t="s">
        <v>1002</v>
      </c>
      <c r="U1346">
        <v>33.6</v>
      </c>
      <c r="V1346">
        <v>51.3</v>
      </c>
      <c r="W1346">
        <v>140</v>
      </c>
      <c r="X1346">
        <v>30000</v>
      </c>
      <c r="Y1346">
        <v>4</v>
      </c>
      <c r="AE1346">
        <v>3</v>
      </c>
    </row>
    <row r="1347" spans="1:45" x14ac:dyDescent="0.35">
      <c r="A1347">
        <v>1433</v>
      </c>
      <c r="B1347" t="s">
        <v>47</v>
      </c>
      <c r="C1347">
        <v>1778</v>
      </c>
      <c r="D1347">
        <v>6</v>
      </c>
      <c r="E1347">
        <v>16</v>
      </c>
      <c r="H1347" t="s">
        <v>48</v>
      </c>
      <c r="Q1347">
        <v>10</v>
      </c>
      <c r="R1347" t="s">
        <v>80</v>
      </c>
      <c r="T1347" t="s">
        <v>80</v>
      </c>
      <c r="U1347">
        <v>38.5</v>
      </c>
      <c r="V1347">
        <v>27</v>
      </c>
      <c r="W1347">
        <v>140</v>
      </c>
    </row>
    <row r="1348" spans="1:45" x14ac:dyDescent="0.35">
      <c r="A1348">
        <v>1434</v>
      </c>
      <c r="B1348" t="s">
        <v>47</v>
      </c>
      <c r="C1348">
        <v>1778</v>
      </c>
      <c r="D1348">
        <v>12</v>
      </c>
      <c r="E1348">
        <v>15</v>
      </c>
      <c r="H1348" t="s">
        <v>48</v>
      </c>
      <c r="R1348" t="s">
        <v>73</v>
      </c>
      <c r="T1348" t="s">
        <v>1002</v>
      </c>
      <c r="U1348">
        <v>33.9</v>
      </c>
      <c r="V1348">
        <v>51.3</v>
      </c>
      <c r="W1348">
        <v>140</v>
      </c>
      <c r="AE1348">
        <v>3</v>
      </c>
    </row>
    <row r="1349" spans="1:45" x14ac:dyDescent="0.35">
      <c r="A1349">
        <v>1436</v>
      </c>
      <c r="B1349" t="s">
        <v>47</v>
      </c>
      <c r="C1349">
        <v>1779</v>
      </c>
      <c r="D1349">
        <v>12</v>
      </c>
      <c r="E1349">
        <v>27</v>
      </c>
      <c r="H1349" t="s">
        <v>48</v>
      </c>
      <c r="J1349">
        <v>6.5</v>
      </c>
      <c r="P1349">
        <v>6.5</v>
      </c>
      <c r="Q1349">
        <v>7</v>
      </c>
      <c r="R1349" t="s">
        <v>73</v>
      </c>
      <c r="T1349" t="s">
        <v>194</v>
      </c>
      <c r="U1349">
        <v>38</v>
      </c>
      <c r="V1349">
        <v>46.7</v>
      </c>
      <c r="W1349">
        <v>140</v>
      </c>
      <c r="X1349">
        <v>10000</v>
      </c>
      <c r="Y1349">
        <v>4</v>
      </c>
      <c r="AE1349">
        <v>3</v>
      </c>
    </row>
    <row r="1350" spans="1:45" x14ac:dyDescent="0.35">
      <c r="A1350">
        <v>1439</v>
      </c>
      <c r="B1350" t="s">
        <v>47</v>
      </c>
      <c r="C1350">
        <v>1780</v>
      </c>
      <c r="D1350">
        <v>1</v>
      </c>
      <c r="E1350">
        <v>8</v>
      </c>
      <c r="F1350">
        <v>19</v>
      </c>
      <c r="G1350">
        <v>30</v>
      </c>
      <c r="I1350">
        <v>20</v>
      </c>
      <c r="J1350">
        <v>7.7</v>
      </c>
      <c r="P1350">
        <v>7.7</v>
      </c>
      <c r="Q1350">
        <v>9</v>
      </c>
      <c r="R1350" t="s">
        <v>73</v>
      </c>
      <c r="T1350" t="s">
        <v>194</v>
      </c>
      <c r="U1350">
        <v>38</v>
      </c>
      <c r="V1350">
        <v>46.2</v>
      </c>
      <c r="W1350">
        <v>140</v>
      </c>
      <c r="X1350">
        <v>50000</v>
      </c>
      <c r="Y1350">
        <v>4</v>
      </c>
      <c r="AE1350">
        <v>4</v>
      </c>
      <c r="AG1350">
        <v>4</v>
      </c>
      <c r="AJ1350">
        <v>50000</v>
      </c>
      <c r="AK1350">
        <v>4</v>
      </c>
      <c r="AQ1350">
        <v>4</v>
      </c>
      <c r="AS1350">
        <v>4</v>
      </c>
    </row>
    <row r="1351" spans="1:45" x14ac:dyDescent="0.35">
      <c r="A1351">
        <v>1442</v>
      </c>
      <c r="B1351" t="s">
        <v>51</v>
      </c>
      <c r="C1351">
        <v>1780</v>
      </c>
      <c r="D1351">
        <v>6</v>
      </c>
      <c r="E1351">
        <v>29</v>
      </c>
      <c r="I1351">
        <v>40</v>
      </c>
      <c r="J1351">
        <v>7.5</v>
      </c>
      <c r="L1351">
        <v>7.5</v>
      </c>
      <c r="R1351" t="s">
        <v>98</v>
      </c>
      <c r="T1351" t="s">
        <v>904</v>
      </c>
      <c r="U1351">
        <v>45.3</v>
      </c>
      <c r="V1351">
        <v>151.19999999999999</v>
      </c>
      <c r="W1351">
        <v>50</v>
      </c>
      <c r="AJ1351">
        <v>12</v>
      </c>
      <c r="AK1351">
        <v>1</v>
      </c>
      <c r="AQ1351">
        <v>1</v>
      </c>
      <c r="AS1351">
        <v>1</v>
      </c>
    </row>
    <row r="1352" spans="1:45" x14ac:dyDescent="0.35">
      <c r="A1352">
        <v>1443</v>
      </c>
      <c r="B1352" t="s">
        <v>47</v>
      </c>
      <c r="C1352">
        <v>1780</v>
      </c>
      <c r="D1352">
        <v>9</v>
      </c>
      <c r="E1352">
        <v>21</v>
      </c>
      <c r="H1352" t="s">
        <v>48</v>
      </c>
      <c r="Q1352">
        <v>10</v>
      </c>
      <c r="R1352" t="s">
        <v>574</v>
      </c>
      <c r="T1352" t="s">
        <v>575</v>
      </c>
      <c r="U1352">
        <v>42.4</v>
      </c>
      <c r="V1352">
        <v>18.8</v>
      </c>
      <c r="W1352">
        <v>130</v>
      </c>
      <c r="AE1352">
        <v>3</v>
      </c>
    </row>
    <row r="1353" spans="1:45" x14ac:dyDescent="0.35">
      <c r="A1353">
        <v>1445</v>
      </c>
      <c r="B1353" t="s">
        <v>51</v>
      </c>
      <c r="C1353">
        <v>1780</v>
      </c>
      <c r="D1353">
        <v>10</v>
      </c>
      <c r="E1353">
        <v>3</v>
      </c>
      <c r="H1353" t="s">
        <v>48</v>
      </c>
      <c r="R1353" t="s">
        <v>756</v>
      </c>
      <c r="T1353" t="s">
        <v>1003</v>
      </c>
      <c r="U1353">
        <v>18.2</v>
      </c>
      <c r="V1353">
        <v>-78.099999999999994</v>
      </c>
      <c r="W1353">
        <v>90</v>
      </c>
      <c r="X1353">
        <v>300</v>
      </c>
      <c r="Y1353">
        <v>3</v>
      </c>
    </row>
    <row r="1354" spans="1:45" x14ac:dyDescent="0.35">
      <c r="A1354">
        <v>1446</v>
      </c>
      <c r="B1354" t="s">
        <v>47</v>
      </c>
      <c r="C1354">
        <v>1780</v>
      </c>
      <c r="D1354">
        <v>10</v>
      </c>
      <c r="E1354">
        <v>28</v>
      </c>
      <c r="H1354" t="s">
        <v>48</v>
      </c>
      <c r="Q1354">
        <v>10</v>
      </c>
      <c r="R1354" t="s">
        <v>56</v>
      </c>
      <c r="T1354" t="s">
        <v>124</v>
      </c>
      <c r="U1354">
        <v>35</v>
      </c>
      <c r="V1354">
        <v>25.8</v>
      </c>
      <c r="W1354">
        <v>130</v>
      </c>
    </row>
    <row r="1355" spans="1:45" x14ac:dyDescent="0.35">
      <c r="A1355">
        <v>1448</v>
      </c>
      <c r="B1355" t="s">
        <v>47</v>
      </c>
      <c r="C1355">
        <v>1781</v>
      </c>
      <c r="D1355">
        <v>6</v>
      </c>
      <c r="E1355">
        <v>3</v>
      </c>
      <c r="F1355">
        <v>10</v>
      </c>
      <c r="Q1355">
        <v>10</v>
      </c>
      <c r="R1355" t="s">
        <v>60</v>
      </c>
      <c r="T1355" t="s">
        <v>1004</v>
      </c>
      <c r="U1355">
        <v>43.6</v>
      </c>
      <c r="V1355">
        <v>13.5</v>
      </c>
      <c r="W1355">
        <v>130</v>
      </c>
      <c r="AE1355">
        <v>3</v>
      </c>
    </row>
    <row r="1356" spans="1:45" x14ac:dyDescent="0.35">
      <c r="A1356">
        <v>1450</v>
      </c>
      <c r="B1356" t="s">
        <v>51</v>
      </c>
      <c r="C1356">
        <v>1781</v>
      </c>
      <c r="D1356">
        <v>8</v>
      </c>
      <c r="E1356">
        <v>1</v>
      </c>
      <c r="H1356" t="s">
        <v>48</v>
      </c>
      <c r="R1356" t="s">
        <v>756</v>
      </c>
      <c r="T1356" t="s">
        <v>1005</v>
      </c>
      <c r="U1356">
        <v>18.100000000000001</v>
      </c>
      <c r="V1356">
        <v>-77.3</v>
      </c>
      <c r="W1356">
        <v>90</v>
      </c>
      <c r="AE1356">
        <v>2</v>
      </c>
    </row>
    <row r="1357" spans="1:45" x14ac:dyDescent="0.35">
      <c r="A1357">
        <v>1447</v>
      </c>
      <c r="B1357" t="s">
        <v>47</v>
      </c>
      <c r="C1357">
        <v>1781</v>
      </c>
      <c r="Q1357">
        <v>10</v>
      </c>
      <c r="R1357" t="s">
        <v>197</v>
      </c>
      <c r="T1357" t="s">
        <v>278</v>
      </c>
      <c r="U1357">
        <v>36.299999999999997</v>
      </c>
      <c r="V1357">
        <v>43.1</v>
      </c>
      <c r="W1357">
        <v>140</v>
      </c>
      <c r="X1357">
        <v>80</v>
      </c>
      <c r="Y1357">
        <v>2</v>
      </c>
      <c r="AE1357">
        <v>2</v>
      </c>
      <c r="AJ1357">
        <v>80</v>
      </c>
      <c r="AK1357">
        <v>2</v>
      </c>
      <c r="AQ1357">
        <v>2</v>
      </c>
    </row>
    <row r="1358" spans="1:45" x14ac:dyDescent="0.35">
      <c r="A1358">
        <v>5923</v>
      </c>
      <c r="B1358" t="s">
        <v>51</v>
      </c>
      <c r="C1358">
        <v>1782</v>
      </c>
      <c r="D1358">
        <v>5</v>
      </c>
      <c r="E1358">
        <v>22</v>
      </c>
      <c r="R1358" t="s">
        <v>738</v>
      </c>
      <c r="T1358" t="s">
        <v>739</v>
      </c>
      <c r="U1358">
        <v>24.5</v>
      </c>
      <c r="V1358">
        <v>120.5</v>
      </c>
      <c r="W1358">
        <v>30</v>
      </c>
      <c r="X1358">
        <v>40000</v>
      </c>
      <c r="Y1358">
        <v>4</v>
      </c>
      <c r="AE1358">
        <v>3</v>
      </c>
      <c r="AG1358">
        <v>3</v>
      </c>
      <c r="AJ1358">
        <v>40000</v>
      </c>
      <c r="AK1358">
        <v>4</v>
      </c>
      <c r="AQ1358">
        <v>3</v>
      </c>
      <c r="AS1358">
        <v>3</v>
      </c>
    </row>
    <row r="1359" spans="1:45" x14ac:dyDescent="0.35">
      <c r="A1359">
        <v>5924</v>
      </c>
      <c r="B1359" t="s">
        <v>51</v>
      </c>
      <c r="C1359">
        <v>1782</v>
      </c>
      <c r="D1359">
        <v>8</v>
      </c>
      <c r="E1359">
        <v>22</v>
      </c>
      <c r="J1359">
        <v>7.3</v>
      </c>
      <c r="L1359">
        <v>7.3</v>
      </c>
      <c r="R1359" t="s">
        <v>199</v>
      </c>
      <c r="T1359" t="s">
        <v>459</v>
      </c>
      <c r="U1359">
        <v>35.1</v>
      </c>
      <c r="V1359">
        <v>139.69999999999999</v>
      </c>
      <c r="W1359">
        <v>30</v>
      </c>
      <c r="AE1359">
        <v>3</v>
      </c>
      <c r="AF1359">
        <v>1000</v>
      </c>
      <c r="AG1359">
        <v>3</v>
      </c>
      <c r="AK1359">
        <v>3</v>
      </c>
      <c r="AQ1359">
        <v>3</v>
      </c>
      <c r="AR1359">
        <v>1000</v>
      </c>
      <c r="AS1359">
        <v>3</v>
      </c>
    </row>
    <row r="1360" spans="1:45" x14ac:dyDescent="0.35">
      <c r="A1360">
        <v>1459</v>
      </c>
      <c r="B1360" t="s">
        <v>51</v>
      </c>
      <c r="C1360">
        <v>1783</v>
      </c>
      <c r="D1360">
        <v>2</v>
      </c>
      <c r="E1360">
        <v>5</v>
      </c>
      <c r="F1360">
        <v>8</v>
      </c>
      <c r="G1360">
        <v>0</v>
      </c>
      <c r="Q1360">
        <v>3</v>
      </c>
      <c r="R1360" t="s">
        <v>60</v>
      </c>
      <c r="T1360" t="s">
        <v>1006</v>
      </c>
      <c r="U1360">
        <v>38.9</v>
      </c>
      <c r="V1360">
        <v>17.100000000000001</v>
      </c>
      <c r="W1360">
        <v>130</v>
      </c>
    </row>
    <row r="1361" spans="1:45" x14ac:dyDescent="0.35">
      <c r="A1361">
        <v>1455</v>
      </c>
      <c r="B1361" t="s">
        <v>51</v>
      </c>
      <c r="C1361">
        <v>1783</v>
      </c>
      <c r="D1361">
        <v>2</v>
      </c>
      <c r="E1361">
        <v>5</v>
      </c>
      <c r="F1361">
        <v>12</v>
      </c>
      <c r="G1361">
        <v>0</v>
      </c>
      <c r="I1361">
        <v>13</v>
      </c>
      <c r="J1361">
        <v>6.9</v>
      </c>
      <c r="L1361">
        <v>6.9</v>
      </c>
      <c r="Q1361">
        <v>11</v>
      </c>
      <c r="R1361" t="s">
        <v>60</v>
      </c>
      <c r="T1361" t="s">
        <v>1006</v>
      </c>
      <c r="U1361">
        <v>38.299999999999997</v>
      </c>
      <c r="V1361">
        <v>15.967000000000001</v>
      </c>
      <c r="W1361">
        <v>130</v>
      </c>
      <c r="X1361">
        <v>30000</v>
      </c>
      <c r="Y1361">
        <v>4</v>
      </c>
      <c r="AE1361">
        <v>4</v>
      </c>
      <c r="AG1361">
        <v>4</v>
      </c>
      <c r="AJ1361">
        <v>30000</v>
      </c>
      <c r="AK1361">
        <v>4</v>
      </c>
      <c r="AQ1361">
        <v>4</v>
      </c>
      <c r="AS1361">
        <v>4</v>
      </c>
    </row>
    <row r="1362" spans="1:45" x14ac:dyDescent="0.35">
      <c r="A1362">
        <v>1462</v>
      </c>
      <c r="B1362" t="s">
        <v>51</v>
      </c>
      <c r="C1362">
        <v>1783</v>
      </c>
      <c r="D1362">
        <v>2</v>
      </c>
      <c r="E1362">
        <v>6</v>
      </c>
      <c r="F1362">
        <v>0</v>
      </c>
      <c r="G1362">
        <v>20</v>
      </c>
      <c r="I1362">
        <v>6</v>
      </c>
      <c r="J1362">
        <v>5.9</v>
      </c>
      <c r="L1362">
        <v>5.9</v>
      </c>
      <c r="Q1362">
        <v>8</v>
      </c>
      <c r="R1362" t="s">
        <v>60</v>
      </c>
      <c r="T1362" t="s">
        <v>1007</v>
      </c>
      <c r="U1362">
        <v>38.216999999999999</v>
      </c>
      <c r="V1362">
        <v>15.632999999999999</v>
      </c>
      <c r="W1362">
        <v>130</v>
      </c>
      <c r="AJ1362">
        <v>1500</v>
      </c>
      <c r="AK1362">
        <v>4</v>
      </c>
    </row>
    <row r="1363" spans="1:45" x14ac:dyDescent="0.35">
      <c r="A1363">
        <v>8248</v>
      </c>
      <c r="B1363" t="s">
        <v>51</v>
      </c>
      <c r="C1363">
        <v>1783</v>
      </c>
      <c r="D1363">
        <v>2</v>
      </c>
      <c r="E1363">
        <v>7</v>
      </c>
      <c r="F1363">
        <v>13</v>
      </c>
      <c r="G1363">
        <v>10</v>
      </c>
      <c r="J1363">
        <v>6.6</v>
      </c>
      <c r="L1363">
        <v>6.6</v>
      </c>
      <c r="Q1363">
        <v>10</v>
      </c>
      <c r="R1363" t="s">
        <v>60</v>
      </c>
      <c r="T1363" t="s">
        <v>1006</v>
      </c>
      <c r="U1363">
        <v>38.582999999999998</v>
      </c>
      <c r="V1363">
        <v>16.2</v>
      </c>
      <c r="W1363">
        <v>130</v>
      </c>
      <c r="AE1363">
        <v>3</v>
      </c>
      <c r="AG1363">
        <v>3</v>
      </c>
      <c r="AQ1363">
        <v>3</v>
      </c>
      <c r="AS1363">
        <v>3</v>
      </c>
    </row>
    <row r="1364" spans="1:45" x14ac:dyDescent="0.35">
      <c r="A1364">
        <v>8249</v>
      </c>
      <c r="B1364" t="s">
        <v>47</v>
      </c>
      <c r="C1364">
        <v>1783</v>
      </c>
      <c r="D1364">
        <v>2</v>
      </c>
      <c r="E1364">
        <v>7</v>
      </c>
      <c r="F1364">
        <v>15</v>
      </c>
      <c r="G1364">
        <v>0</v>
      </c>
      <c r="Q1364">
        <v>9</v>
      </c>
      <c r="R1364" t="s">
        <v>60</v>
      </c>
      <c r="T1364" t="s">
        <v>1007</v>
      </c>
      <c r="U1364">
        <v>38.200000000000003</v>
      </c>
      <c r="V1364">
        <v>15.55</v>
      </c>
      <c r="W1364">
        <v>130</v>
      </c>
      <c r="AE1364">
        <v>3</v>
      </c>
      <c r="AG1364">
        <v>3</v>
      </c>
      <c r="AQ1364">
        <v>3</v>
      </c>
      <c r="AS1364">
        <v>3</v>
      </c>
    </row>
    <row r="1365" spans="1:45" x14ac:dyDescent="0.35">
      <c r="A1365">
        <v>1463</v>
      </c>
      <c r="B1365" t="s">
        <v>51</v>
      </c>
      <c r="C1365">
        <v>1783</v>
      </c>
      <c r="D1365">
        <v>3</v>
      </c>
      <c r="E1365">
        <v>1</v>
      </c>
      <c r="F1365">
        <v>1</v>
      </c>
      <c r="G1365">
        <v>40</v>
      </c>
      <c r="J1365">
        <v>5.9</v>
      </c>
      <c r="L1365">
        <v>5.9</v>
      </c>
      <c r="Q1365">
        <v>9</v>
      </c>
      <c r="R1365" t="s">
        <v>60</v>
      </c>
      <c r="T1365" t="s">
        <v>1006</v>
      </c>
      <c r="U1365">
        <v>38.767000000000003</v>
      </c>
      <c r="V1365">
        <v>16.3</v>
      </c>
      <c r="W1365">
        <v>130</v>
      </c>
      <c r="AE1365">
        <v>3</v>
      </c>
      <c r="AG1365">
        <v>3</v>
      </c>
      <c r="AQ1365">
        <v>3</v>
      </c>
      <c r="AS1365">
        <v>3</v>
      </c>
    </row>
    <row r="1366" spans="1:45" x14ac:dyDescent="0.35">
      <c r="A1366">
        <v>1464</v>
      </c>
      <c r="B1366" t="s">
        <v>47</v>
      </c>
      <c r="C1366">
        <v>1783</v>
      </c>
      <c r="D1366">
        <v>3</v>
      </c>
      <c r="E1366">
        <v>20</v>
      </c>
      <c r="H1366" t="s">
        <v>48</v>
      </c>
      <c r="Q1366">
        <v>10</v>
      </c>
      <c r="R1366" t="s">
        <v>80</v>
      </c>
      <c r="T1366" t="s">
        <v>1008</v>
      </c>
      <c r="U1366">
        <v>38.700000000000003</v>
      </c>
      <c r="V1366">
        <v>30.7</v>
      </c>
      <c r="W1366">
        <v>140</v>
      </c>
      <c r="X1366">
        <v>26</v>
      </c>
      <c r="Y1366">
        <v>1</v>
      </c>
    </row>
    <row r="1367" spans="1:45" x14ac:dyDescent="0.35">
      <c r="A1367">
        <v>1467</v>
      </c>
      <c r="B1367" t="s">
        <v>51</v>
      </c>
      <c r="C1367">
        <v>1783</v>
      </c>
      <c r="D1367">
        <v>3</v>
      </c>
      <c r="E1367">
        <v>28</v>
      </c>
      <c r="F1367">
        <v>18</v>
      </c>
      <c r="G1367">
        <v>55</v>
      </c>
      <c r="J1367">
        <v>6.9</v>
      </c>
      <c r="L1367">
        <v>6.9</v>
      </c>
      <c r="Q1367">
        <v>10</v>
      </c>
      <c r="R1367" t="s">
        <v>60</v>
      </c>
      <c r="T1367" t="s">
        <v>1006</v>
      </c>
      <c r="U1367">
        <v>38.783000000000001</v>
      </c>
      <c r="V1367">
        <v>16.466999999999999</v>
      </c>
      <c r="W1367">
        <v>130</v>
      </c>
      <c r="Y1367">
        <v>3</v>
      </c>
      <c r="AE1367">
        <v>3</v>
      </c>
      <c r="AG1367">
        <v>3</v>
      </c>
      <c r="AK1367">
        <v>3</v>
      </c>
      <c r="AQ1367">
        <v>3</v>
      </c>
      <c r="AS1367">
        <v>3</v>
      </c>
    </row>
    <row r="1368" spans="1:45" x14ac:dyDescent="0.35">
      <c r="A1368">
        <v>1468</v>
      </c>
      <c r="B1368" t="s">
        <v>47</v>
      </c>
      <c r="C1368">
        <v>1783</v>
      </c>
      <c r="D1368">
        <v>7</v>
      </c>
      <c r="E1368">
        <v>29</v>
      </c>
      <c r="R1368" t="s">
        <v>60</v>
      </c>
      <c r="T1368" t="s">
        <v>1009</v>
      </c>
      <c r="U1368">
        <v>38.299999999999997</v>
      </c>
      <c r="V1368">
        <v>16.3</v>
      </c>
      <c r="W1368">
        <v>130</v>
      </c>
      <c r="AE1368">
        <v>3</v>
      </c>
      <c r="AG1368">
        <v>3</v>
      </c>
      <c r="AI1368">
        <v>3</v>
      </c>
      <c r="AQ1368">
        <v>3</v>
      </c>
      <c r="AS1368">
        <v>3</v>
      </c>
    </row>
    <row r="1369" spans="1:45" x14ac:dyDescent="0.35">
      <c r="A1369">
        <v>1452</v>
      </c>
      <c r="B1369" t="s">
        <v>47</v>
      </c>
      <c r="C1369">
        <v>1783</v>
      </c>
      <c r="H1369" t="s">
        <v>48</v>
      </c>
      <c r="R1369" t="s">
        <v>511</v>
      </c>
      <c r="T1369" t="s">
        <v>1010</v>
      </c>
      <c r="U1369">
        <v>19.3</v>
      </c>
      <c r="V1369">
        <v>-70.400000000000006</v>
      </c>
      <c r="W1369">
        <v>90</v>
      </c>
      <c r="AE1369">
        <v>2</v>
      </c>
    </row>
    <row r="1370" spans="1:45" x14ac:dyDescent="0.35">
      <c r="A1370">
        <v>7507</v>
      </c>
      <c r="B1370" t="s">
        <v>51</v>
      </c>
      <c r="C1370">
        <v>1784</v>
      </c>
      <c r="D1370">
        <v>1</v>
      </c>
      <c r="E1370">
        <v>7</v>
      </c>
      <c r="J1370">
        <v>4.0999999999999996</v>
      </c>
      <c r="L1370">
        <v>4.0999999999999996</v>
      </c>
      <c r="Q1370">
        <v>6</v>
      </c>
      <c r="R1370" t="s">
        <v>60</v>
      </c>
      <c r="T1370" t="s">
        <v>1011</v>
      </c>
      <c r="U1370">
        <v>38.317</v>
      </c>
      <c r="V1370">
        <v>16.399999999999999</v>
      </c>
      <c r="W1370">
        <v>130</v>
      </c>
    </row>
    <row r="1371" spans="1:45" x14ac:dyDescent="0.35">
      <c r="A1371">
        <v>7508</v>
      </c>
      <c r="B1371" t="s">
        <v>51</v>
      </c>
      <c r="C1371">
        <v>1784</v>
      </c>
      <c r="D1371">
        <v>1</v>
      </c>
      <c r="E1371">
        <v>19</v>
      </c>
      <c r="J1371">
        <v>4.0999999999999996</v>
      </c>
      <c r="L1371">
        <v>4.0999999999999996</v>
      </c>
      <c r="Q1371">
        <v>6</v>
      </c>
      <c r="R1371" t="s">
        <v>60</v>
      </c>
      <c r="T1371" t="s">
        <v>1007</v>
      </c>
      <c r="U1371">
        <v>38.167000000000002</v>
      </c>
      <c r="V1371">
        <v>15.632999999999999</v>
      </c>
      <c r="W1371">
        <v>130</v>
      </c>
    </row>
    <row r="1372" spans="1:45" x14ac:dyDescent="0.35">
      <c r="A1372">
        <v>1469</v>
      </c>
      <c r="B1372" t="s">
        <v>51</v>
      </c>
      <c r="C1372">
        <v>1784</v>
      </c>
      <c r="D1372">
        <v>3</v>
      </c>
      <c r="E1372">
        <v>28</v>
      </c>
      <c r="R1372" t="s">
        <v>543</v>
      </c>
      <c r="T1372" t="s">
        <v>1012</v>
      </c>
      <c r="U1372">
        <v>16.899999999999999</v>
      </c>
      <c r="V1372">
        <v>-99.9</v>
      </c>
      <c r="W1372">
        <v>150</v>
      </c>
      <c r="Y1372">
        <v>1</v>
      </c>
      <c r="AE1372">
        <v>3</v>
      </c>
      <c r="AK1372">
        <v>1</v>
      </c>
      <c r="AQ1372">
        <v>3</v>
      </c>
    </row>
    <row r="1373" spans="1:45" x14ac:dyDescent="0.35">
      <c r="A1373">
        <v>1470</v>
      </c>
      <c r="B1373" t="s">
        <v>47</v>
      </c>
      <c r="C1373">
        <v>1784</v>
      </c>
      <c r="D1373">
        <v>4</v>
      </c>
      <c r="E1373">
        <v>2</v>
      </c>
      <c r="H1373" t="s">
        <v>48</v>
      </c>
      <c r="R1373" t="s">
        <v>543</v>
      </c>
      <c r="T1373" t="s">
        <v>627</v>
      </c>
      <c r="U1373">
        <v>17</v>
      </c>
      <c r="V1373">
        <v>-96.3</v>
      </c>
      <c r="W1373">
        <v>150</v>
      </c>
      <c r="AE1373">
        <v>3</v>
      </c>
    </row>
    <row r="1374" spans="1:45" x14ac:dyDescent="0.35">
      <c r="A1374">
        <v>1471</v>
      </c>
      <c r="B1374" t="s">
        <v>51</v>
      </c>
      <c r="C1374">
        <v>1784</v>
      </c>
      <c r="D1374">
        <v>5</v>
      </c>
      <c r="E1374">
        <v>13</v>
      </c>
      <c r="F1374">
        <v>12</v>
      </c>
      <c r="G1374">
        <v>35</v>
      </c>
      <c r="J1374">
        <v>8</v>
      </c>
      <c r="L1374">
        <v>8</v>
      </c>
      <c r="Q1374">
        <v>10</v>
      </c>
      <c r="R1374" t="s">
        <v>479</v>
      </c>
      <c r="T1374" t="s">
        <v>1013</v>
      </c>
      <c r="U1374">
        <v>-16.5</v>
      </c>
      <c r="V1374">
        <v>-72</v>
      </c>
      <c r="W1374">
        <v>160</v>
      </c>
      <c r="X1374">
        <v>383</v>
      </c>
      <c r="Y1374">
        <v>3</v>
      </c>
      <c r="AE1374">
        <v>3</v>
      </c>
      <c r="AG1374">
        <v>3</v>
      </c>
      <c r="AJ1374">
        <v>383</v>
      </c>
      <c r="AK1374">
        <v>3</v>
      </c>
      <c r="AQ1374">
        <v>3</v>
      </c>
      <c r="AS1374">
        <v>3</v>
      </c>
    </row>
    <row r="1375" spans="1:45" x14ac:dyDescent="0.35">
      <c r="A1375">
        <v>1474</v>
      </c>
      <c r="B1375" t="s">
        <v>47</v>
      </c>
      <c r="C1375">
        <v>1784</v>
      </c>
      <c r="D1375">
        <v>7</v>
      </c>
      <c r="E1375">
        <v>23</v>
      </c>
      <c r="H1375" t="s">
        <v>48</v>
      </c>
      <c r="R1375" t="s">
        <v>80</v>
      </c>
      <c r="T1375" t="s">
        <v>1014</v>
      </c>
      <c r="U1375">
        <v>39.700000000000003</v>
      </c>
      <c r="V1375">
        <v>39.5</v>
      </c>
      <c r="W1375">
        <v>140</v>
      </c>
      <c r="X1375">
        <v>5000</v>
      </c>
      <c r="Y1375">
        <v>4</v>
      </c>
      <c r="AE1375">
        <v>3</v>
      </c>
    </row>
    <row r="1376" spans="1:45" x14ac:dyDescent="0.35">
      <c r="A1376">
        <v>1475</v>
      </c>
      <c r="B1376" t="s">
        <v>47</v>
      </c>
      <c r="C1376">
        <v>1784</v>
      </c>
      <c r="D1376">
        <v>7</v>
      </c>
      <c r="E1376">
        <v>29</v>
      </c>
      <c r="F1376">
        <v>14</v>
      </c>
      <c r="G1376">
        <v>10</v>
      </c>
      <c r="H1376" t="s">
        <v>48</v>
      </c>
      <c r="R1376" t="s">
        <v>826</v>
      </c>
      <c r="T1376" t="s">
        <v>1015</v>
      </c>
      <c r="U1376">
        <v>18.5</v>
      </c>
      <c r="V1376">
        <v>-72.3</v>
      </c>
      <c r="W1376">
        <v>90</v>
      </c>
      <c r="AE1376">
        <v>3</v>
      </c>
    </row>
    <row r="1377" spans="1:45" x14ac:dyDescent="0.35">
      <c r="A1377">
        <v>1476</v>
      </c>
      <c r="B1377" t="s">
        <v>47</v>
      </c>
      <c r="C1377">
        <v>1784</v>
      </c>
      <c r="D1377">
        <v>8</v>
      </c>
      <c r="E1377">
        <v>14</v>
      </c>
      <c r="H1377" t="s">
        <v>48</v>
      </c>
      <c r="R1377" t="s">
        <v>287</v>
      </c>
      <c r="T1377" t="s">
        <v>1016</v>
      </c>
      <c r="U1377">
        <v>63.8</v>
      </c>
      <c r="V1377">
        <v>-20.5</v>
      </c>
      <c r="W1377">
        <v>120</v>
      </c>
      <c r="AE1377">
        <v>3</v>
      </c>
    </row>
    <row r="1378" spans="1:45" x14ac:dyDescent="0.35">
      <c r="A1378">
        <v>1477</v>
      </c>
      <c r="B1378" t="s">
        <v>47</v>
      </c>
      <c r="C1378">
        <v>1784</v>
      </c>
      <c r="D1378">
        <v>8</v>
      </c>
      <c r="E1378">
        <v>15</v>
      </c>
      <c r="H1378" t="s">
        <v>48</v>
      </c>
      <c r="Q1378">
        <v>9</v>
      </c>
      <c r="R1378" t="s">
        <v>87</v>
      </c>
      <c r="T1378" t="s">
        <v>1017</v>
      </c>
      <c r="U1378">
        <v>40.9</v>
      </c>
      <c r="V1378">
        <v>0.3</v>
      </c>
      <c r="W1378">
        <v>130</v>
      </c>
      <c r="AE1378">
        <v>2</v>
      </c>
    </row>
    <row r="1379" spans="1:45" x14ac:dyDescent="0.35">
      <c r="A1379">
        <v>10496</v>
      </c>
      <c r="B1379" t="s">
        <v>47</v>
      </c>
      <c r="C1379">
        <v>1784</v>
      </c>
      <c r="D1379">
        <v>11</v>
      </c>
      <c r="Q1379">
        <v>8</v>
      </c>
      <c r="R1379" t="s">
        <v>77</v>
      </c>
      <c r="T1379" t="s">
        <v>509</v>
      </c>
      <c r="U1379">
        <v>34.1</v>
      </c>
      <c r="V1379">
        <v>74.8</v>
      </c>
      <c r="W1379">
        <v>60</v>
      </c>
      <c r="Y1379">
        <v>3</v>
      </c>
      <c r="AE1379">
        <v>2</v>
      </c>
      <c r="AG1379">
        <v>2</v>
      </c>
      <c r="AK1379">
        <v>3</v>
      </c>
      <c r="AQ1379">
        <v>2</v>
      </c>
      <c r="AS1379">
        <v>2</v>
      </c>
    </row>
    <row r="1380" spans="1:45" x14ac:dyDescent="0.35">
      <c r="A1380">
        <v>1479</v>
      </c>
      <c r="B1380" t="s">
        <v>47</v>
      </c>
      <c r="C1380">
        <v>1785</v>
      </c>
      <c r="D1380">
        <v>1</v>
      </c>
      <c r="E1380">
        <v>30</v>
      </c>
      <c r="Q1380">
        <v>9</v>
      </c>
      <c r="R1380" t="s">
        <v>56</v>
      </c>
      <c r="T1380" t="s">
        <v>1018</v>
      </c>
      <c r="U1380">
        <v>38.200000000000003</v>
      </c>
      <c r="V1380">
        <v>21.7</v>
      </c>
      <c r="W1380">
        <v>130</v>
      </c>
      <c r="X1380">
        <v>38</v>
      </c>
      <c r="Y1380">
        <v>1</v>
      </c>
      <c r="AE1380">
        <v>2</v>
      </c>
      <c r="AJ1380">
        <v>38</v>
      </c>
      <c r="AK1380">
        <v>1</v>
      </c>
      <c r="AQ1380">
        <v>2</v>
      </c>
    </row>
    <row r="1381" spans="1:45" x14ac:dyDescent="0.35">
      <c r="A1381">
        <v>1480</v>
      </c>
      <c r="B1381" t="s">
        <v>47</v>
      </c>
      <c r="C1381">
        <v>1785</v>
      </c>
      <c r="D1381">
        <v>4</v>
      </c>
      <c r="E1381">
        <v>18</v>
      </c>
      <c r="J1381">
        <v>6</v>
      </c>
      <c r="L1381">
        <v>6</v>
      </c>
      <c r="Q1381">
        <v>8</v>
      </c>
      <c r="R1381" t="s">
        <v>93</v>
      </c>
      <c r="T1381" t="s">
        <v>1019</v>
      </c>
      <c r="U1381">
        <v>39.9</v>
      </c>
      <c r="V1381">
        <v>98</v>
      </c>
      <c r="W1381">
        <v>30</v>
      </c>
      <c r="X1381">
        <v>36</v>
      </c>
      <c r="Y1381">
        <v>1</v>
      </c>
      <c r="AE1381">
        <v>2</v>
      </c>
      <c r="AG1381">
        <v>2</v>
      </c>
      <c r="AJ1381">
        <v>36</v>
      </c>
      <c r="AK1381">
        <v>1</v>
      </c>
      <c r="AQ1381">
        <v>2</v>
      </c>
      <c r="AS1381">
        <v>2</v>
      </c>
    </row>
    <row r="1382" spans="1:45" x14ac:dyDescent="0.35">
      <c r="A1382">
        <v>1481</v>
      </c>
      <c r="B1382" t="s">
        <v>47</v>
      </c>
      <c r="C1382">
        <v>1785</v>
      </c>
      <c r="D1382">
        <v>7</v>
      </c>
      <c r="E1382">
        <v>12</v>
      </c>
      <c r="F1382">
        <v>12</v>
      </c>
      <c r="G1382">
        <v>45</v>
      </c>
      <c r="Q1382">
        <v>8</v>
      </c>
      <c r="R1382" t="s">
        <v>580</v>
      </c>
      <c r="T1382" t="s">
        <v>1020</v>
      </c>
      <c r="U1382">
        <v>4.5999999999999996</v>
      </c>
      <c r="V1382">
        <v>-74</v>
      </c>
      <c r="W1382">
        <v>160</v>
      </c>
      <c r="X1382">
        <v>12</v>
      </c>
      <c r="Y1382">
        <v>1</v>
      </c>
      <c r="AE1382">
        <v>2</v>
      </c>
      <c r="AG1382">
        <v>2</v>
      </c>
      <c r="AJ1382">
        <v>12</v>
      </c>
      <c r="AK1382">
        <v>1</v>
      </c>
      <c r="AQ1382">
        <v>2</v>
      </c>
      <c r="AS1382">
        <v>2</v>
      </c>
    </row>
    <row r="1383" spans="1:45" x14ac:dyDescent="0.35">
      <c r="A1383">
        <v>1485</v>
      </c>
      <c r="B1383" t="s">
        <v>47</v>
      </c>
      <c r="C1383">
        <v>1786</v>
      </c>
      <c r="D1383">
        <v>2</v>
      </c>
      <c r="E1383">
        <v>5</v>
      </c>
      <c r="R1383" t="s">
        <v>56</v>
      </c>
      <c r="T1383" t="s">
        <v>1021</v>
      </c>
      <c r="U1383">
        <v>39.700000000000003</v>
      </c>
      <c r="V1383">
        <v>19.8</v>
      </c>
      <c r="W1383">
        <v>130</v>
      </c>
      <c r="X1383">
        <v>120</v>
      </c>
      <c r="Y1383">
        <v>3</v>
      </c>
      <c r="AE1383">
        <v>3</v>
      </c>
      <c r="AJ1383">
        <v>120</v>
      </c>
      <c r="AK1383">
        <v>3</v>
      </c>
      <c r="AQ1383">
        <v>3</v>
      </c>
    </row>
    <row r="1384" spans="1:45" x14ac:dyDescent="0.35">
      <c r="A1384">
        <v>1487</v>
      </c>
      <c r="B1384" t="s">
        <v>47</v>
      </c>
      <c r="C1384">
        <v>1786</v>
      </c>
      <c r="D1384">
        <v>3</v>
      </c>
      <c r="E1384">
        <v>9</v>
      </c>
      <c r="Q1384">
        <v>10</v>
      </c>
      <c r="R1384" t="s">
        <v>60</v>
      </c>
      <c r="T1384" t="s">
        <v>1022</v>
      </c>
      <c r="U1384">
        <v>38.200000000000003</v>
      </c>
      <c r="V1384">
        <v>15.2</v>
      </c>
      <c r="W1384">
        <v>130</v>
      </c>
    </row>
    <row r="1385" spans="1:45" x14ac:dyDescent="0.35">
      <c r="A1385">
        <v>1488</v>
      </c>
      <c r="B1385" t="s">
        <v>47</v>
      </c>
      <c r="C1385">
        <v>1786</v>
      </c>
      <c r="D1385">
        <v>6</v>
      </c>
      <c r="E1385">
        <v>1</v>
      </c>
      <c r="J1385">
        <v>7.5</v>
      </c>
      <c r="L1385">
        <v>7.5</v>
      </c>
      <c r="Q1385">
        <v>9</v>
      </c>
      <c r="R1385" t="s">
        <v>93</v>
      </c>
      <c r="T1385" t="s">
        <v>1023</v>
      </c>
      <c r="U1385">
        <v>29.8</v>
      </c>
      <c r="V1385">
        <v>102.1</v>
      </c>
      <c r="W1385">
        <v>30</v>
      </c>
      <c r="X1385">
        <v>435</v>
      </c>
      <c r="Y1385">
        <v>3</v>
      </c>
      <c r="AE1385">
        <v>3</v>
      </c>
      <c r="AG1385">
        <v>3</v>
      </c>
      <c r="AJ1385">
        <v>435</v>
      </c>
      <c r="AK1385">
        <v>3</v>
      </c>
      <c r="AQ1385">
        <v>3</v>
      </c>
      <c r="AS1385">
        <v>3</v>
      </c>
    </row>
    <row r="1386" spans="1:45" x14ac:dyDescent="0.35">
      <c r="A1386">
        <v>8113</v>
      </c>
      <c r="B1386" t="s">
        <v>47</v>
      </c>
      <c r="C1386">
        <v>1786</v>
      </c>
      <c r="D1386">
        <v>6</v>
      </c>
      <c r="E1386">
        <v>18</v>
      </c>
      <c r="J1386">
        <v>6</v>
      </c>
      <c r="L1386">
        <v>6</v>
      </c>
      <c r="Q1386">
        <v>8</v>
      </c>
      <c r="R1386" t="s">
        <v>93</v>
      </c>
      <c r="T1386" t="s">
        <v>1024</v>
      </c>
      <c r="U1386">
        <v>44</v>
      </c>
      <c r="V1386">
        <v>80.8</v>
      </c>
      <c r="W1386">
        <v>40</v>
      </c>
      <c r="AE1386">
        <v>2</v>
      </c>
      <c r="AG1386">
        <v>3</v>
      </c>
      <c r="AQ1386">
        <v>2</v>
      </c>
      <c r="AS1386">
        <v>3</v>
      </c>
    </row>
    <row r="1387" spans="1:45" x14ac:dyDescent="0.35">
      <c r="A1387">
        <v>1484</v>
      </c>
      <c r="B1387" t="s">
        <v>47</v>
      </c>
      <c r="C1387">
        <v>1786</v>
      </c>
      <c r="H1387" t="s">
        <v>48</v>
      </c>
      <c r="Q1387">
        <v>8</v>
      </c>
      <c r="R1387" t="s">
        <v>501</v>
      </c>
      <c r="T1387" t="s">
        <v>1025</v>
      </c>
      <c r="U1387">
        <v>8.5</v>
      </c>
      <c r="V1387">
        <v>-71.2</v>
      </c>
      <c r="W1387">
        <v>160</v>
      </c>
      <c r="AE1387">
        <v>2</v>
      </c>
    </row>
    <row r="1388" spans="1:45" x14ac:dyDescent="0.35">
      <c r="A1388">
        <v>6033</v>
      </c>
      <c r="B1388" t="s">
        <v>51</v>
      </c>
      <c r="C1388">
        <v>1787</v>
      </c>
      <c r="D1388">
        <v>3</v>
      </c>
      <c r="E1388">
        <v>28</v>
      </c>
      <c r="F1388">
        <v>17</v>
      </c>
      <c r="G1388">
        <v>30</v>
      </c>
      <c r="J1388">
        <v>8.3000000000000007</v>
      </c>
      <c r="L1388">
        <v>8.3000000000000007</v>
      </c>
      <c r="R1388" t="s">
        <v>543</v>
      </c>
      <c r="T1388" t="s">
        <v>1026</v>
      </c>
      <c r="U1388">
        <v>16.5</v>
      </c>
      <c r="V1388">
        <v>-98.5</v>
      </c>
      <c r="W1388">
        <v>150</v>
      </c>
      <c r="AE1388">
        <v>3</v>
      </c>
      <c r="AG1388">
        <v>3</v>
      </c>
      <c r="AJ1388">
        <v>11</v>
      </c>
      <c r="AK1388">
        <v>1</v>
      </c>
      <c r="AO1388">
        <v>1</v>
      </c>
      <c r="AQ1388">
        <v>3</v>
      </c>
      <c r="AS1388">
        <v>3</v>
      </c>
    </row>
    <row r="1389" spans="1:45" x14ac:dyDescent="0.35">
      <c r="A1389">
        <v>5925</v>
      </c>
      <c r="B1389" t="s">
        <v>51</v>
      </c>
      <c r="C1389">
        <v>1787</v>
      </c>
      <c r="D1389">
        <v>4</v>
      </c>
      <c r="E1389">
        <v>3</v>
      </c>
      <c r="F1389">
        <v>15</v>
      </c>
      <c r="G1389">
        <v>30</v>
      </c>
      <c r="J1389">
        <v>7.3</v>
      </c>
      <c r="L1389">
        <v>7.3</v>
      </c>
      <c r="R1389" t="s">
        <v>543</v>
      </c>
      <c r="T1389" t="s">
        <v>1026</v>
      </c>
      <c r="U1389">
        <v>15.5</v>
      </c>
      <c r="V1389">
        <v>-97</v>
      </c>
      <c r="W1389">
        <v>150</v>
      </c>
      <c r="AE1389">
        <v>2</v>
      </c>
      <c r="AQ1389">
        <v>2</v>
      </c>
    </row>
    <row r="1390" spans="1:45" x14ac:dyDescent="0.35">
      <c r="A1390">
        <v>1494</v>
      </c>
      <c r="B1390" t="s">
        <v>47</v>
      </c>
      <c r="C1390">
        <v>1787</v>
      </c>
      <c r="D1390">
        <v>5</v>
      </c>
      <c r="E1390">
        <v>2</v>
      </c>
      <c r="H1390" t="s">
        <v>48</v>
      </c>
      <c r="R1390" t="s">
        <v>647</v>
      </c>
      <c r="S1390" t="s">
        <v>648</v>
      </c>
      <c r="T1390" t="s">
        <v>1027</v>
      </c>
      <c r="U1390">
        <v>18.3</v>
      </c>
      <c r="V1390">
        <v>-66.400000000000006</v>
      </c>
      <c r="W1390">
        <v>90</v>
      </c>
      <c r="AE1390">
        <v>2</v>
      </c>
    </row>
    <row r="1391" spans="1:45" x14ac:dyDescent="0.35">
      <c r="A1391">
        <v>1495</v>
      </c>
      <c r="B1391" t="s">
        <v>47</v>
      </c>
      <c r="C1391">
        <v>1787</v>
      </c>
      <c r="D1391">
        <v>5</v>
      </c>
      <c r="E1391">
        <v>10</v>
      </c>
      <c r="H1391" t="s">
        <v>48</v>
      </c>
      <c r="R1391" t="s">
        <v>647</v>
      </c>
      <c r="S1391" t="s">
        <v>648</v>
      </c>
      <c r="T1391" t="s">
        <v>1028</v>
      </c>
      <c r="U1391">
        <v>18</v>
      </c>
      <c r="V1391">
        <v>-66.400000000000006</v>
      </c>
      <c r="W1391">
        <v>90</v>
      </c>
      <c r="AE1391">
        <v>2</v>
      </c>
    </row>
    <row r="1392" spans="1:45" x14ac:dyDescent="0.35">
      <c r="A1392">
        <v>1493</v>
      </c>
      <c r="B1392" t="s">
        <v>47</v>
      </c>
      <c r="C1392">
        <v>1787</v>
      </c>
      <c r="D1392">
        <v>5</v>
      </c>
      <c r="H1392" t="s">
        <v>48</v>
      </c>
      <c r="Q1392">
        <v>10</v>
      </c>
      <c r="R1392" t="s">
        <v>621</v>
      </c>
      <c r="T1392" t="s">
        <v>1029</v>
      </c>
      <c r="U1392">
        <v>10.8</v>
      </c>
      <c r="V1392">
        <v>122.5</v>
      </c>
      <c r="W1392">
        <v>170</v>
      </c>
      <c r="Y1392">
        <v>3</v>
      </c>
      <c r="AE1392">
        <v>2</v>
      </c>
    </row>
    <row r="1393" spans="1:45" x14ac:dyDescent="0.35">
      <c r="A1393">
        <v>1496</v>
      </c>
      <c r="B1393" t="s">
        <v>47</v>
      </c>
      <c r="C1393">
        <v>1787</v>
      </c>
      <c r="D1393">
        <v>7</v>
      </c>
      <c r="E1393">
        <v>12</v>
      </c>
      <c r="F1393">
        <v>22</v>
      </c>
      <c r="G1393">
        <v>45</v>
      </c>
      <c r="Q1393">
        <v>10</v>
      </c>
      <c r="R1393" t="s">
        <v>621</v>
      </c>
      <c r="T1393" t="s">
        <v>1030</v>
      </c>
      <c r="U1393">
        <v>10.7</v>
      </c>
      <c r="V1393">
        <v>122.5</v>
      </c>
      <c r="W1393">
        <v>170</v>
      </c>
      <c r="Y1393">
        <v>3</v>
      </c>
      <c r="AE1393">
        <v>3</v>
      </c>
    </row>
    <row r="1394" spans="1:45" x14ac:dyDescent="0.35">
      <c r="A1394">
        <v>6029</v>
      </c>
      <c r="B1394" t="s">
        <v>51</v>
      </c>
      <c r="C1394">
        <v>1787</v>
      </c>
      <c r="D1394">
        <v>10</v>
      </c>
      <c r="E1394">
        <v>27</v>
      </c>
      <c r="R1394" t="s">
        <v>756</v>
      </c>
      <c r="T1394" t="s">
        <v>1031</v>
      </c>
      <c r="U1394">
        <v>18.47</v>
      </c>
      <c r="V1394">
        <v>-77.92</v>
      </c>
      <c r="W1394">
        <v>90</v>
      </c>
    </row>
    <row r="1395" spans="1:45" x14ac:dyDescent="0.35">
      <c r="A1395">
        <v>5926</v>
      </c>
      <c r="B1395" t="s">
        <v>51</v>
      </c>
      <c r="C1395">
        <v>1788</v>
      </c>
      <c r="D1395">
        <v>7</v>
      </c>
      <c r="E1395">
        <v>21</v>
      </c>
      <c r="J1395">
        <v>8</v>
      </c>
      <c r="L1395">
        <v>8</v>
      </c>
      <c r="Q1395">
        <v>7</v>
      </c>
      <c r="R1395" t="s">
        <v>505</v>
      </c>
      <c r="S1395" t="s">
        <v>1032</v>
      </c>
      <c r="T1395" t="s">
        <v>1033</v>
      </c>
      <c r="U1395">
        <v>57</v>
      </c>
      <c r="V1395">
        <v>-153</v>
      </c>
      <c r="W1395">
        <v>150</v>
      </c>
      <c r="AK1395">
        <v>3</v>
      </c>
      <c r="AQ1395">
        <v>1</v>
      </c>
      <c r="AS1395">
        <v>1</v>
      </c>
    </row>
    <row r="1396" spans="1:45" x14ac:dyDescent="0.35">
      <c r="A1396">
        <v>5927</v>
      </c>
      <c r="B1396" t="s">
        <v>51</v>
      </c>
      <c r="C1396">
        <v>1788</v>
      </c>
      <c r="D1396">
        <v>8</v>
      </c>
      <c r="E1396">
        <v>6</v>
      </c>
      <c r="J1396">
        <v>8</v>
      </c>
      <c r="L1396">
        <v>8</v>
      </c>
      <c r="R1396" t="s">
        <v>505</v>
      </c>
      <c r="S1396" t="s">
        <v>1032</v>
      </c>
      <c r="T1396" t="s">
        <v>1034</v>
      </c>
      <c r="U1396">
        <v>55</v>
      </c>
      <c r="V1396">
        <v>-161</v>
      </c>
      <c r="W1396">
        <v>150</v>
      </c>
      <c r="AK1396">
        <v>3</v>
      </c>
    </row>
    <row r="1397" spans="1:45" x14ac:dyDescent="0.35">
      <c r="A1397">
        <v>1500</v>
      </c>
      <c r="B1397" t="s">
        <v>47</v>
      </c>
      <c r="C1397">
        <v>1788</v>
      </c>
      <c r="D1397">
        <v>10</v>
      </c>
      <c r="E1397">
        <v>12</v>
      </c>
      <c r="H1397" t="s">
        <v>48</v>
      </c>
      <c r="Q1397">
        <v>9</v>
      </c>
      <c r="R1397" t="s">
        <v>1035</v>
      </c>
      <c r="T1397" t="s">
        <v>1035</v>
      </c>
      <c r="U1397">
        <v>14</v>
      </c>
      <c r="V1397">
        <v>-61</v>
      </c>
      <c r="W1397">
        <v>90</v>
      </c>
      <c r="X1397">
        <v>900</v>
      </c>
      <c r="Y1397">
        <v>3</v>
      </c>
      <c r="AE1397">
        <v>3</v>
      </c>
      <c r="AJ1397">
        <v>900</v>
      </c>
      <c r="AQ1397">
        <v>3</v>
      </c>
    </row>
    <row r="1398" spans="1:45" x14ac:dyDescent="0.35">
      <c r="A1398">
        <v>1498</v>
      </c>
      <c r="B1398" t="s">
        <v>47</v>
      </c>
      <c r="C1398">
        <v>1788</v>
      </c>
      <c r="H1398" t="s">
        <v>48</v>
      </c>
      <c r="J1398">
        <v>5.6</v>
      </c>
      <c r="P1398">
        <v>5.6</v>
      </c>
      <c r="Q1398">
        <v>8</v>
      </c>
      <c r="R1398" t="s">
        <v>1036</v>
      </c>
      <c r="T1398" t="s">
        <v>1037</v>
      </c>
      <c r="U1398">
        <v>7.6</v>
      </c>
      <c r="V1398">
        <v>1.7</v>
      </c>
      <c r="W1398">
        <v>10</v>
      </c>
      <c r="AE1398">
        <v>2</v>
      </c>
    </row>
    <row r="1399" spans="1:45" x14ac:dyDescent="0.35">
      <c r="A1399">
        <v>1501</v>
      </c>
      <c r="B1399" t="s">
        <v>47</v>
      </c>
      <c r="C1399">
        <v>1789</v>
      </c>
      <c r="D1399">
        <v>6</v>
      </c>
      <c r="E1399">
        <v>7</v>
      </c>
      <c r="J1399">
        <v>6.5</v>
      </c>
      <c r="L1399">
        <v>6.5</v>
      </c>
      <c r="Q1399">
        <v>9</v>
      </c>
      <c r="R1399" t="s">
        <v>93</v>
      </c>
      <c r="T1399" t="s">
        <v>1038</v>
      </c>
      <c r="U1399">
        <v>24.2</v>
      </c>
      <c r="V1399">
        <v>102.8</v>
      </c>
      <c r="W1399">
        <v>30</v>
      </c>
      <c r="Y1399">
        <v>3</v>
      </c>
      <c r="AC1399">
        <v>3</v>
      </c>
      <c r="AE1399">
        <v>3</v>
      </c>
      <c r="AG1399">
        <v>3</v>
      </c>
      <c r="AK1399">
        <v>3</v>
      </c>
      <c r="AO1399">
        <v>3</v>
      </c>
      <c r="AQ1399">
        <v>3</v>
      </c>
      <c r="AS1399">
        <v>3</v>
      </c>
    </row>
    <row r="1400" spans="1:45" x14ac:dyDescent="0.35">
      <c r="A1400">
        <v>1502</v>
      </c>
      <c r="B1400" t="s">
        <v>47</v>
      </c>
      <c r="C1400">
        <v>1789</v>
      </c>
      <c r="D1400">
        <v>9</v>
      </c>
      <c r="E1400">
        <v>30</v>
      </c>
      <c r="F1400">
        <v>4</v>
      </c>
      <c r="G1400">
        <v>15</v>
      </c>
      <c r="H1400" t="s">
        <v>48</v>
      </c>
      <c r="Q1400">
        <v>10</v>
      </c>
      <c r="R1400" t="s">
        <v>60</v>
      </c>
      <c r="T1400" t="s">
        <v>1039</v>
      </c>
      <c r="U1400">
        <v>43.5</v>
      </c>
      <c r="V1400">
        <v>12.2</v>
      </c>
      <c r="W1400">
        <v>130</v>
      </c>
      <c r="X1400">
        <v>500</v>
      </c>
      <c r="Y1400">
        <v>3</v>
      </c>
      <c r="AE1400">
        <v>3</v>
      </c>
    </row>
    <row r="1401" spans="1:45" x14ac:dyDescent="0.35">
      <c r="A1401">
        <v>1503</v>
      </c>
      <c r="B1401" t="s">
        <v>47</v>
      </c>
      <c r="C1401">
        <v>1789</v>
      </c>
      <c r="D1401">
        <v>11</v>
      </c>
      <c r="E1401">
        <v>7</v>
      </c>
      <c r="J1401">
        <v>5</v>
      </c>
      <c r="L1401">
        <v>5</v>
      </c>
      <c r="Q1401">
        <v>6</v>
      </c>
      <c r="R1401" t="s">
        <v>93</v>
      </c>
      <c r="T1401" t="s">
        <v>1040</v>
      </c>
      <c r="U1401">
        <v>34.6</v>
      </c>
      <c r="V1401">
        <v>110.3</v>
      </c>
      <c r="W1401">
        <v>30</v>
      </c>
      <c r="Y1401">
        <v>2</v>
      </c>
      <c r="AE1401">
        <v>1</v>
      </c>
      <c r="AG1401">
        <v>1</v>
      </c>
      <c r="AK1401">
        <v>2</v>
      </c>
      <c r="AQ1401">
        <v>1</v>
      </c>
      <c r="AS1401">
        <v>1</v>
      </c>
    </row>
    <row r="1402" spans="1:45" x14ac:dyDescent="0.35">
      <c r="A1402">
        <v>1504</v>
      </c>
      <c r="B1402" t="s">
        <v>51</v>
      </c>
      <c r="C1402">
        <v>1790</v>
      </c>
      <c r="D1402">
        <v>10</v>
      </c>
      <c r="E1402">
        <v>9</v>
      </c>
      <c r="F1402">
        <v>1</v>
      </c>
      <c r="G1402">
        <v>15</v>
      </c>
      <c r="Q1402">
        <v>10</v>
      </c>
      <c r="R1402" t="s">
        <v>258</v>
      </c>
      <c r="T1402" t="s">
        <v>1041</v>
      </c>
      <c r="U1402">
        <v>35.700000000000003</v>
      </c>
      <c r="V1402">
        <v>-0.6</v>
      </c>
      <c r="W1402">
        <v>15</v>
      </c>
      <c r="X1402">
        <v>3000</v>
      </c>
      <c r="Y1402">
        <v>4</v>
      </c>
      <c r="AE1402">
        <v>3</v>
      </c>
      <c r="AG1402">
        <v>3</v>
      </c>
      <c r="AJ1402">
        <v>3000</v>
      </c>
      <c r="AK1402">
        <v>4</v>
      </c>
      <c r="AQ1402">
        <v>3</v>
      </c>
      <c r="AS1402">
        <v>3</v>
      </c>
    </row>
    <row r="1403" spans="1:45" x14ac:dyDescent="0.35">
      <c r="A1403">
        <v>1505</v>
      </c>
      <c r="B1403" t="s">
        <v>47</v>
      </c>
      <c r="C1403">
        <v>1790</v>
      </c>
      <c r="D1403">
        <v>12</v>
      </c>
      <c r="E1403">
        <v>2</v>
      </c>
      <c r="F1403">
        <v>1</v>
      </c>
      <c r="H1403" t="s">
        <v>48</v>
      </c>
      <c r="I1403">
        <v>20</v>
      </c>
      <c r="J1403">
        <v>7.5</v>
      </c>
      <c r="P1403">
        <v>7.5</v>
      </c>
      <c r="Q1403">
        <v>10</v>
      </c>
      <c r="R1403" t="s">
        <v>98</v>
      </c>
      <c r="T1403" t="s">
        <v>1042</v>
      </c>
      <c r="U1403">
        <v>54</v>
      </c>
      <c r="V1403">
        <v>162</v>
      </c>
      <c r="W1403">
        <v>50</v>
      </c>
    </row>
    <row r="1404" spans="1:45" x14ac:dyDescent="0.35">
      <c r="A1404">
        <v>8114</v>
      </c>
      <c r="B1404" t="s">
        <v>47</v>
      </c>
      <c r="C1404">
        <v>1791</v>
      </c>
      <c r="D1404">
        <v>4</v>
      </c>
      <c r="E1404">
        <v>8</v>
      </c>
      <c r="J1404">
        <v>5.5</v>
      </c>
      <c r="L1404">
        <v>5.5</v>
      </c>
      <c r="Q1404">
        <v>7</v>
      </c>
      <c r="R1404" t="s">
        <v>93</v>
      </c>
      <c r="T1404" t="s">
        <v>1043</v>
      </c>
      <c r="U1404">
        <v>24.5</v>
      </c>
      <c r="V1404">
        <v>117.7</v>
      </c>
      <c r="W1404">
        <v>30</v>
      </c>
      <c r="AE1404">
        <v>2</v>
      </c>
      <c r="AG1404">
        <v>3</v>
      </c>
      <c r="AQ1404">
        <v>2</v>
      </c>
      <c r="AS1404">
        <v>3</v>
      </c>
    </row>
    <row r="1405" spans="1:45" x14ac:dyDescent="0.35">
      <c r="A1405">
        <v>5930</v>
      </c>
      <c r="B1405" t="s">
        <v>51</v>
      </c>
      <c r="C1405">
        <v>1791</v>
      </c>
      <c r="D1405">
        <v>4</v>
      </c>
      <c r="E1405">
        <v>15</v>
      </c>
      <c r="I1405">
        <v>20</v>
      </c>
      <c r="J1405">
        <v>6.8</v>
      </c>
      <c r="L1405">
        <v>6.8</v>
      </c>
      <c r="Q1405">
        <v>9</v>
      </c>
      <c r="R1405" t="s">
        <v>98</v>
      </c>
      <c r="T1405" t="s">
        <v>902</v>
      </c>
      <c r="U1405">
        <v>56</v>
      </c>
      <c r="V1405">
        <v>163</v>
      </c>
      <c r="W1405">
        <v>50</v>
      </c>
    </row>
    <row r="1406" spans="1:45" x14ac:dyDescent="0.35">
      <c r="A1406">
        <v>5931</v>
      </c>
      <c r="B1406" t="s">
        <v>51</v>
      </c>
      <c r="C1406">
        <v>1791</v>
      </c>
      <c r="D1406">
        <v>9</v>
      </c>
      <c r="E1406">
        <v>13</v>
      </c>
      <c r="J1406">
        <v>6.5</v>
      </c>
      <c r="L1406">
        <v>6.5</v>
      </c>
      <c r="R1406" t="s">
        <v>199</v>
      </c>
      <c r="T1406" t="s">
        <v>1044</v>
      </c>
      <c r="U1406">
        <v>34.5</v>
      </c>
      <c r="V1406">
        <v>135.4</v>
      </c>
      <c r="W1406">
        <v>30</v>
      </c>
      <c r="Y1406">
        <v>2</v>
      </c>
      <c r="AE1406">
        <v>1</v>
      </c>
      <c r="AK1406">
        <v>2</v>
      </c>
      <c r="AQ1406">
        <v>1</v>
      </c>
    </row>
    <row r="1407" spans="1:45" x14ac:dyDescent="0.35">
      <c r="A1407">
        <v>1510</v>
      </c>
      <c r="B1407" t="s">
        <v>47</v>
      </c>
      <c r="C1407">
        <v>1791</v>
      </c>
      <c r="D1407">
        <v>10</v>
      </c>
      <c r="E1407">
        <v>12</v>
      </c>
      <c r="F1407">
        <v>17</v>
      </c>
      <c r="Q1407">
        <v>9</v>
      </c>
      <c r="R1407" t="s">
        <v>60</v>
      </c>
      <c r="T1407" t="s">
        <v>1045</v>
      </c>
      <c r="U1407">
        <v>38.5</v>
      </c>
      <c r="V1407">
        <v>16.100000000000001</v>
      </c>
      <c r="W1407">
        <v>130</v>
      </c>
      <c r="X1407">
        <v>15</v>
      </c>
      <c r="Y1407">
        <v>1</v>
      </c>
      <c r="AE1407">
        <v>2</v>
      </c>
    </row>
    <row r="1408" spans="1:45" x14ac:dyDescent="0.35">
      <c r="A1408">
        <v>1513</v>
      </c>
      <c r="B1408" t="s">
        <v>47</v>
      </c>
      <c r="C1408">
        <v>1791</v>
      </c>
      <c r="D1408">
        <v>10</v>
      </c>
      <c r="E1408">
        <v>22</v>
      </c>
      <c r="Q1408">
        <v>10</v>
      </c>
      <c r="R1408" t="s">
        <v>56</v>
      </c>
      <c r="T1408" t="s">
        <v>683</v>
      </c>
      <c r="U1408">
        <v>37.5</v>
      </c>
      <c r="V1408">
        <v>20.3</v>
      </c>
      <c r="W1408">
        <v>130</v>
      </c>
      <c r="X1408">
        <v>22</v>
      </c>
      <c r="Y1408">
        <v>1</v>
      </c>
      <c r="AE1408">
        <v>3</v>
      </c>
    </row>
    <row r="1409" spans="1:45" x14ac:dyDescent="0.35">
      <c r="A1409">
        <v>7506</v>
      </c>
      <c r="B1409" t="s">
        <v>51</v>
      </c>
      <c r="C1409">
        <v>1791</v>
      </c>
      <c r="D1409">
        <v>11</v>
      </c>
      <c r="E1409">
        <v>2</v>
      </c>
      <c r="F1409">
        <v>21</v>
      </c>
      <c r="J1409">
        <v>7</v>
      </c>
      <c r="L1409">
        <v>7</v>
      </c>
      <c r="Q1409">
        <v>10</v>
      </c>
      <c r="R1409" t="s">
        <v>56</v>
      </c>
      <c r="T1409" t="s">
        <v>1046</v>
      </c>
      <c r="U1409">
        <v>35.799999999999997</v>
      </c>
      <c r="V1409">
        <v>21</v>
      </c>
      <c r="W1409">
        <v>130</v>
      </c>
      <c r="X1409">
        <v>50</v>
      </c>
      <c r="Y1409">
        <v>1</v>
      </c>
      <c r="AB1409">
        <v>80</v>
      </c>
      <c r="AC1409">
        <v>2</v>
      </c>
      <c r="AE1409">
        <v>3</v>
      </c>
      <c r="AG1409">
        <v>3</v>
      </c>
      <c r="AJ1409">
        <v>50</v>
      </c>
      <c r="AK1409">
        <v>1</v>
      </c>
      <c r="AN1409">
        <v>80</v>
      </c>
      <c r="AO1409">
        <v>2</v>
      </c>
      <c r="AQ1409">
        <v>3</v>
      </c>
      <c r="AS1409">
        <v>3</v>
      </c>
    </row>
    <row r="1410" spans="1:45" x14ac:dyDescent="0.35">
      <c r="A1410">
        <v>1508</v>
      </c>
      <c r="B1410" t="s">
        <v>47</v>
      </c>
      <c r="C1410">
        <v>1791</v>
      </c>
      <c r="H1410" t="s">
        <v>48</v>
      </c>
      <c r="R1410" t="s">
        <v>73</v>
      </c>
      <c r="T1410" t="s">
        <v>1047</v>
      </c>
      <c r="U1410">
        <v>38</v>
      </c>
      <c r="V1410">
        <v>46.2</v>
      </c>
      <c r="W1410">
        <v>140</v>
      </c>
      <c r="AE1410">
        <v>2</v>
      </c>
    </row>
    <row r="1411" spans="1:45" x14ac:dyDescent="0.35">
      <c r="A1411">
        <v>1507</v>
      </c>
      <c r="B1411" t="s">
        <v>47</v>
      </c>
      <c r="C1411">
        <v>1791</v>
      </c>
      <c r="R1411" t="s">
        <v>385</v>
      </c>
      <c r="T1411" t="s">
        <v>598</v>
      </c>
      <c r="U1411">
        <v>35.299999999999997</v>
      </c>
      <c r="V1411">
        <v>-2.97</v>
      </c>
      <c r="W1411">
        <v>15</v>
      </c>
      <c r="AE1411">
        <v>2</v>
      </c>
    </row>
    <row r="1412" spans="1:45" x14ac:dyDescent="0.35">
      <c r="A1412">
        <v>1506</v>
      </c>
      <c r="B1412" t="s">
        <v>47</v>
      </c>
      <c r="C1412">
        <v>1791</v>
      </c>
      <c r="R1412" t="s">
        <v>578</v>
      </c>
      <c r="T1412" t="s">
        <v>1048</v>
      </c>
      <c r="U1412">
        <v>14.6</v>
      </c>
      <c r="V1412">
        <v>-91.5</v>
      </c>
      <c r="W1412">
        <v>100</v>
      </c>
      <c r="AE1412">
        <v>3</v>
      </c>
      <c r="AQ1412">
        <v>3</v>
      </c>
    </row>
    <row r="1413" spans="1:45" x14ac:dyDescent="0.35">
      <c r="A1413">
        <v>1515</v>
      </c>
      <c r="B1413" t="s">
        <v>51</v>
      </c>
      <c r="C1413">
        <v>1792</v>
      </c>
      <c r="D1413">
        <v>5</v>
      </c>
      <c r="E1413">
        <v>21</v>
      </c>
      <c r="J1413">
        <v>6.4</v>
      </c>
      <c r="L1413">
        <v>6.4</v>
      </c>
      <c r="R1413" t="s">
        <v>199</v>
      </c>
      <c r="T1413" t="s">
        <v>1049</v>
      </c>
      <c r="U1413">
        <v>32.799999999999997</v>
      </c>
      <c r="V1413">
        <v>130.30000000000001</v>
      </c>
      <c r="W1413">
        <v>30</v>
      </c>
      <c r="AC1413">
        <v>2</v>
      </c>
      <c r="AE1413">
        <v>2</v>
      </c>
      <c r="AG1413">
        <v>2</v>
      </c>
      <c r="AJ1413">
        <v>15030</v>
      </c>
      <c r="AK1413">
        <v>4</v>
      </c>
      <c r="AN1413">
        <v>707</v>
      </c>
      <c r="AO1413">
        <v>3</v>
      </c>
      <c r="AQ1413">
        <v>4</v>
      </c>
      <c r="AR1413">
        <v>6200</v>
      </c>
      <c r="AS1413">
        <v>4</v>
      </c>
    </row>
    <row r="1414" spans="1:45" x14ac:dyDescent="0.35">
      <c r="A1414">
        <v>5932</v>
      </c>
      <c r="B1414" t="s">
        <v>51</v>
      </c>
      <c r="C1414">
        <v>1792</v>
      </c>
      <c r="D1414">
        <v>6</v>
      </c>
      <c r="E1414">
        <v>13</v>
      </c>
      <c r="J1414">
        <v>6.9</v>
      </c>
      <c r="P1414">
        <v>6.9</v>
      </c>
      <c r="R1414" t="s">
        <v>199</v>
      </c>
      <c r="T1414" t="s">
        <v>1050</v>
      </c>
      <c r="U1414">
        <v>43.5</v>
      </c>
      <c r="V1414">
        <v>140.6</v>
      </c>
      <c r="W1414">
        <v>30</v>
      </c>
      <c r="AK1414">
        <v>2</v>
      </c>
      <c r="AQ1414">
        <v>1</v>
      </c>
    </row>
    <row r="1415" spans="1:45" x14ac:dyDescent="0.35">
      <c r="A1415">
        <v>1516</v>
      </c>
      <c r="B1415" t="s">
        <v>51</v>
      </c>
      <c r="C1415">
        <v>1792</v>
      </c>
      <c r="D1415">
        <v>8</v>
      </c>
      <c r="E1415">
        <v>9</v>
      </c>
      <c r="J1415">
        <v>6.8</v>
      </c>
      <c r="L1415">
        <v>6.8</v>
      </c>
      <c r="Q1415">
        <v>9</v>
      </c>
      <c r="R1415" t="s">
        <v>738</v>
      </c>
      <c r="T1415" t="s">
        <v>1051</v>
      </c>
      <c r="U1415">
        <v>23.6</v>
      </c>
      <c r="V1415">
        <v>120.5</v>
      </c>
      <c r="W1415">
        <v>30</v>
      </c>
      <c r="X1415">
        <v>252</v>
      </c>
      <c r="Y1415">
        <v>3</v>
      </c>
      <c r="AB1415">
        <v>432</v>
      </c>
      <c r="AC1415">
        <v>3</v>
      </c>
      <c r="AE1415">
        <v>3</v>
      </c>
      <c r="AF1415">
        <v>14889</v>
      </c>
      <c r="AG1415">
        <v>4</v>
      </c>
      <c r="AJ1415">
        <v>252</v>
      </c>
      <c r="AK1415">
        <v>3</v>
      </c>
      <c r="AN1415">
        <v>432</v>
      </c>
      <c r="AO1415">
        <v>3</v>
      </c>
      <c r="AQ1415">
        <v>3</v>
      </c>
      <c r="AR1415">
        <v>14889</v>
      </c>
      <c r="AS1415">
        <v>4</v>
      </c>
    </row>
    <row r="1416" spans="1:45" x14ac:dyDescent="0.35">
      <c r="A1416">
        <v>1517</v>
      </c>
      <c r="B1416" t="s">
        <v>51</v>
      </c>
      <c r="C1416">
        <v>1792</v>
      </c>
      <c r="D1416">
        <v>8</v>
      </c>
      <c r="E1416">
        <v>22</v>
      </c>
      <c r="F1416">
        <v>18</v>
      </c>
      <c r="H1416" t="s">
        <v>48</v>
      </c>
      <c r="I1416">
        <v>40</v>
      </c>
      <c r="J1416">
        <v>8.4</v>
      </c>
      <c r="P1416">
        <v>8.4</v>
      </c>
      <c r="Q1416">
        <v>11</v>
      </c>
      <c r="R1416" t="s">
        <v>98</v>
      </c>
      <c r="T1416" t="s">
        <v>1042</v>
      </c>
      <c r="U1416">
        <v>54</v>
      </c>
      <c r="V1416">
        <v>162</v>
      </c>
      <c r="W1416">
        <v>50</v>
      </c>
    </row>
    <row r="1417" spans="1:45" x14ac:dyDescent="0.35">
      <c r="A1417">
        <v>1518</v>
      </c>
      <c r="B1417" t="s">
        <v>47</v>
      </c>
      <c r="C1417">
        <v>1792</v>
      </c>
      <c r="D1417">
        <v>9</v>
      </c>
      <c r="E1417">
        <v>7</v>
      </c>
      <c r="J1417">
        <v>6</v>
      </c>
      <c r="L1417">
        <v>6</v>
      </c>
      <c r="Q1417">
        <v>8</v>
      </c>
      <c r="R1417" t="s">
        <v>93</v>
      </c>
      <c r="T1417" t="s">
        <v>1052</v>
      </c>
      <c r="U1417">
        <v>31</v>
      </c>
      <c r="V1417">
        <v>101.5</v>
      </c>
      <c r="W1417">
        <v>30</v>
      </c>
      <c r="X1417">
        <v>205</v>
      </c>
      <c r="Y1417">
        <v>3</v>
      </c>
      <c r="AE1417">
        <v>2</v>
      </c>
      <c r="AG1417">
        <v>3</v>
      </c>
      <c r="AJ1417">
        <v>205</v>
      </c>
      <c r="AK1417">
        <v>3</v>
      </c>
      <c r="AQ1417">
        <v>2</v>
      </c>
      <c r="AS1417">
        <v>3</v>
      </c>
    </row>
    <row r="1418" spans="1:45" x14ac:dyDescent="0.35">
      <c r="A1418">
        <v>7057</v>
      </c>
      <c r="B1418" t="s">
        <v>51</v>
      </c>
      <c r="C1418">
        <v>1792</v>
      </c>
      <c r="Q1418">
        <v>7</v>
      </c>
      <c r="R1418" t="s">
        <v>505</v>
      </c>
      <c r="S1418" t="s">
        <v>1032</v>
      </c>
      <c r="T1418" t="s">
        <v>1053</v>
      </c>
      <c r="U1418">
        <v>57</v>
      </c>
      <c r="V1418">
        <v>-152</v>
      </c>
      <c r="W1418">
        <v>150</v>
      </c>
      <c r="AE1418">
        <v>1</v>
      </c>
      <c r="AQ1418">
        <v>1</v>
      </c>
    </row>
    <row r="1419" spans="1:45" x14ac:dyDescent="0.35">
      <c r="A1419">
        <v>1520</v>
      </c>
      <c r="B1419" t="s">
        <v>51</v>
      </c>
      <c r="C1419">
        <v>1793</v>
      </c>
      <c r="D1419">
        <v>2</v>
      </c>
      <c r="E1419">
        <v>8</v>
      </c>
      <c r="F1419">
        <v>3</v>
      </c>
      <c r="J1419">
        <v>6.9</v>
      </c>
      <c r="L1419">
        <v>6.9</v>
      </c>
      <c r="R1419" t="s">
        <v>199</v>
      </c>
      <c r="T1419" t="s">
        <v>1054</v>
      </c>
      <c r="U1419">
        <v>40.85</v>
      </c>
      <c r="V1419">
        <v>139.94999999999999</v>
      </c>
      <c r="W1419">
        <v>30</v>
      </c>
      <c r="X1419">
        <v>12</v>
      </c>
      <c r="Y1419">
        <v>1</v>
      </c>
      <c r="AE1419">
        <v>2</v>
      </c>
      <c r="AF1419">
        <v>164</v>
      </c>
      <c r="AG1419">
        <v>3</v>
      </c>
      <c r="AJ1419">
        <v>12</v>
      </c>
      <c r="AK1419">
        <v>1</v>
      </c>
      <c r="AQ1419">
        <v>2</v>
      </c>
      <c r="AR1419">
        <v>164</v>
      </c>
      <c r="AS1419">
        <v>3</v>
      </c>
    </row>
    <row r="1420" spans="1:45" x14ac:dyDescent="0.35">
      <c r="A1420">
        <v>1521</v>
      </c>
      <c r="B1420" t="s">
        <v>51</v>
      </c>
      <c r="C1420">
        <v>1793</v>
      </c>
      <c r="D1420">
        <v>2</v>
      </c>
      <c r="E1420">
        <v>17</v>
      </c>
      <c r="J1420">
        <v>8.3000000000000007</v>
      </c>
      <c r="L1420">
        <v>8.3000000000000007</v>
      </c>
      <c r="R1420" t="s">
        <v>199</v>
      </c>
      <c r="T1420" t="s">
        <v>986</v>
      </c>
      <c r="U1420">
        <v>38.5</v>
      </c>
      <c r="V1420">
        <v>144</v>
      </c>
      <c r="W1420">
        <v>30</v>
      </c>
      <c r="X1420">
        <v>25</v>
      </c>
      <c r="Y1420">
        <v>1</v>
      </c>
      <c r="AE1420">
        <v>3</v>
      </c>
      <c r="AF1420">
        <v>1060</v>
      </c>
      <c r="AG1420">
        <v>4</v>
      </c>
      <c r="AJ1420">
        <v>745</v>
      </c>
      <c r="AK1420">
        <v>3</v>
      </c>
      <c r="AQ1420">
        <v>3</v>
      </c>
      <c r="AR1420">
        <v>1160</v>
      </c>
      <c r="AS1420">
        <v>4</v>
      </c>
    </row>
    <row r="1421" spans="1:45" x14ac:dyDescent="0.35">
      <c r="A1421">
        <v>1523</v>
      </c>
      <c r="B1421" t="s">
        <v>47</v>
      </c>
      <c r="C1421">
        <v>1793</v>
      </c>
      <c r="D1421">
        <v>4</v>
      </c>
      <c r="E1421">
        <v>12</v>
      </c>
      <c r="H1421" t="s">
        <v>48</v>
      </c>
      <c r="R1421" t="s">
        <v>826</v>
      </c>
      <c r="T1421" t="s">
        <v>1055</v>
      </c>
      <c r="U1421">
        <v>19</v>
      </c>
      <c r="V1421">
        <v>-72.3</v>
      </c>
      <c r="W1421">
        <v>90</v>
      </c>
      <c r="AE1421">
        <v>2</v>
      </c>
    </row>
    <row r="1422" spans="1:45" x14ac:dyDescent="0.35">
      <c r="A1422">
        <v>1524</v>
      </c>
      <c r="B1422" t="s">
        <v>47</v>
      </c>
      <c r="C1422">
        <v>1793</v>
      </c>
      <c r="D1422">
        <v>5</v>
      </c>
      <c r="E1422">
        <v>15</v>
      </c>
      <c r="J1422">
        <v>6</v>
      </c>
      <c r="L1422">
        <v>6</v>
      </c>
      <c r="Q1422">
        <v>8</v>
      </c>
      <c r="R1422" t="s">
        <v>93</v>
      </c>
      <c r="T1422" t="s">
        <v>1056</v>
      </c>
      <c r="U1422">
        <v>30.6</v>
      </c>
      <c r="V1422">
        <v>101.5</v>
      </c>
      <c r="W1422">
        <v>30</v>
      </c>
      <c r="X1422">
        <v>200</v>
      </c>
      <c r="Y1422">
        <v>3</v>
      </c>
      <c r="AB1422">
        <v>30</v>
      </c>
      <c r="AC1422">
        <v>1</v>
      </c>
      <c r="AE1422">
        <v>2</v>
      </c>
      <c r="AG1422">
        <v>3</v>
      </c>
      <c r="AJ1422">
        <v>200</v>
      </c>
      <c r="AK1422">
        <v>3</v>
      </c>
      <c r="AN1422">
        <v>30</v>
      </c>
      <c r="AO1422">
        <v>1</v>
      </c>
      <c r="AQ1422">
        <v>2</v>
      </c>
      <c r="AS1422">
        <v>3</v>
      </c>
    </row>
    <row r="1423" spans="1:45" x14ac:dyDescent="0.35">
      <c r="A1423">
        <v>1525</v>
      </c>
      <c r="B1423" t="s">
        <v>47</v>
      </c>
      <c r="C1423">
        <v>1793</v>
      </c>
      <c r="D1423">
        <v>7</v>
      </c>
      <c r="H1423" t="s">
        <v>48</v>
      </c>
      <c r="Q1423">
        <v>10</v>
      </c>
      <c r="R1423" t="s">
        <v>541</v>
      </c>
      <c r="T1423" t="s">
        <v>910</v>
      </c>
      <c r="U1423">
        <v>39.299999999999997</v>
      </c>
      <c r="V1423">
        <v>-31.1</v>
      </c>
      <c r="W1423">
        <v>130</v>
      </c>
    </row>
    <row r="1424" spans="1:45" x14ac:dyDescent="0.35">
      <c r="A1424">
        <v>1526</v>
      </c>
      <c r="B1424" t="s">
        <v>47</v>
      </c>
      <c r="C1424">
        <v>1794</v>
      </c>
      <c r="D1424">
        <v>3</v>
      </c>
      <c r="E1424">
        <v>14</v>
      </c>
      <c r="H1424" t="s">
        <v>48</v>
      </c>
      <c r="R1424" t="s">
        <v>73</v>
      </c>
      <c r="T1424" t="s">
        <v>1002</v>
      </c>
      <c r="U1424">
        <v>34</v>
      </c>
      <c r="V1424">
        <v>51.4</v>
      </c>
      <c r="W1424">
        <v>140</v>
      </c>
      <c r="AE1424">
        <v>2</v>
      </c>
    </row>
    <row r="1425" spans="1:45" x14ac:dyDescent="0.35">
      <c r="A1425">
        <v>1527</v>
      </c>
      <c r="B1425" t="s">
        <v>47</v>
      </c>
      <c r="C1425">
        <v>1794</v>
      </c>
      <c r="D1425">
        <v>9</v>
      </c>
      <c r="E1425">
        <v>10</v>
      </c>
      <c r="Q1425">
        <v>9</v>
      </c>
      <c r="R1425" t="s">
        <v>501</v>
      </c>
      <c r="T1425" t="s">
        <v>546</v>
      </c>
      <c r="U1425">
        <v>10.47</v>
      </c>
      <c r="V1425">
        <v>-64.17</v>
      </c>
      <c r="W1425">
        <v>160</v>
      </c>
      <c r="AE1425">
        <v>2</v>
      </c>
      <c r="AG1425">
        <v>3</v>
      </c>
      <c r="AQ1425">
        <v>2</v>
      </c>
      <c r="AS1425">
        <v>3</v>
      </c>
    </row>
    <row r="1426" spans="1:45" x14ac:dyDescent="0.35">
      <c r="A1426">
        <v>1528</v>
      </c>
      <c r="B1426" t="s">
        <v>47</v>
      </c>
      <c r="C1426">
        <v>1795</v>
      </c>
      <c r="D1426">
        <v>5</v>
      </c>
      <c r="E1426">
        <v>20</v>
      </c>
      <c r="F1426">
        <v>22</v>
      </c>
      <c r="J1426">
        <v>5.2</v>
      </c>
      <c r="P1426">
        <v>5.2</v>
      </c>
      <c r="Q1426">
        <v>5</v>
      </c>
      <c r="R1426" t="s">
        <v>1057</v>
      </c>
      <c r="T1426" t="s">
        <v>1057</v>
      </c>
      <c r="U1426">
        <v>9.3000000000000007</v>
      </c>
      <c r="V1426">
        <v>-13.4</v>
      </c>
      <c r="W1426">
        <v>10</v>
      </c>
      <c r="AE1426">
        <v>2</v>
      </c>
    </row>
    <row r="1427" spans="1:45" x14ac:dyDescent="0.35">
      <c r="A1427">
        <v>1529</v>
      </c>
      <c r="B1427" t="s">
        <v>47</v>
      </c>
      <c r="C1427">
        <v>1795</v>
      </c>
      <c r="D1427">
        <v>5</v>
      </c>
      <c r="E1427">
        <v>23</v>
      </c>
      <c r="R1427" t="s">
        <v>543</v>
      </c>
      <c r="T1427" t="s">
        <v>627</v>
      </c>
      <c r="U1427">
        <v>17</v>
      </c>
      <c r="V1427">
        <v>-96.3</v>
      </c>
      <c r="W1427">
        <v>150</v>
      </c>
      <c r="AE1427">
        <v>3</v>
      </c>
    </row>
    <row r="1428" spans="1:45" x14ac:dyDescent="0.35">
      <c r="A1428">
        <v>10142</v>
      </c>
      <c r="B1428" t="s">
        <v>51</v>
      </c>
      <c r="C1428">
        <v>1795</v>
      </c>
      <c r="R1428" t="s">
        <v>1058</v>
      </c>
      <c r="T1428" t="s">
        <v>1059</v>
      </c>
      <c r="U1428">
        <v>10.7</v>
      </c>
      <c r="V1428">
        <v>-61.7</v>
      </c>
      <c r="W1428">
        <v>90</v>
      </c>
      <c r="AE1428">
        <v>2</v>
      </c>
      <c r="AG1428">
        <v>2</v>
      </c>
      <c r="AQ1428">
        <v>2</v>
      </c>
      <c r="AS1428">
        <v>2</v>
      </c>
    </row>
    <row r="1429" spans="1:45" x14ac:dyDescent="0.35">
      <c r="A1429">
        <v>1530</v>
      </c>
      <c r="B1429" t="s">
        <v>47</v>
      </c>
      <c r="C1429">
        <v>1796</v>
      </c>
      <c r="D1429">
        <v>2</v>
      </c>
      <c r="E1429">
        <v>15</v>
      </c>
      <c r="H1429" t="s">
        <v>48</v>
      </c>
      <c r="R1429" t="s">
        <v>580</v>
      </c>
      <c r="T1429" t="s">
        <v>1060</v>
      </c>
      <c r="U1429">
        <v>7.4</v>
      </c>
      <c r="V1429">
        <v>-72.7</v>
      </c>
      <c r="W1429">
        <v>160</v>
      </c>
      <c r="AE1429">
        <v>2</v>
      </c>
    </row>
    <row r="1430" spans="1:45" x14ac:dyDescent="0.35">
      <c r="A1430">
        <v>1531</v>
      </c>
      <c r="B1430" t="s">
        <v>47</v>
      </c>
      <c r="C1430">
        <v>1796</v>
      </c>
      <c r="D1430">
        <v>2</v>
      </c>
      <c r="E1430">
        <v>26</v>
      </c>
      <c r="H1430" t="s">
        <v>48</v>
      </c>
      <c r="Q1430">
        <v>9</v>
      </c>
      <c r="R1430" t="s">
        <v>52</v>
      </c>
      <c r="T1430" t="s">
        <v>1061</v>
      </c>
      <c r="U1430">
        <v>35.200000000000003</v>
      </c>
      <c r="V1430">
        <v>35.799999999999997</v>
      </c>
      <c r="W1430">
        <v>140</v>
      </c>
      <c r="X1430">
        <v>1500</v>
      </c>
      <c r="Y1430">
        <v>4</v>
      </c>
      <c r="AE1430">
        <v>3</v>
      </c>
    </row>
    <row r="1431" spans="1:45" x14ac:dyDescent="0.35">
      <c r="A1431">
        <v>1532</v>
      </c>
      <c r="B1431" t="s">
        <v>47</v>
      </c>
      <c r="C1431">
        <v>1796</v>
      </c>
      <c r="D1431">
        <v>3</v>
      </c>
      <c r="E1431">
        <v>18</v>
      </c>
      <c r="H1431" t="s">
        <v>48</v>
      </c>
      <c r="R1431" t="s">
        <v>60</v>
      </c>
      <c r="T1431" t="s">
        <v>1062</v>
      </c>
      <c r="U1431">
        <v>40.5</v>
      </c>
      <c r="V1431">
        <v>13.9</v>
      </c>
      <c r="W1431">
        <v>130</v>
      </c>
      <c r="X1431">
        <v>7</v>
      </c>
      <c r="Y1431">
        <v>1</v>
      </c>
      <c r="AE1431">
        <v>2</v>
      </c>
    </row>
    <row r="1432" spans="1:45" x14ac:dyDescent="0.35">
      <c r="A1432">
        <v>1533</v>
      </c>
      <c r="B1432" t="s">
        <v>47</v>
      </c>
      <c r="C1432">
        <v>1796</v>
      </c>
      <c r="D1432">
        <v>3</v>
      </c>
      <c r="E1432">
        <v>30</v>
      </c>
      <c r="F1432">
        <v>10</v>
      </c>
      <c r="G1432">
        <v>45</v>
      </c>
      <c r="J1432">
        <v>7.7</v>
      </c>
      <c r="P1432">
        <v>7.7</v>
      </c>
      <c r="Q1432">
        <v>11</v>
      </c>
      <c r="R1432" t="s">
        <v>539</v>
      </c>
      <c r="T1432" t="s">
        <v>1063</v>
      </c>
      <c r="U1432">
        <v>-27.35</v>
      </c>
      <c r="V1432">
        <v>-70.349999999999994</v>
      </c>
      <c r="W1432">
        <v>160</v>
      </c>
      <c r="Y1432">
        <v>1</v>
      </c>
      <c r="AE1432">
        <v>2</v>
      </c>
      <c r="AG1432">
        <v>3</v>
      </c>
      <c r="AK1432">
        <v>1</v>
      </c>
      <c r="AQ1432">
        <v>2</v>
      </c>
      <c r="AS1432">
        <v>3</v>
      </c>
    </row>
    <row r="1433" spans="1:45" x14ac:dyDescent="0.35">
      <c r="A1433">
        <v>1534</v>
      </c>
      <c r="B1433" t="s">
        <v>51</v>
      </c>
      <c r="C1433">
        <v>1796</v>
      </c>
      <c r="D1433">
        <v>11</v>
      </c>
      <c r="E1433">
        <v>5</v>
      </c>
      <c r="F1433">
        <v>6</v>
      </c>
      <c r="Q1433">
        <v>9</v>
      </c>
      <c r="R1433" t="s">
        <v>621</v>
      </c>
      <c r="T1433" t="s">
        <v>1064</v>
      </c>
      <c r="U1433">
        <v>16</v>
      </c>
      <c r="V1433">
        <v>119.5</v>
      </c>
      <c r="W1433">
        <v>170</v>
      </c>
      <c r="AE1433">
        <v>3</v>
      </c>
      <c r="AQ1433">
        <v>3</v>
      </c>
    </row>
    <row r="1434" spans="1:45" x14ac:dyDescent="0.35">
      <c r="A1434">
        <v>1537</v>
      </c>
      <c r="B1434" t="s">
        <v>47</v>
      </c>
      <c r="C1434">
        <v>1797</v>
      </c>
      <c r="D1434">
        <v>2</v>
      </c>
      <c r="E1434">
        <v>4</v>
      </c>
      <c r="F1434">
        <v>12</v>
      </c>
      <c r="G1434">
        <v>30</v>
      </c>
      <c r="J1434">
        <v>8.3000000000000007</v>
      </c>
      <c r="L1434">
        <v>8.3000000000000007</v>
      </c>
      <c r="Q1434">
        <v>11</v>
      </c>
      <c r="R1434" t="s">
        <v>570</v>
      </c>
      <c r="T1434" t="s">
        <v>1065</v>
      </c>
      <c r="U1434">
        <v>-1.64</v>
      </c>
      <c r="V1434">
        <v>-78.67</v>
      </c>
      <c r="W1434">
        <v>160</v>
      </c>
      <c r="X1434">
        <v>40000</v>
      </c>
      <c r="Y1434">
        <v>4</v>
      </c>
      <c r="AE1434">
        <v>4</v>
      </c>
      <c r="AG1434">
        <v>4</v>
      </c>
      <c r="AJ1434">
        <v>40000</v>
      </c>
      <c r="AK1434">
        <v>4</v>
      </c>
      <c r="AQ1434">
        <v>4</v>
      </c>
      <c r="AS1434">
        <v>4</v>
      </c>
    </row>
    <row r="1435" spans="1:45" x14ac:dyDescent="0.35">
      <c r="A1435">
        <v>5933</v>
      </c>
      <c r="B1435" t="s">
        <v>51</v>
      </c>
      <c r="C1435">
        <v>1797</v>
      </c>
      <c r="D1435">
        <v>2</v>
      </c>
      <c r="E1435">
        <v>10</v>
      </c>
      <c r="J1435">
        <v>8</v>
      </c>
      <c r="L1435">
        <v>8</v>
      </c>
      <c r="R1435" t="s">
        <v>676</v>
      </c>
      <c r="T1435" t="s">
        <v>1066</v>
      </c>
      <c r="U1435">
        <v>1E-3</v>
      </c>
      <c r="V1435">
        <v>99</v>
      </c>
      <c r="W1435">
        <v>60</v>
      </c>
      <c r="AE1435">
        <v>1</v>
      </c>
      <c r="AJ1435">
        <v>300</v>
      </c>
      <c r="AK1435">
        <v>3</v>
      </c>
      <c r="AQ1435">
        <v>2</v>
      </c>
      <c r="AS1435">
        <v>3</v>
      </c>
    </row>
    <row r="1436" spans="1:45" x14ac:dyDescent="0.35">
      <c r="A1436">
        <v>1541</v>
      </c>
      <c r="B1436" t="s">
        <v>47</v>
      </c>
      <c r="C1436">
        <v>1797</v>
      </c>
      <c r="D1436">
        <v>12</v>
      </c>
      <c r="E1436">
        <v>14</v>
      </c>
      <c r="Q1436">
        <v>9</v>
      </c>
      <c r="R1436" t="s">
        <v>501</v>
      </c>
      <c r="T1436" t="s">
        <v>1067</v>
      </c>
      <c r="U1436">
        <v>10.6</v>
      </c>
      <c r="V1436">
        <v>-64.099999999999994</v>
      </c>
      <c r="W1436">
        <v>160</v>
      </c>
      <c r="X1436">
        <v>16000</v>
      </c>
      <c r="Y1436">
        <v>4</v>
      </c>
      <c r="AE1436">
        <v>3</v>
      </c>
      <c r="AG1436">
        <v>3</v>
      </c>
      <c r="AJ1436">
        <v>16000</v>
      </c>
      <c r="AK1436">
        <v>4</v>
      </c>
      <c r="AQ1436">
        <v>3</v>
      </c>
      <c r="AS1436">
        <v>3</v>
      </c>
    </row>
    <row r="1437" spans="1:45" x14ac:dyDescent="0.35">
      <c r="A1437">
        <v>6882</v>
      </c>
      <c r="B1437" t="s">
        <v>47</v>
      </c>
      <c r="C1437">
        <v>1798</v>
      </c>
      <c r="D1437">
        <v>2</v>
      </c>
      <c r="E1437">
        <v>2</v>
      </c>
      <c r="R1437" t="s">
        <v>591</v>
      </c>
      <c r="T1437" t="s">
        <v>733</v>
      </c>
      <c r="W1437">
        <v>100</v>
      </c>
      <c r="Y1437">
        <v>3</v>
      </c>
      <c r="AE1437">
        <v>4</v>
      </c>
      <c r="AK1437">
        <v>3</v>
      </c>
      <c r="AQ1437">
        <v>4</v>
      </c>
    </row>
    <row r="1438" spans="1:45" x14ac:dyDescent="0.35">
      <c r="A1438">
        <v>5934</v>
      </c>
      <c r="B1438" t="s">
        <v>51</v>
      </c>
      <c r="C1438">
        <v>1798</v>
      </c>
      <c r="D1438">
        <v>2</v>
      </c>
      <c r="E1438">
        <v>22</v>
      </c>
      <c r="H1438" t="s">
        <v>48</v>
      </c>
      <c r="R1438" t="s">
        <v>595</v>
      </c>
      <c r="T1438" t="s">
        <v>1068</v>
      </c>
      <c r="U1438">
        <v>10.199999999999999</v>
      </c>
      <c r="V1438">
        <v>-82.9</v>
      </c>
      <c r="W1438">
        <v>90</v>
      </c>
    </row>
    <row r="1439" spans="1:45" x14ac:dyDescent="0.35">
      <c r="A1439">
        <v>1543</v>
      </c>
      <c r="B1439" t="s">
        <v>47</v>
      </c>
      <c r="C1439">
        <v>1798</v>
      </c>
      <c r="D1439">
        <v>5</v>
      </c>
      <c r="E1439">
        <v>26</v>
      </c>
      <c r="H1439" t="s">
        <v>48</v>
      </c>
      <c r="Q1439">
        <v>10</v>
      </c>
      <c r="R1439" t="s">
        <v>60</v>
      </c>
      <c r="T1439" t="s">
        <v>425</v>
      </c>
      <c r="U1439">
        <v>43.5</v>
      </c>
      <c r="V1439">
        <v>11.2</v>
      </c>
      <c r="W1439">
        <v>130</v>
      </c>
      <c r="AE1439">
        <v>3</v>
      </c>
    </row>
    <row r="1440" spans="1:45" x14ac:dyDescent="0.35">
      <c r="A1440">
        <v>1544</v>
      </c>
      <c r="B1440" t="s">
        <v>47</v>
      </c>
      <c r="C1440">
        <v>1798</v>
      </c>
      <c r="D1440">
        <v>6</v>
      </c>
      <c r="H1440" t="s">
        <v>48</v>
      </c>
      <c r="Q1440">
        <v>10</v>
      </c>
      <c r="R1440" t="s">
        <v>56</v>
      </c>
      <c r="T1440" t="s">
        <v>531</v>
      </c>
      <c r="U1440">
        <v>36.200000000000003</v>
      </c>
      <c r="V1440">
        <v>23</v>
      </c>
      <c r="W1440">
        <v>130</v>
      </c>
    </row>
    <row r="1441" spans="1:47" x14ac:dyDescent="0.35">
      <c r="A1441">
        <v>7536</v>
      </c>
      <c r="B1441" t="s">
        <v>47</v>
      </c>
      <c r="C1441">
        <v>1798</v>
      </c>
      <c r="D1441">
        <v>8</v>
      </c>
      <c r="E1441">
        <v>24</v>
      </c>
      <c r="R1441" t="s">
        <v>539</v>
      </c>
      <c r="T1441" t="s">
        <v>1069</v>
      </c>
      <c r="U1441">
        <v>-27.35</v>
      </c>
      <c r="V1441">
        <v>-70.349999999999994</v>
      </c>
      <c r="W1441">
        <v>160</v>
      </c>
      <c r="AE1441">
        <v>2</v>
      </c>
      <c r="AG1441">
        <v>2</v>
      </c>
      <c r="AQ1441">
        <v>2</v>
      </c>
      <c r="AS1441">
        <v>2</v>
      </c>
    </row>
    <row r="1442" spans="1:47" x14ac:dyDescent="0.35">
      <c r="A1442">
        <v>1547</v>
      </c>
      <c r="B1442" t="s">
        <v>47</v>
      </c>
      <c r="C1442">
        <v>1799</v>
      </c>
      <c r="D1442">
        <v>1</v>
      </c>
      <c r="E1442">
        <v>25</v>
      </c>
      <c r="H1442" t="s">
        <v>48</v>
      </c>
      <c r="Q1442">
        <v>8</v>
      </c>
      <c r="R1442" t="s">
        <v>170</v>
      </c>
      <c r="T1442" t="s">
        <v>1070</v>
      </c>
      <c r="U1442">
        <v>46.9</v>
      </c>
      <c r="V1442">
        <v>-2</v>
      </c>
      <c r="W1442">
        <v>120</v>
      </c>
      <c r="AE1442">
        <v>2</v>
      </c>
    </row>
    <row r="1443" spans="1:47" x14ac:dyDescent="0.35">
      <c r="A1443">
        <v>5935</v>
      </c>
      <c r="B1443" t="s">
        <v>51</v>
      </c>
      <c r="C1443">
        <v>1799</v>
      </c>
      <c r="D1443">
        <v>6</v>
      </c>
      <c r="E1443">
        <v>29</v>
      </c>
      <c r="J1443">
        <v>6.4</v>
      </c>
      <c r="L1443">
        <v>6.4</v>
      </c>
      <c r="R1443" t="s">
        <v>199</v>
      </c>
      <c r="T1443" t="s">
        <v>1071</v>
      </c>
      <c r="U1443">
        <v>36.6</v>
      </c>
      <c r="V1443">
        <v>136.6</v>
      </c>
      <c r="W1443">
        <v>30</v>
      </c>
      <c r="AK1443">
        <v>3</v>
      </c>
      <c r="AQ1443">
        <v>2</v>
      </c>
      <c r="AU1443">
        <v>2</v>
      </c>
    </row>
    <row r="1444" spans="1:47" x14ac:dyDescent="0.35">
      <c r="A1444">
        <v>1548</v>
      </c>
      <c r="B1444" t="s">
        <v>47</v>
      </c>
      <c r="C1444">
        <v>1799</v>
      </c>
      <c r="D1444">
        <v>7</v>
      </c>
      <c r="E1444">
        <v>28</v>
      </c>
      <c r="H1444" t="s">
        <v>48</v>
      </c>
      <c r="Q1444">
        <v>10</v>
      </c>
      <c r="R1444" t="s">
        <v>60</v>
      </c>
      <c r="T1444" t="s">
        <v>1072</v>
      </c>
      <c r="U1444">
        <v>43.1</v>
      </c>
      <c r="V1444">
        <v>13</v>
      </c>
      <c r="W1444">
        <v>130</v>
      </c>
      <c r="X1444">
        <v>60</v>
      </c>
      <c r="Y1444">
        <v>2</v>
      </c>
      <c r="AE1444">
        <v>3</v>
      </c>
    </row>
    <row r="1445" spans="1:47" x14ac:dyDescent="0.35">
      <c r="A1445">
        <v>1549</v>
      </c>
      <c r="B1445" t="s">
        <v>47</v>
      </c>
      <c r="C1445">
        <v>1799</v>
      </c>
      <c r="D1445">
        <v>7</v>
      </c>
      <c r="E1445">
        <v>29</v>
      </c>
      <c r="F1445">
        <v>20</v>
      </c>
      <c r="H1445" t="s">
        <v>48</v>
      </c>
      <c r="Q1445">
        <v>10</v>
      </c>
      <c r="R1445" t="s">
        <v>60</v>
      </c>
      <c r="T1445" t="s">
        <v>1072</v>
      </c>
      <c r="U1445">
        <v>43.1</v>
      </c>
      <c r="V1445">
        <v>13.1</v>
      </c>
      <c r="W1445">
        <v>130</v>
      </c>
    </row>
    <row r="1446" spans="1:47" x14ac:dyDescent="0.35">
      <c r="A1446">
        <v>1550</v>
      </c>
      <c r="B1446" t="s">
        <v>47</v>
      </c>
      <c r="C1446">
        <v>1799</v>
      </c>
      <c r="D1446">
        <v>8</v>
      </c>
      <c r="E1446">
        <v>27</v>
      </c>
      <c r="J1446">
        <v>6.5</v>
      </c>
      <c r="L1446">
        <v>6.5</v>
      </c>
      <c r="Q1446">
        <v>9</v>
      </c>
      <c r="R1446" t="s">
        <v>93</v>
      </c>
      <c r="T1446" t="s">
        <v>530</v>
      </c>
      <c r="U1446">
        <v>23.8</v>
      </c>
      <c r="V1446">
        <v>102.4</v>
      </c>
      <c r="W1446">
        <v>30</v>
      </c>
      <c r="X1446">
        <v>2000</v>
      </c>
      <c r="Y1446">
        <v>4</v>
      </c>
      <c r="AE1446">
        <v>4</v>
      </c>
      <c r="AF1446">
        <v>15236</v>
      </c>
      <c r="AG1446">
        <v>4</v>
      </c>
      <c r="AJ1446">
        <v>2000</v>
      </c>
      <c r="AK1446">
        <v>4</v>
      </c>
      <c r="AQ1446">
        <v>4</v>
      </c>
      <c r="AR1446">
        <v>15236</v>
      </c>
      <c r="AS1446">
        <v>4</v>
      </c>
    </row>
    <row r="1447" spans="1:47" x14ac:dyDescent="0.35">
      <c r="A1447">
        <v>1545</v>
      </c>
      <c r="B1447" t="s">
        <v>47</v>
      </c>
      <c r="C1447">
        <v>1799</v>
      </c>
      <c r="D1447">
        <v>9</v>
      </c>
      <c r="J1447">
        <v>5</v>
      </c>
      <c r="L1447">
        <v>5</v>
      </c>
      <c r="Q1447">
        <v>7</v>
      </c>
      <c r="R1447" t="s">
        <v>580</v>
      </c>
      <c r="T1447" t="s">
        <v>1073</v>
      </c>
      <c r="U1447">
        <v>7.5</v>
      </c>
      <c r="V1447">
        <v>-73.5</v>
      </c>
      <c r="W1447">
        <v>160</v>
      </c>
      <c r="AE1447">
        <v>3</v>
      </c>
      <c r="AQ1447">
        <v>3</v>
      </c>
    </row>
    <row r="1448" spans="1:47" x14ac:dyDescent="0.35">
      <c r="A1448">
        <v>1546</v>
      </c>
      <c r="B1448" t="s">
        <v>47</v>
      </c>
      <c r="C1448">
        <v>1799</v>
      </c>
      <c r="H1448" t="s">
        <v>48</v>
      </c>
      <c r="I1448">
        <v>10</v>
      </c>
      <c r="J1448">
        <v>6</v>
      </c>
      <c r="P1448">
        <v>6</v>
      </c>
      <c r="Q1448">
        <v>9</v>
      </c>
      <c r="R1448" t="s">
        <v>233</v>
      </c>
      <c r="T1448" t="s">
        <v>1074</v>
      </c>
      <c r="U1448">
        <v>39.4</v>
      </c>
      <c r="V1448">
        <v>67.2</v>
      </c>
      <c r="W1448">
        <v>40</v>
      </c>
      <c r="AE1448">
        <v>3</v>
      </c>
    </row>
    <row r="1449" spans="1:47" x14ac:dyDescent="0.35">
      <c r="A1449">
        <v>9796</v>
      </c>
      <c r="B1449" t="s">
        <v>51</v>
      </c>
      <c r="C1449">
        <v>1799</v>
      </c>
      <c r="R1449" t="s">
        <v>479</v>
      </c>
      <c r="T1449" t="s">
        <v>727</v>
      </c>
      <c r="U1449">
        <v>-12</v>
      </c>
      <c r="V1449">
        <v>-77</v>
      </c>
      <c r="W1449">
        <v>160</v>
      </c>
    </row>
    <row r="1450" spans="1:47" x14ac:dyDescent="0.35">
      <c r="A1450">
        <v>1553</v>
      </c>
      <c r="B1450" t="s">
        <v>47</v>
      </c>
      <c r="C1450">
        <v>1800</v>
      </c>
      <c r="D1450">
        <v>3</v>
      </c>
      <c r="E1450">
        <v>8</v>
      </c>
      <c r="H1450" t="s">
        <v>48</v>
      </c>
      <c r="R1450" t="s">
        <v>543</v>
      </c>
      <c r="T1450" t="s">
        <v>879</v>
      </c>
      <c r="U1450">
        <v>19.2</v>
      </c>
      <c r="V1450">
        <v>-99.1</v>
      </c>
      <c r="W1450">
        <v>150</v>
      </c>
      <c r="AE1450">
        <v>3</v>
      </c>
    </row>
    <row r="1451" spans="1:47" x14ac:dyDescent="0.35">
      <c r="A1451">
        <v>1552</v>
      </c>
      <c r="B1451" t="s">
        <v>47</v>
      </c>
      <c r="C1451">
        <v>1800</v>
      </c>
      <c r="H1451" t="s">
        <v>48</v>
      </c>
      <c r="J1451">
        <v>6.5</v>
      </c>
      <c r="P1451">
        <v>6.5</v>
      </c>
      <c r="R1451" t="s">
        <v>73</v>
      </c>
      <c r="T1451" t="s">
        <v>748</v>
      </c>
      <c r="U1451">
        <v>36.200000000000003</v>
      </c>
      <c r="V1451">
        <v>53.3</v>
      </c>
      <c r="W1451">
        <v>140</v>
      </c>
      <c r="AE1451">
        <v>3</v>
      </c>
    </row>
    <row r="1452" spans="1:47" x14ac:dyDescent="0.35">
      <c r="A1452">
        <v>1551</v>
      </c>
      <c r="B1452" t="s">
        <v>47</v>
      </c>
      <c r="C1452">
        <v>1800</v>
      </c>
      <c r="R1452" t="s">
        <v>1075</v>
      </c>
      <c r="T1452" t="s">
        <v>1076</v>
      </c>
      <c r="U1452">
        <v>28.1</v>
      </c>
      <c r="V1452">
        <v>-17.100000000000001</v>
      </c>
      <c r="W1452">
        <v>10</v>
      </c>
    </row>
    <row r="1453" spans="1:47" x14ac:dyDescent="0.35">
      <c r="A1453">
        <v>1554</v>
      </c>
      <c r="B1453" t="s">
        <v>47</v>
      </c>
      <c r="C1453">
        <v>1801</v>
      </c>
      <c r="D1453">
        <v>5</v>
      </c>
      <c r="E1453">
        <v>5</v>
      </c>
      <c r="H1453" t="s">
        <v>48</v>
      </c>
      <c r="R1453" t="s">
        <v>543</v>
      </c>
      <c r="T1453" t="s">
        <v>627</v>
      </c>
      <c r="U1453">
        <v>17</v>
      </c>
      <c r="V1453">
        <v>-96.3</v>
      </c>
      <c r="W1453">
        <v>150</v>
      </c>
      <c r="X1453">
        <v>7</v>
      </c>
      <c r="Y1453">
        <v>1</v>
      </c>
      <c r="AE1453">
        <v>3</v>
      </c>
    </row>
    <row r="1454" spans="1:47" x14ac:dyDescent="0.35">
      <c r="A1454">
        <v>1555</v>
      </c>
      <c r="B1454" t="s">
        <v>47</v>
      </c>
      <c r="C1454">
        <v>1801</v>
      </c>
      <c r="D1454">
        <v>5</v>
      </c>
      <c r="E1454">
        <v>14</v>
      </c>
      <c r="F1454">
        <v>21</v>
      </c>
      <c r="G1454">
        <v>30</v>
      </c>
      <c r="H1454" t="s">
        <v>48</v>
      </c>
      <c r="Q1454">
        <v>4</v>
      </c>
      <c r="R1454" t="s">
        <v>289</v>
      </c>
      <c r="T1454" t="s">
        <v>289</v>
      </c>
      <c r="U1454">
        <v>46.9</v>
      </c>
      <c r="V1454">
        <v>8.6</v>
      </c>
      <c r="W1454">
        <v>120</v>
      </c>
      <c r="Y1454">
        <v>2</v>
      </c>
    </row>
    <row r="1455" spans="1:47" x14ac:dyDescent="0.35">
      <c r="A1455">
        <v>6039</v>
      </c>
      <c r="B1455" t="s">
        <v>51</v>
      </c>
      <c r="C1455">
        <v>1802</v>
      </c>
      <c r="D1455">
        <v>3</v>
      </c>
      <c r="E1455">
        <v>19</v>
      </c>
      <c r="H1455" t="s">
        <v>48</v>
      </c>
      <c r="R1455" t="s">
        <v>803</v>
      </c>
      <c r="T1455" t="s">
        <v>1077</v>
      </c>
      <c r="U1455">
        <v>17.2</v>
      </c>
      <c r="V1455">
        <v>-62.4</v>
      </c>
      <c r="W1455">
        <v>90</v>
      </c>
    </row>
    <row r="1456" spans="1:47" x14ac:dyDescent="0.35">
      <c r="A1456">
        <v>1556</v>
      </c>
      <c r="B1456" t="s">
        <v>47</v>
      </c>
      <c r="C1456">
        <v>1802</v>
      </c>
      <c r="D1456">
        <v>5</v>
      </c>
      <c r="E1456">
        <v>12</v>
      </c>
      <c r="F1456">
        <v>9</v>
      </c>
      <c r="G1456">
        <v>30</v>
      </c>
      <c r="H1456" t="s">
        <v>48</v>
      </c>
      <c r="Q1456">
        <v>9</v>
      </c>
      <c r="R1456" t="s">
        <v>60</v>
      </c>
      <c r="T1456" t="s">
        <v>1078</v>
      </c>
      <c r="U1456">
        <v>45.5</v>
      </c>
      <c r="V1456">
        <v>10</v>
      </c>
      <c r="W1456">
        <v>130</v>
      </c>
      <c r="AE1456">
        <v>2</v>
      </c>
    </row>
    <row r="1457" spans="1:47" x14ac:dyDescent="0.35">
      <c r="A1457">
        <v>6519</v>
      </c>
      <c r="B1457" t="s">
        <v>51</v>
      </c>
      <c r="C1457">
        <v>1802</v>
      </c>
      <c r="D1457">
        <v>8</v>
      </c>
      <c r="E1457">
        <v>15</v>
      </c>
      <c r="R1457" t="s">
        <v>501</v>
      </c>
      <c r="T1457" t="s">
        <v>1079</v>
      </c>
      <c r="U1457">
        <v>10.3</v>
      </c>
      <c r="V1457">
        <v>-64.5</v>
      </c>
      <c r="W1457">
        <v>160</v>
      </c>
    </row>
    <row r="1458" spans="1:47" x14ac:dyDescent="0.35">
      <c r="A1458">
        <v>6040</v>
      </c>
      <c r="B1458" t="s">
        <v>51</v>
      </c>
      <c r="C1458">
        <v>1802</v>
      </c>
      <c r="D1458">
        <v>8</v>
      </c>
      <c r="R1458" t="s">
        <v>676</v>
      </c>
      <c r="T1458" t="s">
        <v>677</v>
      </c>
      <c r="U1458">
        <v>-3.7</v>
      </c>
      <c r="V1458">
        <v>128.19999999999999</v>
      </c>
      <c r="W1458">
        <v>170</v>
      </c>
      <c r="AQ1458">
        <v>2</v>
      </c>
    </row>
    <row r="1459" spans="1:47" x14ac:dyDescent="0.35">
      <c r="A1459">
        <v>1558</v>
      </c>
      <c r="B1459" t="s">
        <v>47</v>
      </c>
      <c r="C1459">
        <v>1802</v>
      </c>
      <c r="D1459">
        <v>10</v>
      </c>
      <c r="E1459">
        <v>26</v>
      </c>
      <c r="F1459">
        <v>10</v>
      </c>
      <c r="G1459">
        <v>55</v>
      </c>
      <c r="H1459" t="s">
        <v>48</v>
      </c>
      <c r="I1459">
        <v>150</v>
      </c>
      <c r="J1459">
        <v>7.4</v>
      </c>
      <c r="P1459">
        <v>7.4</v>
      </c>
      <c r="Q1459">
        <v>10</v>
      </c>
      <c r="R1459" t="s">
        <v>534</v>
      </c>
      <c r="T1459" t="s">
        <v>1080</v>
      </c>
      <c r="U1459">
        <v>45.7</v>
      </c>
      <c r="V1459">
        <v>26.6</v>
      </c>
      <c r="W1459">
        <v>110</v>
      </c>
      <c r="AE1459">
        <v>2</v>
      </c>
    </row>
    <row r="1460" spans="1:47" x14ac:dyDescent="0.35">
      <c r="A1460">
        <v>8151</v>
      </c>
      <c r="B1460" t="s">
        <v>51</v>
      </c>
      <c r="C1460">
        <v>1802</v>
      </c>
      <c r="D1460">
        <v>11</v>
      </c>
      <c r="E1460">
        <v>7</v>
      </c>
      <c r="R1460" t="s">
        <v>258</v>
      </c>
      <c r="T1460" t="s">
        <v>1081</v>
      </c>
      <c r="U1460">
        <v>36.5</v>
      </c>
      <c r="V1460">
        <v>2.9</v>
      </c>
      <c r="W1460">
        <v>15</v>
      </c>
      <c r="Y1460">
        <v>3</v>
      </c>
      <c r="AE1460">
        <v>3</v>
      </c>
      <c r="AF1460">
        <v>1100</v>
      </c>
      <c r="AG1460">
        <v>4</v>
      </c>
      <c r="AH1460">
        <v>1100</v>
      </c>
      <c r="AI1460">
        <v>4</v>
      </c>
      <c r="AK1460">
        <v>3</v>
      </c>
      <c r="AQ1460">
        <v>3</v>
      </c>
      <c r="AR1460">
        <v>1100</v>
      </c>
      <c r="AS1460">
        <v>4</v>
      </c>
    </row>
    <row r="1461" spans="1:47" x14ac:dyDescent="0.35">
      <c r="A1461">
        <v>1560</v>
      </c>
      <c r="B1461" t="s">
        <v>51</v>
      </c>
      <c r="C1461">
        <v>1802</v>
      </c>
      <c r="D1461">
        <v>12</v>
      </c>
      <c r="E1461">
        <v>9</v>
      </c>
      <c r="F1461">
        <v>5</v>
      </c>
      <c r="J1461">
        <v>6.6</v>
      </c>
      <c r="L1461">
        <v>6.6</v>
      </c>
      <c r="R1461" t="s">
        <v>199</v>
      </c>
      <c r="T1461" t="s">
        <v>1082</v>
      </c>
      <c r="U1461">
        <v>37.700000000000003</v>
      </c>
      <c r="V1461">
        <v>138.30000000000001</v>
      </c>
      <c r="W1461">
        <v>30</v>
      </c>
      <c r="X1461">
        <v>19</v>
      </c>
      <c r="Y1461">
        <v>1</v>
      </c>
      <c r="AE1461">
        <v>3</v>
      </c>
      <c r="AF1461">
        <v>1060</v>
      </c>
      <c r="AG1461">
        <v>4</v>
      </c>
      <c r="AJ1461">
        <v>19</v>
      </c>
      <c r="AK1461">
        <v>1</v>
      </c>
      <c r="AQ1461">
        <v>3</v>
      </c>
      <c r="AR1461">
        <v>1060</v>
      </c>
      <c r="AS1461">
        <v>4</v>
      </c>
    </row>
    <row r="1462" spans="1:47" x14ac:dyDescent="0.35">
      <c r="A1462">
        <v>1562</v>
      </c>
      <c r="B1462" t="s">
        <v>47</v>
      </c>
      <c r="C1462">
        <v>1803</v>
      </c>
      <c r="D1462">
        <v>2</v>
      </c>
      <c r="E1462">
        <v>1</v>
      </c>
      <c r="J1462">
        <v>6</v>
      </c>
      <c r="L1462">
        <v>6</v>
      </c>
      <c r="Q1462">
        <v>8</v>
      </c>
      <c r="R1462" t="s">
        <v>93</v>
      </c>
      <c r="T1462" t="s">
        <v>530</v>
      </c>
      <c r="U1462">
        <v>25.6</v>
      </c>
      <c r="V1462">
        <v>100.6</v>
      </c>
      <c r="W1462">
        <v>30</v>
      </c>
      <c r="X1462">
        <v>200</v>
      </c>
      <c r="Y1462">
        <v>3</v>
      </c>
      <c r="AE1462">
        <v>2</v>
      </c>
      <c r="AG1462">
        <v>2</v>
      </c>
      <c r="AQ1462">
        <v>2</v>
      </c>
      <c r="AS1462">
        <v>2</v>
      </c>
    </row>
    <row r="1463" spans="1:47" x14ac:dyDescent="0.35">
      <c r="A1463">
        <v>1563</v>
      </c>
      <c r="B1463" t="s">
        <v>47</v>
      </c>
      <c r="C1463">
        <v>1803</v>
      </c>
      <c r="D1463">
        <v>9</v>
      </c>
      <c r="E1463">
        <v>1</v>
      </c>
      <c r="H1463" t="s">
        <v>48</v>
      </c>
      <c r="J1463">
        <v>7.5</v>
      </c>
      <c r="L1463">
        <v>7.5</v>
      </c>
      <c r="R1463" t="s">
        <v>77</v>
      </c>
      <c r="T1463" t="s">
        <v>1083</v>
      </c>
      <c r="U1463">
        <v>31</v>
      </c>
      <c r="V1463">
        <v>79</v>
      </c>
      <c r="W1463">
        <v>60</v>
      </c>
      <c r="Y1463">
        <v>3</v>
      </c>
      <c r="AE1463">
        <v>3</v>
      </c>
      <c r="AG1463">
        <v>3</v>
      </c>
      <c r="AI1463">
        <v>3</v>
      </c>
      <c r="AK1463">
        <v>3</v>
      </c>
      <c r="AQ1463">
        <v>3</v>
      </c>
      <c r="AS1463">
        <v>3</v>
      </c>
      <c r="AU1463">
        <v>3</v>
      </c>
    </row>
    <row r="1464" spans="1:47" x14ac:dyDescent="0.35">
      <c r="A1464">
        <v>1564</v>
      </c>
      <c r="B1464" t="s">
        <v>51</v>
      </c>
      <c r="C1464">
        <v>1804</v>
      </c>
      <c r="D1464">
        <v>1</v>
      </c>
      <c r="E1464">
        <v>8</v>
      </c>
      <c r="H1464" t="s">
        <v>48</v>
      </c>
      <c r="Q1464">
        <v>9</v>
      </c>
      <c r="R1464" t="s">
        <v>56</v>
      </c>
      <c r="T1464" t="s">
        <v>1084</v>
      </c>
      <c r="U1464">
        <v>38.299999999999997</v>
      </c>
      <c r="V1464">
        <v>21.8</v>
      </c>
      <c r="W1464">
        <v>130</v>
      </c>
      <c r="Y1464">
        <v>2</v>
      </c>
    </row>
    <row r="1465" spans="1:47" x14ac:dyDescent="0.35">
      <c r="A1465">
        <v>10120</v>
      </c>
      <c r="B1465" t="s">
        <v>51</v>
      </c>
      <c r="C1465">
        <v>1804</v>
      </c>
      <c r="D1465">
        <v>1</v>
      </c>
      <c r="E1465">
        <v>13</v>
      </c>
      <c r="F1465">
        <v>17</v>
      </c>
      <c r="G1465">
        <v>45</v>
      </c>
      <c r="Q1465">
        <v>8</v>
      </c>
      <c r="R1465" t="s">
        <v>87</v>
      </c>
      <c r="T1465" t="s">
        <v>1085</v>
      </c>
      <c r="U1465">
        <v>36.832999999999998</v>
      </c>
      <c r="V1465">
        <v>-2.8330000000000002</v>
      </c>
      <c r="W1465">
        <v>130</v>
      </c>
    </row>
    <row r="1466" spans="1:47" x14ac:dyDescent="0.35">
      <c r="A1466">
        <v>1565</v>
      </c>
      <c r="B1466" t="s">
        <v>51</v>
      </c>
      <c r="C1466">
        <v>1804</v>
      </c>
      <c r="D1466">
        <v>6</v>
      </c>
      <c r="E1466">
        <v>8</v>
      </c>
      <c r="F1466">
        <v>1</v>
      </c>
      <c r="H1466" t="s">
        <v>48</v>
      </c>
      <c r="Q1466">
        <v>10</v>
      </c>
      <c r="R1466" t="s">
        <v>56</v>
      </c>
      <c r="T1466" t="s">
        <v>1086</v>
      </c>
      <c r="U1466">
        <v>38.200000000000003</v>
      </c>
      <c r="V1466">
        <v>21.8</v>
      </c>
      <c r="W1466">
        <v>130</v>
      </c>
      <c r="Y1466">
        <v>2</v>
      </c>
      <c r="AE1466">
        <v>3</v>
      </c>
    </row>
    <row r="1467" spans="1:47" x14ac:dyDescent="0.35">
      <c r="A1467">
        <v>1566</v>
      </c>
      <c r="B1467" t="s">
        <v>51</v>
      </c>
      <c r="C1467">
        <v>1804</v>
      </c>
      <c r="D1467">
        <v>7</v>
      </c>
      <c r="E1467">
        <v>10</v>
      </c>
      <c r="F1467">
        <v>13</v>
      </c>
      <c r="J1467">
        <v>7.3</v>
      </c>
      <c r="L1467">
        <v>7.3</v>
      </c>
      <c r="R1467" t="s">
        <v>199</v>
      </c>
      <c r="T1467" t="s">
        <v>1087</v>
      </c>
      <c r="U1467">
        <v>39.049999999999997</v>
      </c>
      <c r="V1467">
        <v>139.94999999999999</v>
      </c>
      <c r="W1467">
        <v>30</v>
      </c>
      <c r="X1467">
        <v>450</v>
      </c>
      <c r="Y1467">
        <v>3</v>
      </c>
      <c r="AE1467">
        <v>4</v>
      </c>
      <c r="AF1467">
        <v>10810</v>
      </c>
      <c r="AG1467">
        <v>4</v>
      </c>
      <c r="AJ1467">
        <v>450</v>
      </c>
      <c r="AK1467">
        <v>3</v>
      </c>
      <c r="AQ1467">
        <v>4</v>
      </c>
      <c r="AR1467">
        <v>10810</v>
      </c>
      <c r="AS1467">
        <v>4</v>
      </c>
      <c r="AT1467">
        <v>300</v>
      </c>
      <c r="AU1467">
        <v>3</v>
      </c>
    </row>
    <row r="1468" spans="1:47" x14ac:dyDescent="0.35">
      <c r="A1468">
        <v>1569</v>
      </c>
      <c r="B1468" t="s">
        <v>47</v>
      </c>
      <c r="C1468">
        <v>1804</v>
      </c>
      <c r="D1468">
        <v>8</v>
      </c>
      <c r="E1468">
        <v>25</v>
      </c>
      <c r="F1468">
        <v>8</v>
      </c>
      <c r="G1468">
        <v>30</v>
      </c>
      <c r="Q1468">
        <v>10</v>
      </c>
      <c r="R1468" t="s">
        <v>87</v>
      </c>
      <c r="T1468" t="s">
        <v>1088</v>
      </c>
      <c r="U1468">
        <v>36.9</v>
      </c>
      <c r="V1468">
        <v>-2.4</v>
      </c>
      <c r="W1468">
        <v>130</v>
      </c>
      <c r="X1468">
        <v>162</v>
      </c>
      <c r="Y1468">
        <v>3</v>
      </c>
      <c r="AE1468">
        <v>2</v>
      </c>
      <c r="AG1468">
        <v>3</v>
      </c>
      <c r="AJ1468">
        <v>162</v>
      </c>
      <c r="AK1468">
        <v>3</v>
      </c>
      <c r="AQ1468">
        <v>2</v>
      </c>
      <c r="AS1468">
        <v>3</v>
      </c>
    </row>
    <row r="1469" spans="1:47" x14ac:dyDescent="0.35">
      <c r="A1469">
        <v>1571</v>
      </c>
      <c r="B1469" t="s">
        <v>47</v>
      </c>
      <c r="C1469">
        <v>1805</v>
      </c>
      <c r="D1469">
        <v>1</v>
      </c>
      <c r="E1469">
        <v>27</v>
      </c>
      <c r="F1469">
        <v>13</v>
      </c>
      <c r="H1469" t="s">
        <v>48</v>
      </c>
      <c r="Q1469">
        <v>8</v>
      </c>
      <c r="R1469" t="s">
        <v>501</v>
      </c>
      <c r="T1469" t="s">
        <v>546</v>
      </c>
      <c r="U1469">
        <v>10.5</v>
      </c>
      <c r="V1469">
        <v>-64.2</v>
      </c>
      <c r="W1469">
        <v>160</v>
      </c>
      <c r="AE1469">
        <v>2</v>
      </c>
    </row>
    <row r="1470" spans="1:47" x14ac:dyDescent="0.35">
      <c r="A1470">
        <v>1572</v>
      </c>
      <c r="B1470" t="s">
        <v>47</v>
      </c>
      <c r="C1470">
        <v>1805</v>
      </c>
      <c r="D1470">
        <v>6</v>
      </c>
      <c r="E1470">
        <v>16</v>
      </c>
      <c r="F1470">
        <v>8</v>
      </c>
      <c r="G1470">
        <v>15</v>
      </c>
      <c r="H1470" t="s">
        <v>48</v>
      </c>
      <c r="Q1470">
        <v>8</v>
      </c>
      <c r="R1470" t="s">
        <v>580</v>
      </c>
      <c r="T1470" t="s">
        <v>1089</v>
      </c>
      <c r="U1470">
        <v>5.3</v>
      </c>
      <c r="V1470">
        <v>-74.599999999999994</v>
      </c>
      <c r="W1470">
        <v>160</v>
      </c>
      <c r="X1470">
        <v>200</v>
      </c>
      <c r="Y1470">
        <v>3</v>
      </c>
      <c r="AE1470">
        <v>3</v>
      </c>
    </row>
    <row r="1471" spans="1:47" x14ac:dyDescent="0.35">
      <c r="A1471">
        <v>1575</v>
      </c>
      <c r="B1471" t="s">
        <v>47</v>
      </c>
      <c r="C1471">
        <v>1805</v>
      </c>
      <c r="D1471">
        <v>7</v>
      </c>
      <c r="E1471">
        <v>26</v>
      </c>
      <c r="F1471">
        <v>20</v>
      </c>
      <c r="G1471">
        <v>57</v>
      </c>
      <c r="Q1471">
        <v>11</v>
      </c>
      <c r="R1471" t="s">
        <v>60</v>
      </c>
      <c r="T1471" t="s">
        <v>1090</v>
      </c>
      <c r="U1471">
        <v>41.2</v>
      </c>
      <c r="V1471">
        <v>14.7</v>
      </c>
      <c r="W1471">
        <v>130</v>
      </c>
      <c r="X1471">
        <v>5600</v>
      </c>
      <c r="Y1471">
        <v>4</v>
      </c>
      <c r="AE1471">
        <v>4</v>
      </c>
    </row>
    <row r="1472" spans="1:47" x14ac:dyDescent="0.35">
      <c r="A1472">
        <v>1570</v>
      </c>
      <c r="B1472" t="s">
        <v>47</v>
      </c>
      <c r="C1472">
        <v>1805</v>
      </c>
      <c r="H1472" t="s">
        <v>48</v>
      </c>
      <c r="R1472" t="s">
        <v>73</v>
      </c>
      <c r="T1472" t="s">
        <v>1091</v>
      </c>
      <c r="U1472">
        <v>36.299999999999997</v>
      </c>
      <c r="V1472">
        <v>52.4</v>
      </c>
      <c r="W1472">
        <v>140</v>
      </c>
      <c r="AE1472">
        <v>2</v>
      </c>
    </row>
    <row r="1473" spans="1:45" x14ac:dyDescent="0.35">
      <c r="A1473">
        <v>5857</v>
      </c>
      <c r="B1473" t="s">
        <v>51</v>
      </c>
      <c r="C1473">
        <v>1806</v>
      </c>
      <c r="D1473">
        <v>3</v>
      </c>
      <c r="E1473">
        <v>25</v>
      </c>
      <c r="F1473">
        <v>8</v>
      </c>
      <c r="Q1473">
        <v>6</v>
      </c>
      <c r="R1473" t="s">
        <v>505</v>
      </c>
      <c r="S1473" t="s">
        <v>1092</v>
      </c>
      <c r="T1473" t="s">
        <v>1093</v>
      </c>
      <c r="U1473">
        <v>34.4</v>
      </c>
      <c r="V1473">
        <v>-119.7</v>
      </c>
      <c r="W1473">
        <v>150</v>
      </c>
      <c r="AE1473">
        <v>1</v>
      </c>
      <c r="AQ1473">
        <v>1</v>
      </c>
    </row>
    <row r="1474" spans="1:45" x14ac:dyDescent="0.35">
      <c r="A1474">
        <v>1577</v>
      </c>
      <c r="B1474" t="s">
        <v>47</v>
      </c>
      <c r="C1474">
        <v>1806</v>
      </c>
      <c r="D1474">
        <v>3</v>
      </c>
      <c r="E1474">
        <v>25</v>
      </c>
      <c r="J1474">
        <v>7.5</v>
      </c>
      <c r="L1474">
        <v>7.5</v>
      </c>
      <c r="R1474" t="s">
        <v>543</v>
      </c>
      <c r="T1474" t="s">
        <v>1094</v>
      </c>
      <c r="U1474">
        <v>18.899999999999999</v>
      </c>
      <c r="V1474">
        <v>-103.8</v>
      </c>
      <c r="W1474">
        <v>150</v>
      </c>
      <c r="Y1474">
        <v>3</v>
      </c>
      <c r="AK1474">
        <v>3</v>
      </c>
    </row>
    <row r="1475" spans="1:45" x14ac:dyDescent="0.35">
      <c r="A1475">
        <v>10500</v>
      </c>
      <c r="B1475" t="s">
        <v>47</v>
      </c>
      <c r="C1475">
        <v>1806</v>
      </c>
      <c r="D1475">
        <v>6</v>
      </c>
      <c r="E1475">
        <v>11</v>
      </c>
      <c r="J1475">
        <v>7.7</v>
      </c>
      <c r="L1475">
        <v>7.7</v>
      </c>
      <c r="R1475" t="s">
        <v>93</v>
      </c>
      <c r="T1475" t="s">
        <v>1095</v>
      </c>
      <c r="U1475">
        <v>28.5</v>
      </c>
      <c r="V1475">
        <v>92</v>
      </c>
      <c r="W1475">
        <v>40</v>
      </c>
      <c r="X1475">
        <v>100</v>
      </c>
      <c r="Y1475">
        <v>2</v>
      </c>
      <c r="AE1475">
        <v>2</v>
      </c>
      <c r="AG1475">
        <v>3</v>
      </c>
      <c r="AJ1475">
        <v>100</v>
      </c>
      <c r="AK1475">
        <v>2</v>
      </c>
      <c r="AQ1475">
        <v>2</v>
      </c>
      <c r="AS1475">
        <v>3</v>
      </c>
    </row>
    <row r="1476" spans="1:45" x14ac:dyDescent="0.35">
      <c r="A1476">
        <v>7799</v>
      </c>
      <c r="B1476" t="s">
        <v>51</v>
      </c>
      <c r="C1476">
        <v>1806</v>
      </c>
      <c r="D1476">
        <v>8</v>
      </c>
      <c r="E1476">
        <v>26</v>
      </c>
      <c r="F1476">
        <v>13</v>
      </c>
      <c r="G1476">
        <v>20</v>
      </c>
      <c r="Q1476">
        <v>8</v>
      </c>
      <c r="R1476" t="s">
        <v>60</v>
      </c>
      <c r="T1476" t="s">
        <v>1096</v>
      </c>
      <c r="U1476">
        <v>41.7</v>
      </c>
      <c r="V1476">
        <v>12.7</v>
      </c>
      <c r="W1476">
        <v>130</v>
      </c>
    </row>
    <row r="1477" spans="1:45" x14ac:dyDescent="0.35">
      <c r="A1477">
        <v>1579</v>
      </c>
      <c r="B1477" t="s">
        <v>51</v>
      </c>
      <c r="C1477">
        <v>1806</v>
      </c>
      <c r="D1477">
        <v>12</v>
      </c>
      <c r="E1477">
        <v>1</v>
      </c>
      <c r="F1477">
        <v>23</v>
      </c>
      <c r="I1477">
        <v>30</v>
      </c>
      <c r="J1477">
        <v>7.5</v>
      </c>
      <c r="L1477">
        <v>7.5</v>
      </c>
      <c r="Q1477">
        <v>8</v>
      </c>
      <c r="R1477" t="s">
        <v>479</v>
      </c>
      <c r="T1477" t="s">
        <v>606</v>
      </c>
      <c r="U1477">
        <v>-12.1</v>
      </c>
      <c r="V1477">
        <v>-77.099999999999994</v>
      </c>
      <c r="W1477">
        <v>160</v>
      </c>
      <c r="AE1477">
        <v>1</v>
      </c>
      <c r="AQ1477">
        <v>1</v>
      </c>
    </row>
    <row r="1478" spans="1:45" x14ac:dyDescent="0.35">
      <c r="A1478">
        <v>10057</v>
      </c>
      <c r="B1478" t="s">
        <v>51</v>
      </c>
      <c r="C1478">
        <v>1808</v>
      </c>
      <c r="D1478">
        <v>4</v>
      </c>
      <c r="E1478">
        <v>2</v>
      </c>
      <c r="F1478">
        <v>16</v>
      </c>
      <c r="G1478">
        <v>43</v>
      </c>
      <c r="J1478">
        <v>5.7</v>
      </c>
      <c r="L1478">
        <v>5.7</v>
      </c>
      <c r="Q1478">
        <v>9</v>
      </c>
      <c r="R1478" t="s">
        <v>60</v>
      </c>
      <c r="T1478" t="s">
        <v>1097</v>
      </c>
      <c r="U1478">
        <v>44.832999999999998</v>
      </c>
      <c r="V1478">
        <v>7.25</v>
      </c>
      <c r="W1478">
        <v>130</v>
      </c>
      <c r="X1478">
        <v>2</v>
      </c>
      <c r="Y1478">
        <v>1</v>
      </c>
      <c r="AE1478">
        <v>1</v>
      </c>
      <c r="AJ1478">
        <v>2</v>
      </c>
      <c r="AK1478">
        <v>1</v>
      </c>
      <c r="AQ1478">
        <v>1</v>
      </c>
    </row>
    <row r="1479" spans="1:45" x14ac:dyDescent="0.35">
      <c r="A1479">
        <v>1581</v>
      </c>
      <c r="B1479" t="s">
        <v>47</v>
      </c>
      <c r="C1479">
        <v>1808</v>
      </c>
      <c r="D1479">
        <v>4</v>
      </c>
      <c r="R1479" t="s">
        <v>385</v>
      </c>
      <c r="T1479" t="s">
        <v>598</v>
      </c>
      <c r="U1479">
        <v>35.299999999999997</v>
      </c>
      <c r="V1479">
        <v>-2.97</v>
      </c>
      <c r="W1479">
        <v>15</v>
      </c>
      <c r="AE1479">
        <v>2</v>
      </c>
    </row>
    <row r="1480" spans="1:45" x14ac:dyDescent="0.35">
      <c r="A1480">
        <v>6042</v>
      </c>
      <c r="B1480" t="s">
        <v>51</v>
      </c>
      <c r="C1480">
        <v>1808</v>
      </c>
      <c r="D1480">
        <v>8</v>
      </c>
      <c r="E1480">
        <v>8</v>
      </c>
      <c r="J1480">
        <v>6.5</v>
      </c>
      <c r="L1480">
        <v>6.5</v>
      </c>
      <c r="R1480" t="s">
        <v>199</v>
      </c>
      <c r="T1480" t="s">
        <v>1098</v>
      </c>
      <c r="U1480">
        <v>33.9</v>
      </c>
      <c r="V1480">
        <v>134.80000000000001</v>
      </c>
      <c r="W1480">
        <v>30</v>
      </c>
    </row>
    <row r="1481" spans="1:45" x14ac:dyDescent="0.35">
      <c r="A1481">
        <v>1582</v>
      </c>
      <c r="B1481" t="s">
        <v>47</v>
      </c>
      <c r="C1481">
        <v>1808</v>
      </c>
      <c r="D1481">
        <v>10</v>
      </c>
      <c r="E1481">
        <v>9</v>
      </c>
      <c r="H1481" t="s">
        <v>48</v>
      </c>
      <c r="R1481" t="s">
        <v>73</v>
      </c>
      <c r="T1481" t="s">
        <v>1099</v>
      </c>
      <c r="U1481">
        <v>36.299999999999997</v>
      </c>
      <c r="V1481">
        <v>53.3</v>
      </c>
      <c r="W1481">
        <v>140</v>
      </c>
      <c r="AE1481">
        <v>3</v>
      </c>
    </row>
    <row r="1482" spans="1:45" x14ac:dyDescent="0.35">
      <c r="A1482">
        <v>1583</v>
      </c>
      <c r="B1482" t="s">
        <v>47</v>
      </c>
      <c r="C1482">
        <v>1808</v>
      </c>
      <c r="D1482">
        <v>12</v>
      </c>
      <c r="E1482">
        <v>16</v>
      </c>
      <c r="H1482" t="s">
        <v>48</v>
      </c>
      <c r="R1482" t="s">
        <v>73</v>
      </c>
      <c r="T1482" t="s">
        <v>1100</v>
      </c>
      <c r="U1482">
        <v>36.200000000000003</v>
      </c>
      <c r="V1482">
        <v>50</v>
      </c>
      <c r="W1482">
        <v>140</v>
      </c>
      <c r="AE1482">
        <v>3</v>
      </c>
    </row>
    <row r="1483" spans="1:45" x14ac:dyDescent="0.35">
      <c r="A1483">
        <v>1580</v>
      </c>
      <c r="B1483" t="s">
        <v>47</v>
      </c>
      <c r="C1483">
        <v>1808</v>
      </c>
      <c r="R1483" t="s">
        <v>570</v>
      </c>
      <c r="T1483" t="s">
        <v>608</v>
      </c>
      <c r="U1483">
        <v>-0.217</v>
      </c>
      <c r="V1483">
        <v>-78.5</v>
      </c>
      <c r="W1483">
        <v>160</v>
      </c>
      <c r="AE1483">
        <v>1</v>
      </c>
      <c r="AQ1483">
        <v>1</v>
      </c>
    </row>
    <row r="1484" spans="1:45" x14ac:dyDescent="0.35">
      <c r="A1484">
        <v>8203</v>
      </c>
      <c r="B1484" t="s">
        <v>47</v>
      </c>
      <c r="C1484">
        <v>1809</v>
      </c>
      <c r="D1484">
        <v>12</v>
      </c>
      <c r="E1484">
        <v>4</v>
      </c>
      <c r="R1484" t="s">
        <v>1101</v>
      </c>
      <c r="T1484" t="s">
        <v>1102</v>
      </c>
      <c r="U1484">
        <v>-33.880000000000003</v>
      </c>
      <c r="V1484">
        <v>18.45</v>
      </c>
      <c r="W1484">
        <v>10</v>
      </c>
    </row>
    <row r="1485" spans="1:45" x14ac:dyDescent="0.35">
      <c r="A1485">
        <v>1584</v>
      </c>
      <c r="B1485" t="s">
        <v>47</v>
      </c>
      <c r="C1485">
        <v>1809</v>
      </c>
      <c r="D1485">
        <v>12</v>
      </c>
      <c r="E1485">
        <v>7</v>
      </c>
      <c r="H1485" t="s">
        <v>48</v>
      </c>
      <c r="R1485" t="s">
        <v>73</v>
      </c>
      <c r="T1485" t="s">
        <v>1103</v>
      </c>
      <c r="U1485">
        <v>36.299999999999997</v>
      </c>
      <c r="V1485">
        <v>53</v>
      </c>
      <c r="W1485">
        <v>140</v>
      </c>
      <c r="AE1485">
        <v>3</v>
      </c>
    </row>
    <row r="1486" spans="1:45" x14ac:dyDescent="0.35">
      <c r="A1486">
        <v>9927</v>
      </c>
      <c r="B1486" t="s">
        <v>51</v>
      </c>
      <c r="C1486">
        <v>1809</v>
      </c>
      <c r="R1486" t="s">
        <v>647</v>
      </c>
      <c r="S1486" t="s">
        <v>1104</v>
      </c>
      <c r="T1486" t="s">
        <v>1105</v>
      </c>
      <c r="U1486">
        <v>14</v>
      </c>
      <c r="V1486">
        <v>143.30000000000001</v>
      </c>
      <c r="W1486">
        <v>170</v>
      </c>
    </row>
    <row r="1487" spans="1:45" x14ac:dyDescent="0.35">
      <c r="A1487">
        <v>1585</v>
      </c>
      <c r="B1487" t="s">
        <v>47</v>
      </c>
      <c r="C1487">
        <v>1810</v>
      </c>
      <c r="D1487">
        <v>2</v>
      </c>
      <c r="E1487">
        <v>16</v>
      </c>
      <c r="I1487">
        <v>100</v>
      </c>
      <c r="Q1487">
        <v>10</v>
      </c>
      <c r="R1487" t="s">
        <v>56</v>
      </c>
      <c r="T1487" t="s">
        <v>642</v>
      </c>
      <c r="U1487">
        <v>35.5</v>
      </c>
      <c r="V1487">
        <v>25</v>
      </c>
      <c r="W1487">
        <v>130</v>
      </c>
      <c r="X1487">
        <v>2000</v>
      </c>
      <c r="Y1487">
        <v>4</v>
      </c>
      <c r="AE1487">
        <v>3</v>
      </c>
      <c r="AG1487">
        <v>3</v>
      </c>
      <c r="AI1487">
        <v>3</v>
      </c>
      <c r="AJ1487">
        <v>2000</v>
      </c>
      <c r="AK1487">
        <v>4</v>
      </c>
      <c r="AQ1487">
        <v>3</v>
      </c>
      <c r="AS1487">
        <v>3</v>
      </c>
    </row>
    <row r="1488" spans="1:45" x14ac:dyDescent="0.35">
      <c r="A1488">
        <v>1586</v>
      </c>
      <c r="B1488" t="s">
        <v>47</v>
      </c>
      <c r="C1488">
        <v>1810</v>
      </c>
      <c r="D1488">
        <v>3</v>
      </c>
      <c r="E1488">
        <v>20</v>
      </c>
      <c r="Q1488">
        <v>9</v>
      </c>
      <c r="R1488" t="s">
        <v>1075</v>
      </c>
      <c r="T1488" t="s">
        <v>1106</v>
      </c>
      <c r="U1488">
        <v>28.2</v>
      </c>
      <c r="V1488">
        <v>-16.600000000000001</v>
      </c>
      <c r="W1488">
        <v>10</v>
      </c>
      <c r="Y1488">
        <v>3</v>
      </c>
    </row>
    <row r="1489" spans="1:47" x14ac:dyDescent="0.35">
      <c r="A1489">
        <v>10401</v>
      </c>
      <c r="B1489" t="s">
        <v>51</v>
      </c>
      <c r="C1489">
        <v>1810</v>
      </c>
      <c r="D1489">
        <v>8</v>
      </c>
      <c r="E1489">
        <v>27</v>
      </c>
      <c r="J1489">
        <v>7.4</v>
      </c>
      <c r="K1489">
        <v>7.4</v>
      </c>
      <c r="Q1489">
        <v>9</v>
      </c>
      <c r="R1489" t="s">
        <v>543</v>
      </c>
      <c r="T1489" t="s">
        <v>1107</v>
      </c>
      <c r="U1489">
        <v>26</v>
      </c>
      <c r="V1489">
        <v>-111.35</v>
      </c>
      <c r="W1489">
        <v>150</v>
      </c>
      <c r="AE1489">
        <v>2</v>
      </c>
      <c r="AG1489">
        <v>1</v>
      </c>
      <c r="AI1489">
        <v>1</v>
      </c>
      <c r="AQ1489">
        <v>2</v>
      </c>
      <c r="AS1489">
        <v>1</v>
      </c>
      <c r="AU1489">
        <v>1</v>
      </c>
    </row>
    <row r="1490" spans="1:47" x14ac:dyDescent="0.35">
      <c r="A1490">
        <v>1587</v>
      </c>
      <c r="B1490" t="s">
        <v>51</v>
      </c>
      <c r="C1490">
        <v>1810</v>
      </c>
      <c r="D1490">
        <v>9</v>
      </c>
      <c r="E1490">
        <v>25</v>
      </c>
      <c r="J1490">
        <v>6.6</v>
      </c>
      <c r="L1490">
        <v>6.6</v>
      </c>
      <c r="R1490" t="s">
        <v>199</v>
      </c>
      <c r="T1490" t="s">
        <v>1108</v>
      </c>
      <c r="U1490">
        <v>39.9</v>
      </c>
      <c r="V1490">
        <v>139.9</v>
      </c>
      <c r="W1490">
        <v>30</v>
      </c>
      <c r="X1490">
        <v>59</v>
      </c>
      <c r="Y1490">
        <v>2</v>
      </c>
      <c r="AE1490">
        <v>3</v>
      </c>
      <c r="AF1490">
        <v>1804</v>
      </c>
      <c r="AG1490">
        <v>4</v>
      </c>
      <c r="AJ1490">
        <v>59</v>
      </c>
      <c r="AK1490">
        <v>2</v>
      </c>
      <c r="AQ1490">
        <v>3</v>
      </c>
      <c r="AR1490">
        <v>1804</v>
      </c>
      <c r="AS1490">
        <v>4</v>
      </c>
    </row>
    <row r="1491" spans="1:47" x14ac:dyDescent="0.35">
      <c r="A1491">
        <v>1588</v>
      </c>
      <c r="B1491" t="s">
        <v>47</v>
      </c>
      <c r="C1491">
        <v>1810</v>
      </c>
      <c r="D1491">
        <v>10</v>
      </c>
      <c r="H1491" t="s">
        <v>48</v>
      </c>
      <c r="R1491" t="s">
        <v>780</v>
      </c>
      <c r="T1491" t="s">
        <v>1109</v>
      </c>
      <c r="U1491">
        <v>23.8</v>
      </c>
      <c r="V1491">
        <v>-82.2</v>
      </c>
      <c r="W1491">
        <v>90</v>
      </c>
      <c r="AE1491">
        <v>2</v>
      </c>
    </row>
    <row r="1492" spans="1:47" x14ac:dyDescent="0.35">
      <c r="A1492">
        <v>1589</v>
      </c>
      <c r="B1492" t="s">
        <v>47</v>
      </c>
      <c r="C1492">
        <v>1811</v>
      </c>
      <c r="D1492">
        <v>1</v>
      </c>
      <c r="E1492">
        <v>1</v>
      </c>
      <c r="F1492">
        <v>5</v>
      </c>
      <c r="H1492" t="s">
        <v>48</v>
      </c>
      <c r="I1492">
        <v>7</v>
      </c>
      <c r="J1492">
        <v>4.2</v>
      </c>
      <c r="P1492">
        <v>4.2</v>
      </c>
      <c r="Q1492">
        <v>7</v>
      </c>
      <c r="R1492" t="s">
        <v>102</v>
      </c>
      <c r="T1492" t="s">
        <v>1110</v>
      </c>
      <c r="U1492">
        <v>41.8</v>
      </c>
      <c r="V1492">
        <v>45.2</v>
      </c>
      <c r="W1492">
        <v>40</v>
      </c>
      <c r="AE1492">
        <v>2</v>
      </c>
    </row>
    <row r="1493" spans="1:47" x14ac:dyDescent="0.35">
      <c r="A1493">
        <v>1590</v>
      </c>
      <c r="B1493" t="s">
        <v>47</v>
      </c>
      <c r="C1493">
        <v>1811</v>
      </c>
      <c r="D1493">
        <v>3</v>
      </c>
      <c r="E1493">
        <v>18</v>
      </c>
      <c r="J1493">
        <v>7</v>
      </c>
      <c r="L1493">
        <v>7</v>
      </c>
      <c r="R1493" t="s">
        <v>738</v>
      </c>
      <c r="T1493" t="s">
        <v>1111</v>
      </c>
      <c r="U1493">
        <v>25.2</v>
      </c>
      <c r="V1493">
        <v>121.3</v>
      </c>
      <c r="W1493">
        <v>30</v>
      </c>
      <c r="X1493">
        <v>21</v>
      </c>
      <c r="Y1493">
        <v>1</v>
      </c>
      <c r="AB1493">
        <v>21</v>
      </c>
      <c r="AC1493">
        <v>1</v>
      </c>
      <c r="AE1493">
        <v>2</v>
      </c>
      <c r="AJ1493">
        <v>21</v>
      </c>
      <c r="AK1493">
        <v>1</v>
      </c>
      <c r="AN1493">
        <v>21</v>
      </c>
      <c r="AO1493">
        <v>1</v>
      </c>
      <c r="AQ1493">
        <v>2</v>
      </c>
    </row>
    <row r="1494" spans="1:47" x14ac:dyDescent="0.35">
      <c r="A1494">
        <v>1591</v>
      </c>
      <c r="B1494" t="s">
        <v>47</v>
      </c>
      <c r="C1494">
        <v>1811</v>
      </c>
      <c r="D1494">
        <v>9</v>
      </c>
      <c r="E1494">
        <v>27</v>
      </c>
      <c r="J1494">
        <v>6.5</v>
      </c>
      <c r="L1494">
        <v>6.5</v>
      </c>
      <c r="Q1494">
        <v>8</v>
      </c>
      <c r="R1494" t="s">
        <v>93</v>
      </c>
      <c r="T1494" t="s">
        <v>1112</v>
      </c>
      <c r="U1494">
        <v>31.7</v>
      </c>
      <c r="V1494">
        <v>100.3</v>
      </c>
      <c r="W1494">
        <v>30</v>
      </c>
      <c r="X1494">
        <v>480</v>
      </c>
      <c r="Y1494">
        <v>3</v>
      </c>
      <c r="AE1494">
        <v>2</v>
      </c>
      <c r="AF1494">
        <v>598</v>
      </c>
      <c r="AG1494">
        <v>3</v>
      </c>
      <c r="AJ1494">
        <v>480</v>
      </c>
      <c r="AK1494">
        <v>3</v>
      </c>
      <c r="AQ1494">
        <v>2</v>
      </c>
      <c r="AR1494">
        <v>598</v>
      </c>
      <c r="AS1494">
        <v>3</v>
      </c>
    </row>
    <row r="1495" spans="1:47" x14ac:dyDescent="0.35">
      <c r="A1495">
        <v>1592</v>
      </c>
      <c r="B1495" t="s">
        <v>47</v>
      </c>
      <c r="C1495">
        <v>1811</v>
      </c>
      <c r="D1495">
        <v>10</v>
      </c>
      <c r="E1495">
        <v>5</v>
      </c>
      <c r="H1495" t="s">
        <v>48</v>
      </c>
      <c r="Q1495">
        <v>9</v>
      </c>
      <c r="R1495" t="s">
        <v>621</v>
      </c>
      <c r="T1495" t="s">
        <v>1113</v>
      </c>
      <c r="U1495">
        <v>13.1</v>
      </c>
      <c r="V1495">
        <v>123.9</v>
      </c>
      <c r="W1495">
        <v>170</v>
      </c>
      <c r="AE1495">
        <v>2</v>
      </c>
    </row>
    <row r="1496" spans="1:47" x14ac:dyDescent="0.35">
      <c r="A1496">
        <v>6527</v>
      </c>
      <c r="B1496" t="s">
        <v>51</v>
      </c>
      <c r="C1496">
        <v>1811</v>
      </c>
      <c r="D1496">
        <v>11</v>
      </c>
      <c r="E1496">
        <v>19</v>
      </c>
      <c r="F1496">
        <v>14</v>
      </c>
      <c r="G1496">
        <v>15</v>
      </c>
      <c r="R1496" t="s">
        <v>539</v>
      </c>
      <c r="T1496" t="s">
        <v>886</v>
      </c>
      <c r="U1496">
        <v>-33.08</v>
      </c>
      <c r="V1496">
        <v>-71.67</v>
      </c>
      <c r="W1496">
        <v>160</v>
      </c>
    </row>
    <row r="1497" spans="1:47" x14ac:dyDescent="0.35">
      <c r="A1497">
        <v>1594</v>
      </c>
      <c r="B1497" t="s">
        <v>51</v>
      </c>
      <c r="C1497">
        <v>1811</v>
      </c>
      <c r="D1497">
        <v>12</v>
      </c>
      <c r="E1497">
        <v>16</v>
      </c>
      <c r="F1497">
        <v>8</v>
      </c>
      <c r="G1497">
        <v>15</v>
      </c>
      <c r="J1497">
        <v>7.5</v>
      </c>
      <c r="K1497">
        <v>7.5</v>
      </c>
      <c r="L1497">
        <v>8.5</v>
      </c>
      <c r="O1497">
        <v>7.2</v>
      </c>
      <c r="Q1497">
        <v>11</v>
      </c>
      <c r="R1497" t="s">
        <v>505</v>
      </c>
      <c r="S1497" t="s">
        <v>1114</v>
      </c>
      <c r="T1497" t="s">
        <v>1115</v>
      </c>
      <c r="U1497">
        <v>35.6</v>
      </c>
      <c r="V1497">
        <v>-90.4</v>
      </c>
      <c r="W1497">
        <v>150</v>
      </c>
      <c r="Y1497">
        <v>1</v>
      </c>
      <c r="AE1497">
        <v>3</v>
      </c>
      <c r="AI1497">
        <v>1</v>
      </c>
      <c r="AK1497">
        <v>1</v>
      </c>
      <c r="AQ1497">
        <v>3</v>
      </c>
      <c r="AU1497">
        <v>1</v>
      </c>
    </row>
    <row r="1498" spans="1:47" x14ac:dyDescent="0.35">
      <c r="A1498">
        <v>7058</v>
      </c>
      <c r="B1498" t="s">
        <v>51</v>
      </c>
      <c r="C1498">
        <v>1811</v>
      </c>
      <c r="D1498">
        <v>12</v>
      </c>
      <c r="E1498">
        <v>16</v>
      </c>
      <c r="F1498">
        <v>13</v>
      </c>
      <c r="G1498">
        <v>15</v>
      </c>
      <c r="J1498">
        <v>7</v>
      </c>
      <c r="K1498">
        <v>7</v>
      </c>
      <c r="L1498">
        <v>8</v>
      </c>
      <c r="O1498">
        <v>7</v>
      </c>
      <c r="Q1498">
        <v>10</v>
      </c>
      <c r="R1498" t="s">
        <v>505</v>
      </c>
      <c r="S1498" t="s">
        <v>1114</v>
      </c>
      <c r="T1498" t="s">
        <v>1115</v>
      </c>
      <c r="U1498">
        <v>35.6</v>
      </c>
      <c r="V1498">
        <v>-90.4</v>
      </c>
      <c r="W1498">
        <v>150</v>
      </c>
    </row>
    <row r="1499" spans="1:47" x14ac:dyDescent="0.35">
      <c r="A1499">
        <v>1597</v>
      </c>
      <c r="B1499" t="s">
        <v>51</v>
      </c>
      <c r="C1499">
        <v>1812</v>
      </c>
      <c r="D1499">
        <v>1</v>
      </c>
      <c r="E1499">
        <v>23</v>
      </c>
      <c r="F1499">
        <v>15</v>
      </c>
      <c r="H1499" t="s">
        <v>48</v>
      </c>
      <c r="J1499">
        <v>7.3</v>
      </c>
      <c r="K1499">
        <v>7.3</v>
      </c>
      <c r="L1499">
        <v>8.4</v>
      </c>
      <c r="O1499">
        <v>7.1</v>
      </c>
      <c r="Q1499">
        <v>10</v>
      </c>
      <c r="R1499" t="s">
        <v>505</v>
      </c>
      <c r="S1499" t="s">
        <v>1116</v>
      </c>
      <c r="T1499" t="s">
        <v>1117</v>
      </c>
      <c r="U1499">
        <v>36.299999999999997</v>
      </c>
      <c r="V1499">
        <v>-89.6</v>
      </c>
      <c r="W1499">
        <v>150</v>
      </c>
      <c r="AE1499">
        <v>3</v>
      </c>
    </row>
    <row r="1500" spans="1:47" x14ac:dyDescent="0.35">
      <c r="A1500">
        <v>1598</v>
      </c>
      <c r="B1500" t="s">
        <v>51</v>
      </c>
      <c r="C1500">
        <v>1812</v>
      </c>
      <c r="D1500">
        <v>2</v>
      </c>
      <c r="E1500">
        <v>7</v>
      </c>
      <c r="F1500">
        <v>9</v>
      </c>
      <c r="G1500">
        <v>45</v>
      </c>
      <c r="H1500" t="s">
        <v>48</v>
      </c>
      <c r="J1500">
        <v>7.5</v>
      </c>
      <c r="K1500">
        <v>7.5</v>
      </c>
      <c r="L1500">
        <v>8.8000000000000007</v>
      </c>
      <c r="O1500">
        <v>7.4</v>
      </c>
      <c r="R1500" t="s">
        <v>505</v>
      </c>
      <c r="S1500" t="s">
        <v>1116</v>
      </c>
      <c r="T1500" t="s">
        <v>1117</v>
      </c>
      <c r="U1500">
        <v>36.5</v>
      </c>
      <c r="V1500">
        <v>-89.6</v>
      </c>
      <c r="W1500">
        <v>150</v>
      </c>
      <c r="AE1500">
        <v>3</v>
      </c>
      <c r="AI1500">
        <v>3</v>
      </c>
      <c r="AN1500">
        <v>1</v>
      </c>
      <c r="AO1500">
        <v>1</v>
      </c>
      <c r="AQ1500">
        <v>3</v>
      </c>
      <c r="AU1500">
        <v>3</v>
      </c>
    </row>
    <row r="1501" spans="1:47" x14ac:dyDescent="0.35">
      <c r="A1501">
        <v>1599</v>
      </c>
      <c r="B1501" t="s">
        <v>47</v>
      </c>
      <c r="C1501">
        <v>1812</v>
      </c>
      <c r="D1501">
        <v>3</v>
      </c>
      <c r="E1501">
        <v>8</v>
      </c>
      <c r="J1501">
        <v>8</v>
      </c>
      <c r="L1501">
        <v>8</v>
      </c>
      <c r="R1501" t="s">
        <v>93</v>
      </c>
      <c r="T1501" t="s">
        <v>1118</v>
      </c>
      <c r="U1501">
        <v>43.7</v>
      </c>
      <c r="V1501">
        <v>83</v>
      </c>
      <c r="W1501">
        <v>40</v>
      </c>
      <c r="Y1501">
        <v>4</v>
      </c>
      <c r="AK1501">
        <v>4</v>
      </c>
    </row>
    <row r="1502" spans="1:47" x14ac:dyDescent="0.35">
      <c r="A1502">
        <v>1601</v>
      </c>
      <c r="B1502" t="s">
        <v>47</v>
      </c>
      <c r="C1502">
        <v>1812</v>
      </c>
      <c r="D1502">
        <v>3</v>
      </c>
      <c r="E1502">
        <v>22</v>
      </c>
      <c r="Q1502">
        <v>7</v>
      </c>
      <c r="R1502" t="s">
        <v>60</v>
      </c>
      <c r="T1502" t="s">
        <v>224</v>
      </c>
      <c r="U1502">
        <v>41.9</v>
      </c>
      <c r="V1502">
        <v>12.45</v>
      </c>
      <c r="W1502">
        <v>130</v>
      </c>
      <c r="AE1502">
        <v>2</v>
      </c>
      <c r="AQ1502">
        <v>2</v>
      </c>
    </row>
    <row r="1503" spans="1:47" x14ac:dyDescent="0.35">
      <c r="A1503">
        <v>1602</v>
      </c>
      <c r="B1503" t="s">
        <v>47</v>
      </c>
      <c r="C1503">
        <v>1812</v>
      </c>
      <c r="D1503">
        <v>3</v>
      </c>
      <c r="E1503">
        <v>23</v>
      </c>
      <c r="H1503" t="s">
        <v>48</v>
      </c>
      <c r="Q1503">
        <v>9</v>
      </c>
      <c r="R1503" t="s">
        <v>170</v>
      </c>
      <c r="T1503" t="s">
        <v>1119</v>
      </c>
      <c r="U1503">
        <v>43.7</v>
      </c>
      <c r="V1503">
        <v>5.7</v>
      </c>
      <c r="W1503">
        <v>120</v>
      </c>
      <c r="AE1503">
        <v>2</v>
      </c>
    </row>
    <row r="1504" spans="1:47" x14ac:dyDescent="0.35">
      <c r="A1504">
        <v>1605</v>
      </c>
      <c r="B1504" t="s">
        <v>51</v>
      </c>
      <c r="C1504">
        <v>1812</v>
      </c>
      <c r="D1504">
        <v>3</v>
      </c>
      <c r="E1504">
        <v>26</v>
      </c>
      <c r="F1504">
        <v>20</v>
      </c>
      <c r="G1504">
        <v>7</v>
      </c>
      <c r="I1504">
        <v>33</v>
      </c>
      <c r="J1504">
        <v>7.7</v>
      </c>
      <c r="P1504">
        <v>7.7</v>
      </c>
      <c r="Q1504">
        <v>10</v>
      </c>
      <c r="R1504" t="s">
        <v>501</v>
      </c>
      <c r="T1504" t="s">
        <v>1120</v>
      </c>
      <c r="U1504">
        <v>10.6</v>
      </c>
      <c r="V1504">
        <v>-66.900000000000006</v>
      </c>
      <c r="W1504">
        <v>160</v>
      </c>
      <c r="X1504">
        <v>26000</v>
      </c>
      <c r="Y1504">
        <v>4</v>
      </c>
      <c r="AE1504">
        <v>3</v>
      </c>
      <c r="AJ1504">
        <v>26000</v>
      </c>
      <c r="AK1504">
        <v>4</v>
      </c>
      <c r="AQ1504">
        <v>3</v>
      </c>
    </row>
    <row r="1505" spans="1:47" x14ac:dyDescent="0.35">
      <c r="A1505">
        <v>7893</v>
      </c>
      <c r="B1505" t="s">
        <v>51</v>
      </c>
      <c r="C1505">
        <v>1812</v>
      </c>
      <c r="D1505">
        <v>6</v>
      </c>
      <c r="E1505">
        <v>23</v>
      </c>
      <c r="R1505" t="s">
        <v>170</v>
      </c>
      <c r="T1505" t="s">
        <v>1121</v>
      </c>
      <c r="U1505">
        <v>43.3</v>
      </c>
      <c r="V1505">
        <v>5.3659999999999997</v>
      </c>
      <c r="W1505">
        <v>120</v>
      </c>
    </row>
    <row r="1506" spans="1:47" x14ac:dyDescent="0.35">
      <c r="A1506">
        <v>1607</v>
      </c>
      <c r="B1506" t="s">
        <v>51</v>
      </c>
      <c r="C1506">
        <v>1812</v>
      </c>
      <c r="D1506">
        <v>11</v>
      </c>
      <c r="E1506">
        <v>11</v>
      </c>
      <c r="F1506">
        <v>10</v>
      </c>
      <c r="G1506">
        <v>50</v>
      </c>
      <c r="H1506" t="s">
        <v>48</v>
      </c>
      <c r="R1506" t="s">
        <v>756</v>
      </c>
      <c r="T1506" t="s">
        <v>1122</v>
      </c>
      <c r="U1506">
        <v>18</v>
      </c>
      <c r="V1506">
        <v>-76.8</v>
      </c>
      <c r="W1506">
        <v>90</v>
      </c>
      <c r="Y1506">
        <v>2</v>
      </c>
      <c r="AE1506">
        <v>2</v>
      </c>
      <c r="AI1506">
        <v>3</v>
      </c>
      <c r="AK1506">
        <v>2</v>
      </c>
      <c r="AQ1506">
        <v>2</v>
      </c>
      <c r="AU1506">
        <v>3</v>
      </c>
    </row>
    <row r="1507" spans="1:47" x14ac:dyDescent="0.35">
      <c r="A1507">
        <v>1608</v>
      </c>
      <c r="B1507" t="s">
        <v>47</v>
      </c>
      <c r="C1507">
        <v>1812</v>
      </c>
      <c r="D1507">
        <v>12</v>
      </c>
      <c r="E1507">
        <v>7</v>
      </c>
      <c r="H1507" t="s">
        <v>48</v>
      </c>
      <c r="J1507">
        <v>6.6</v>
      </c>
      <c r="P1507">
        <v>6.6</v>
      </c>
      <c r="R1507" t="s">
        <v>199</v>
      </c>
      <c r="T1507" t="s">
        <v>199</v>
      </c>
      <c r="U1507">
        <v>35.4</v>
      </c>
      <c r="V1507">
        <v>139.6</v>
      </c>
      <c r="W1507">
        <v>30</v>
      </c>
      <c r="Y1507">
        <v>3</v>
      </c>
    </row>
    <row r="1508" spans="1:47" x14ac:dyDescent="0.35">
      <c r="A1508">
        <v>1609</v>
      </c>
      <c r="B1508" t="s">
        <v>47</v>
      </c>
      <c r="C1508">
        <v>1812</v>
      </c>
      <c r="D1508">
        <v>12</v>
      </c>
      <c r="E1508">
        <v>8</v>
      </c>
      <c r="F1508">
        <v>15</v>
      </c>
      <c r="J1508">
        <v>6.9</v>
      </c>
      <c r="N1508">
        <v>6.9</v>
      </c>
      <c r="Q1508">
        <v>8</v>
      </c>
      <c r="R1508" t="s">
        <v>505</v>
      </c>
      <c r="S1508" t="s">
        <v>1092</v>
      </c>
      <c r="T1508" t="s">
        <v>1123</v>
      </c>
      <c r="U1508">
        <v>34.369999999999997</v>
      </c>
      <c r="V1508">
        <v>-117.65</v>
      </c>
      <c r="W1508">
        <v>150</v>
      </c>
      <c r="X1508">
        <v>40</v>
      </c>
      <c r="Y1508">
        <v>1</v>
      </c>
      <c r="AE1508">
        <v>2</v>
      </c>
      <c r="AI1508">
        <v>1</v>
      </c>
      <c r="AJ1508">
        <v>40</v>
      </c>
      <c r="AK1508">
        <v>1</v>
      </c>
      <c r="AQ1508">
        <v>2</v>
      </c>
      <c r="AU1508">
        <v>1</v>
      </c>
    </row>
    <row r="1509" spans="1:47" x14ac:dyDescent="0.35">
      <c r="A1509">
        <v>1610</v>
      </c>
      <c r="B1509" t="s">
        <v>51</v>
      </c>
      <c r="C1509">
        <v>1812</v>
      </c>
      <c r="D1509">
        <v>12</v>
      </c>
      <c r="E1509">
        <v>21</v>
      </c>
      <c r="F1509">
        <v>19</v>
      </c>
      <c r="J1509">
        <v>7.5</v>
      </c>
      <c r="L1509">
        <v>7.5</v>
      </c>
      <c r="N1509">
        <v>7.1</v>
      </c>
      <c r="P1509">
        <v>7.7</v>
      </c>
      <c r="Q1509">
        <v>8</v>
      </c>
      <c r="R1509" t="s">
        <v>505</v>
      </c>
      <c r="S1509" t="s">
        <v>1092</v>
      </c>
      <c r="T1509" t="s">
        <v>1124</v>
      </c>
      <c r="U1509">
        <v>34.200000000000003</v>
      </c>
      <c r="V1509">
        <v>-119.9</v>
      </c>
      <c r="W1509">
        <v>150</v>
      </c>
      <c r="X1509">
        <v>1</v>
      </c>
      <c r="Y1509">
        <v>1</v>
      </c>
      <c r="AC1509">
        <v>1</v>
      </c>
      <c r="AE1509">
        <v>2</v>
      </c>
      <c r="AH1509">
        <v>100</v>
      </c>
      <c r="AI1509">
        <v>1</v>
      </c>
      <c r="AJ1509">
        <v>1</v>
      </c>
      <c r="AK1509">
        <v>1</v>
      </c>
      <c r="AO1509">
        <v>1</v>
      </c>
      <c r="AQ1509">
        <v>2</v>
      </c>
      <c r="AS1509">
        <v>1</v>
      </c>
      <c r="AT1509">
        <v>100</v>
      </c>
      <c r="AU1509">
        <v>1</v>
      </c>
    </row>
    <row r="1510" spans="1:47" x14ac:dyDescent="0.35">
      <c r="A1510">
        <v>1612</v>
      </c>
      <c r="B1510" t="s">
        <v>47</v>
      </c>
      <c r="C1510">
        <v>1813</v>
      </c>
      <c r="D1510">
        <v>3</v>
      </c>
      <c r="E1510">
        <v>30</v>
      </c>
      <c r="F1510">
        <v>9</v>
      </c>
      <c r="G1510">
        <v>30</v>
      </c>
      <c r="H1510" t="s">
        <v>48</v>
      </c>
      <c r="R1510" t="s">
        <v>479</v>
      </c>
      <c r="T1510" t="s">
        <v>618</v>
      </c>
      <c r="U1510">
        <v>-14.1</v>
      </c>
      <c r="V1510">
        <v>-75.400000000000006</v>
      </c>
      <c r="W1510">
        <v>160</v>
      </c>
      <c r="X1510">
        <v>32</v>
      </c>
      <c r="Y1510">
        <v>1</v>
      </c>
      <c r="AE1510">
        <v>2</v>
      </c>
    </row>
    <row r="1511" spans="1:47" x14ac:dyDescent="0.35">
      <c r="A1511">
        <v>1611</v>
      </c>
      <c r="B1511" t="s">
        <v>47</v>
      </c>
      <c r="C1511">
        <v>1813</v>
      </c>
      <c r="R1511" t="s">
        <v>73</v>
      </c>
      <c r="T1511" t="s">
        <v>396</v>
      </c>
      <c r="U1511">
        <v>29.6</v>
      </c>
      <c r="V1511">
        <v>52.6</v>
      </c>
      <c r="W1511">
        <v>140</v>
      </c>
      <c r="AE1511">
        <v>2</v>
      </c>
      <c r="AQ1511">
        <v>2</v>
      </c>
    </row>
    <row r="1512" spans="1:47" x14ac:dyDescent="0.35">
      <c r="A1512">
        <v>1613</v>
      </c>
      <c r="B1512" t="s">
        <v>47</v>
      </c>
      <c r="C1512">
        <v>1814</v>
      </c>
      <c r="D1512">
        <v>2</v>
      </c>
      <c r="E1512">
        <v>2</v>
      </c>
      <c r="Q1512">
        <v>7</v>
      </c>
      <c r="R1512" t="s">
        <v>621</v>
      </c>
      <c r="T1512" t="s">
        <v>1125</v>
      </c>
      <c r="U1512">
        <v>13.1</v>
      </c>
      <c r="V1512">
        <v>123.9</v>
      </c>
      <c r="W1512">
        <v>170</v>
      </c>
      <c r="AE1512">
        <v>3</v>
      </c>
    </row>
    <row r="1513" spans="1:47" x14ac:dyDescent="0.35">
      <c r="A1513">
        <v>7970</v>
      </c>
      <c r="B1513" t="s">
        <v>47</v>
      </c>
      <c r="C1513">
        <v>1814</v>
      </c>
      <c r="D1513">
        <v>2</v>
      </c>
      <c r="E1513">
        <v>4</v>
      </c>
      <c r="J1513">
        <v>5.3</v>
      </c>
      <c r="L1513">
        <v>5.3</v>
      </c>
      <c r="Q1513">
        <v>7</v>
      </c>
      <c r="R1513" t="s">
        <v>93</v>
      </c>
      <c r="T1513" t="s">
        <v>148</v>
      </c>
      <c r="U1513">
        <v>35.799999999999997</v>
      </c>
      <c r="V1513">
        <v>114.4</v>
      </c>
      <c r="W1513">
        <v>30</v>
      </c>
      <c r="X1513">
        <v>4</v>
      </c>
      <c r="Y1513">
        <v>1</v>
      </c>
      <c r="AC1513">
        <v>3</v>
      </c>
      <c r="AE1513">
        <v>1</v>
      </c>
      <c r="AG1513">
        <v>2</v>
      </c>
      <c r="AJ1513">
        <v>4</v>
      </c>
      <c r="AK1513">
        <v>1</v>
      </c>
      <c r="AO1513">
        <v>3</v>
      </c>
      <c r="AQ1513">
        <v>1</v>
      </c>
      <c r="AS1513">
        <v>2</v>
      </c>
    </row>
    <row r="1514" spans="1:47" x14ac:dyDescent="0.35">
      <c r="A1514">
        <v>1614</v>
      </c>
      <c r="B1514" t="s">
        <v>47</v>
      </c>
      <c r="C1514">
        <v>1814</v>
      </c>
      <c r="D1514">
        <v>5</v>
      </c>
      <c r="E1514">
        <v>22</v>
      </c>
      <c r="Q1514">
        <v>7</v>
      </c>
      <c r="R1514" t="s">
        <v>170</v>
      </c>
      <c r="T1514" t="s">
        <v>1126</v>
      </c>
      <c r="U1514">
        <v>43.2</v>
      </c>
      <c r="V1514">
        <v>0.4</v>
      </c>
      <c r="W1514">
        <v>120</v>
      </c>
      <c r="AE1514">
        <v>2</v>
      </c>
    </row>
    <row r="1515" spans="1:47" x14ac:dyDescent="0.35">
      <c r="A1515">
        <v>1615</v>
      </c>
      <c r="B1515" t="s">
        <v>47</v>
      </c>
      <c r="C1515">
        <v>1814</v>
      </c>
      <c r="D1515">
        <v>11</v>
      </c>
      <c r="E1515">
        <v>24</v>
      </c>
      <c r="J1515">
        <v>6</v>
      </c>
      <c r="L1515">
        <v>6</v>
      </c>
      <c r="Q1515">
        <v>8</v>
      </c>
      <c r="R1515" t="s">
        <v>93</v>
      </c>
      <c r="T1515" t="s">
        <v>1127</v>
      </c>
      <c r="U1515">
        <v>23.7</v>
      </c>
      <c r="V1515">
        <v>102.5</v>
      </c>
      <c r="W1515">
        <v>30</v>
      </c>
      <c r="X1515">
        <v>900</v>
      </c>
      <c r="Y1515">
        <v>3</v>
      </c>
      <c r="AE1515">
        <v>3</v>
      </c>
      <c r="AF1515">
        <v>900</v>
      </c>
      <c r="AG1515">
        <v>3</v>
      </c>
      <c r="AJ1515">
        <v>900</v>
      </c>
      <c r="AK1515">
        <v>3</v>
      </c>
      <c r="AQ1515">
        <v>3</v>
      </c>
      <c r="AR1515">
        <v>900</v>
      </c>
      <c r="AS1515">
        <v>3</v>
      </c>
    </row>
    <row r="1516" spans="1:47" x14ac:dyDescent="0.35">
      <c r="A1516">
        <v>6068</v>
      </c>
      <c r="B1516" t="s">
        <v>51</v>
      </c>
      <c r="C1516">
        <v>1814</v>
      </c>
      <c r="R1516" t="s">
        <v>676</v>
      </c>
      <c r="T1516" t="s">
        <v>1128</v>
      </c>
      <c r="U1516">
        <v>-10.217000000000001</v>
      </c>
      <c r="V1516">
        <v>123.633</v>
      </c>
      <c r="W1516">
        <v>60</v>
      </c>
      <c r="AE1516">
        <v>3</v>
      </c>
      <c r="AQ1516">
        <v>3</v>
      </c>
    </row>
    <row r="1517" spans="1:47" x14ac:dyDescent="0.35">
      <c r="A1517">
        <v>7528</v>
      </c>
      <c r="B1517" t="s">
        <v>51</v>
      </c>
      <c r="C1517">
        <v>1815</v>
      </c>
      <c r="D1517">
        <v>4</v>
      </c>
      <c r="E1517">
        <v>11</v>
      </c>
      <c r="R1517" t="s">
        <v>676</v>
      </c>
      <c r="T1517" t="s">
        <v>939</v>
      </c>
      <c r="U1517">
        <v>-3.7</v>
      </c>
      <c r="V1517">
        <v>128.4</v>
      </c>
      <c r="W1517">
        <v>170</v>
      </c>
      <c r="AE1517">
        <v>2</v>
      </c>
      <c r="AG1517">
        <v>2</v>
      </c>
      <c r="AQ1517">
        <v>2</v>
      </c>
      <c r="AS1517">
        <v>2</v>
      </c>
    </row>
    <row r="1518" spans="1:47" x14ac:dyDescent="0.35">
      <c r="A1518">
        <v>1617</v>
      </c>
      <c r="B1518" t="s">
        <v>47</v>
      </c>
      <c r="C1518">
        <v>1815</v>
      </c>
      <c r="D1518">
        <v>5</v>
      </c>
      <c r="E1518">
        <v>3</v>
      </c>
      <c r="H1518" t="s">
        <v>48</v>
      </c>
      <c r="R1518" t="s">
        <v>543</v>
      </c>
      <c r="T1518" t="s">
        <v>1129</v>
      </c>
      <c r="U1518">
        <v>17</v>
      </c>
      <c r="V1518">
        <v>-96.3</v>
      </c>
      <c r="W1518">
        <v>150</v>
      </c>
      <c r="AE1518">
        <v>3</v>
      </c>
    </row>
    <row r="1519" spans="1:47" x14ac:dyDescent="0.35">
      <c r="A1519">
        <v>1618</v>
      </c>
      <c r="B1519" t="s">
        <v>47</v>
      </c>
      <c r="C1519">
        <v>1815</v>
      </c>
      <c r="D1519">
        <v>10</v>
      </c>
      <c r="E1519">
        <v>13</v>
      </c>
      <c r="J1519">
        <v>6.5</v>
      </c>
      <c r="L1519">
        <v>6.5</v>
      </c>
      <c r="Q1519">
        <v>8</v>
      </c>
      <c r="R1519" t="s">
        <v>738</v>
      </c>
      <c r="T1519" t="s">
        <v>1130</v>
      </c>
      <c r="U1519">
        <v>25.2</v>
      </c>
      <c r="V1519">
        <v>121.2</v>
      </c>
      <c r="W1519">
        <v>30</v>
      </c>
      <c r="X1519">
        <v>111</v>
      </c>
      <c r="Y1519">
        <v>3</v>
      </c>
      <c r="AE1519">
        <v>3</v>
      </c>
      <c r="AG1519">
        <v>3</v>
      </c>
      <c r="AJ1519">
        <v>111</v>
      </c>
      <c r="AK1519">
        <v>3</v>
      </c>
      <c r="AQ1519">
        <v>3</v>
      </c>
      <c r="AS1519">
        <v>3</v>
      </c>
    </row>
    <row r="1520" spans="1:47" x14ac:dyDescent="0.35">
      <c r="A1520">
        <v>1619</v>
      </c>
      <c r="B1520" t="s">
        <v>47</v>
      </c>
      <c r="C1520">
        <v>1815</v>
      </c>
      <c r="D1520">
        <v>10</v>
      </c>
      <c r="E1520">
        <v>23</v>
      </c>
      <c r="J1520">
        <v>6.8</v>
      </c>
      <c r="L1520">
        <v>6.8</v>
      </c>
      <c r="Q1520">
        <v>9</v>
      </c>
      <c r="R1520" t="s">
        <v>93</v>
      </c>
      <c r="T1520" t="s">
        <v>400</v>
      </c>
      <c r="U1520">
        <v>34.799999999999997</v>
      </c>
      <c r="V1520">
        <v>111.2</v>
      </c>
      <c r="W1520">
        <v>30</v>
      </c>
      <c r="X1520">
        <v>13000</v>
      </c>
      <c r="Y1520">
        <v>4</v>
      </c>
      <c r="AE1520">
        <v>4</v>
      </c>
      <c r="AF1520">
        <v>20000</v>
      </c>
      <c r="AG1520">
        <v>4</v>
      </c>
      <c r="AJ1520">
        <v>13000</v>
      </c>
      <c r="AK1520">
        <v>4</v>
      </c>
      <c r="AQ1520">
        <v>4</v>
      </c>
      <c r="AR1520">
        <v>20000</v>
      </c>
      <c r="AS1520">
        <v>4</v>
      </c>
    </row>
    <row r="1521" spans="1:45" x14ac:dyDescent="0.35">
      <c r="A1521">
        <v>1620</v>
      </c>
      <c r="B1521" t="s">
        <v>51</v>
      </c>
      <c r="C1521">
        <v>1815</v>
      </c>
      <c r="D1521">
        <v>11</v>
      </c>
      <c r="E1521">
        <v>22</v>
      </c>
      <c r="I1521">
        <v>150</v>
      </c>
      <c r="J1521">
        <v>7</v>
      </c>
      <c r="L1521">
        <v>7</v>
      </c>
      <c r="R1521" t="s">
        <v>676</v>
      </c>
      <c r="T1521" t="s">
        <v>1131</v>
      </c>
      <c r="U1521">
        <v>-8</v>
      </c>
      <c r="V1521">
        <v>115</v>
      </c>
      <c r="W1521">
        <v>60</v>
      </c>
      <c r="X1521">
        <v>10253</v>
      </c>
      <c r="Y1521">
        <v>4</v>
      </c>
      <c r="AJ1521">
        <v>11453</v>
      </c>
      <c r="AK1521">
        <v>4</v>
      </c>
    </row>
    <row r="1522" spans="1:45" x14ac:dyDescent="0.35">
      <c r="A1522">
        <v>1621</v>
      </c>
      <c r="B1522" t="s">
        <v>47</v>
      </c>
      <c r="C1522">
        <v>1815</v>
      </c>
      <c r="D1522">
        <v>12</v>
      </c>
      <c r="Q1522">
        <v>9</v>
      </c>
      <c r="R1522" t="s">
        <v>56</v>
      </c>
      <c r="T1522" t="s">
        <v>124</v>
      </c>
      <c r="U1522">
        <v>35</v>
      </c>
      <c r="V1522">
        <v>25.75</v>
      </c>
      <c r="W1522">
        <v>130</v>
      </c>
      <c r="AE1522">
        <v>3</v>
      </c>
      <c r="AG1522">
        <v>3</v>
      </c>
      <c r="AI1522">
        <v>3</v>
      </c>
      <c r="AQ1522">
        <v>3</v>
      </c>
      <c r="AS1522">
        <v>3</v>
      </c>
    </row>
    <row r="1523" spans="1:45" x14ac:dyDescent="0.35">
      <c r="A1523">
        <v>1616</v>
      </c>
      <c r="B1523" t="s">
        <v>47</v>
      </c>
      <c r="C1523">
        <v>1815</v>
      </c>
      <c r="Q1523">
        <v>8</v>
      </c>
      <c r="R1523" t="s">
        <v>56</v>
      </c>
      <c r="T1523" t="s">
        <v>1132</v>
      </c>
      <c r="U1523">
        <v>38.799999999999997</v>
      </c>
      <c r="V1523">
        <v>20.5</v>
      </c>
      <c r="W1523">
        <v>130</v>
      </c>
      <c r="Y1523">
        <v>1</v>
      </c>
      <c r="AK1523">
        <v>1</v>
      </c>
    </row>
    <row r="1524" spans="1:45" x14ac:dyDescent="0.35">
      <c r="A1524">
        <v>6069</v>
      </c>
      <c r="B1524" t="s">
        <v>51</v>
      </c>
      <c r="C1524">
        <v>1816</v>
      </c>
      <c r="D1524">
        <v>5</v>
      </c>
      <c r="E1524">
        <v>1</v>
      </c>
      <c r="R1524" t="s">
        <v>676</v>
      </c>
      <c r="T1524" t="s">
        <v>1133</v>
      </c>
      <c r="U1524">
        <v>5</v>
      </c>
      <c r="V1524">
        <v>96.5</v>
      </c>
      <c r="W1524">
        <v>60</v>
      </c>
    </row>
    <row r="1525" spans="1:45" x14ac:dyDescent="0.35">
      <c r="A1525">
        <v>1622</v>
      </c>
      <c r="B1525" t="s">
        <v>47</v>
      </c>
      <c r="C1525">
        <v>1816</v>
      </c>
      <c r="D1525">
        <v>7</v>
      </c>
      <c r="E1525">
        <v>22</v>
      </c>
      <c r="F1525">
        <v>15</v>
      </c>
      <c r="G1525">
        <v>30</v>
      </c>
      <c r="I1525">
        <v>33</v>
      </c>
      <c r="J1525">
        <v>7.5</v>
      </c>
      <c r="L1525">
        <v>7.5</v>
      </c>
      <c r="Q1525">
        <v>9</v>
      </c>
      <c r="R1525" t="s">
        <v>578</v>
      </c>
      <c r="T1525" t="s">
        <v>1134</v>
      </c>
      <c r="U1525">
        <v>15.5</v>
      </c>
      <c r="V1525">
        <v>-91.5</v>
      </c>
      <c r="W1525">
        <v>100</v>
      </c>
      <c r="X1525">
        <v>23</v>
      </c>
      <c r="Y1525">
        <v>1</v>
      </c>
      <c r="AE1525">
        <v>3</v>
      </c>
      <c r="AG1525">
        <v>3</v>
      </c>
      <c r="AI1525">
        <v>3</v>
      </c>
      <c r="AJ1525">
        <v>23</v>
      </c>
      <c r="AK1525">
        <v>1</v>
      </c>
      <c r="AQ1525">
        <v>3</v>
      </c>
      <c r="AS1525">
        <v>3</v>
      </c>
    </row>
    <row r="1526" spans="1:45" x14ac:dyDescent="0.35">
      <c r="A1526">
        <v>8098</v>
      </c>
      <c r="B1526" t="s">
        <v>47</v>
      </c>
      <c r="C1526">
        <v>1816</v>
      </c>
      <c r="D1526">
        <v>12</v>
      </c>
      <c r="E1526">
        <v>8</v>
      </c>
      <c r="J1526">
        <v>6.5</v>
      </c>
      <c r="L1526">
        <v>6.5</v>
      </c>
      <c r="Q1526">
        <v>8</v>
      </c>
      <c r="R1526" t="s">
        <v>93</v>
      </c>
      <c r="T1526" t="s">
        <v>410</v>
      </c>
      <c r="U1526">
        <v>31.4</v>
      </c>
      <c r="V1526">
        <v>100.7</v>
      </c>
      <c r="W1526">
        <v>30</v>
      </c>
      <c r="X1526">
        <v>2854</v>
      </c>
      <c r="Y1526">
        <v>4</v>
      </c>
      <c r="AE1526">
        <v>3</v>
      </c>
      <c r="AF1526">
        <v>1104</v>
      </c>
      <c r="AG1526">
        <v>4</v>
      </c>
      <c r="AJ1526">
        <v>2854</v>
      </c>
      <c r="AK1526">
        <v>4</v>
      </c>
      <c r="AQ1526">
        <v>3</v>
      </c>
      <c r="AR1526">
        <v>1104</v>
      </c>
      <c r="AS1526">
        <v>4</v>
      </c>
    </row>
    <row r="1527" spans="1:45" x14ac:dyDescent="0.35">
      <c r="A1527">
        <v>6635</v>
      </c>
      <c r="B1527" t="s">
        <v>51</v>
      </c>
      <c r="C1527">
        <v>1817</v>
      </c>
      <c r="D1527">
        <v>1</v>
      </c>
      <c r="E1527">
        <v>8</v>
      </c>
      <c r="R1527" t="s">
        <v>505</v>
      </c>
      <c r="S1527" t="s">
        <v>1135</v>
      </c>
      <c r="T1527" t="s">
        <v>1136</v>
      </c>
      <c r="U1527">
        <v>39.950000000000003</v>
      </c>
      <c r="V1527">
        <v>-75.099999999999994</v>
      </c>
      <c r="W1527">
        <v>150</v>
      </c>
    </row>
    <row r="1528" spans="1:45" x14ac:dyDescent="0.35">
      <c r="A1528">
        <v>1623</v>
      </c>
      <c r="B1528" t="s">
        <v>47</v>
      </c>
      <c r="C1528">
        <v>1817</v>
      </c>
      <c r="D1528">
        <v>3</v>
      </c>
      <c r="E1528">
        <v>11</v>
      </c>
      <c r="F1528">
        <v>20</v>
      </c>
      <c r="G1528">
        <v>10</v>
      </c>
      <c r="H1528" t="s">
        <v>48</v>
      </c>
      <c r="J1528">
        <v>8</v>
      </c>
      <c r="P1528">
        <v>8</v>
      </c>
      <c r="R1528" t="s">
        <v>170</v>
      </c>
      <c r="T1528" t="s">
        <v>1137</v>
      </c>
      <c r="U1528">
        <v>45.9</v>
      </c>
      <c r="V1528">
        <v>6.8</v>
      </c>
      <c r="W1528">
        <v>120</v>
      </c>
      <c r="X1528">
        <v>4</v>
      </c>
      <c r="Y1528">
        <v>1</v>
      </c>
      <c r="AE1528">
        <v>3</v>
      </c>
    </row>
    <row r="1529" spans="1:45" x14ac:dyDescent="0.35">
      <c r="A1529">
        <v>1624</v>
      </c>
      <c r="B1529" t="s">
        <v>47</v>
      </c>
      <c r="C1529">
        <v>1817</v>
      </c>
      <c r="D1529">
        <v>4</v>
      </c>
      <c r="R1529" t="s">
        <v>93</v>
      </c>
      <c r="T1529" t="s">
        <v>1138</v>
      </c>
      <c r="W1529">
        <v>30</v>
      </c>
      <c r="AE1529">
        <v>3</v>
      </c>
      <c r="AF1529">
        <v>11000</v>
      </c>
      <c r="AG1529">
        <v>4</v>
      </c>
      <c r="AQ1529">
        <v>3</v>
      </c>
      <c r="AR1529">
        <v>11000</v>
      </c>
      <c r="AS1529">
        <v>4</v>
      </c>
    </row>
    <row r="1530" spans="1:45" x14ac:dyDescent="0.35">
      <c r="A1530">
        <v>1625</v>
      </c>
      <c r="B1530" t="s">
        <v>51</v>
      </c>
      <c r="C1530">
        <v>1817</v>
      </c>
      <c r="D1530">
        <v>8</v>
      </c>
      <c r="E1530">
        <v>23</v>
      </c>
      <c r="J1530">
        <v>6.8</v>
      </c>
      <c r="L1530">
        <v>6.8</v>
      </c>
      <c r="Q1530">
        <v>10</v>
      </c>
      <c r="R1530" t="s">
        <v>56</v>
      </c>
      <c r="T1530" t="s">
        <v>1139</v>
      </c>
      <c r="U1530">
        <v>38.25</v>
      </c>
      <c r="V1530">
        <v>22.25</v>
      </c>
      <c r="W1530">
        <v>130</v>
      </c>
    </row>
    <row r="1531" spans="1:45" x14ac:dyDescent="0.35">
      <c r="A1531">
        <v>1626</v>
      </c>
      <c r="B1531" t="s">
        <v>47</v>
      </c>
      <c r="C1531">
        <v>1818</v>
      </c>
      <c r="D1531">
        <v>2</v>
      </c>
      <c r="E1531">
        <v>20</v>
      </c>
      <c r="F1531">
        <v>18</v>
      </c>
      <c r="G1531">
        <v>10</v>
      </c>
      <c r="Q1531">
        <v>10</v>
      </c>
      <c r="R1531" t="s">
        <v>60</v>
      </c>
      <c r="T1531" t="s">
        <v>1140</v>
      </c>
      <c r="U1531">
        <v>37.6</v>
      </c>
      <c r="V1531">
        <v>15</v>
      </c>
      <c r="W1531">
        <v>130</v>
      </c>
      <c r="X1531">
        <v>72</v>
      </c>
      <c r="Y1531">
        <v>2</v>
      </c>
      <c r="AE1531">
        <v>3</v>
      </c>
      <c r="AG1531">
        <v>3</v>
      </c>
      <c r="AJ1531">
        <v>72</v>
      </c>
      <c r="AK1531">
        <v>2</v>
      </c>
      <c r="AQ1531">
        <v>3</v>
      </c>
      <c r="AS1531">
        <v>3</v>
      </c>
    </row>
    <row r="1532" spans="1:45" x14ac:dyDescent="0.35">
      <c r="A1532">
        <v>1627</v>
      </c>
      <c r="B1532" t="s">
        <v>51</v>
      </c>
      <c r="C1532">
        <v>1818</v>
      </c>
      <c r="D1532">
        <v>2</v>
      </c>
      <c r="E1532">
        <v>23</v>
      </c>
      <c r="F1532">
        <v>18</v>
      </c>
      <c r="G1532">
        <v>10</v>
      </c>
      <c r="Q1532">
        <v>10</v>
      </c>
      <c r="R1532" t="s">
        <v>60</v>
      </c>
      <c r="T1532" t="s">
        <v>1141</v>
      </c>
      <c r="U1532">
        <v>43.917000000000002</v>
      </c>
      <c r="V1532">
        <v>8.0329999999999995</v>
      </c>
      <c r="W1532">
        <v>130</v>
      </c>
      <c r="AE1532">
        <v>3</v>
      </c>
      <c r="AG1532">
        <v>3</v>
      </c>
      <c r="AQ1532">
        <v>3</v>
      </c>
      <c r="AS1532">
        <v>3</v>
      </c>
    </row>
    <row r="1533" spans="1:45" x14ac:dyDescent="0.35">
      <c r="A1533">
        <v>6556</v>
      </c>
      <c r="B1533" t="s">
        <v>51</v>
      </c>
      <c r="C1533">
        <v>1818</v>
      </c>
      <c r="D1533">
        <v>3</v>
      </c>
      <c r="E1533">
        <v>18</v>
      </c>
      <c r="J1533">
        <v>7</v>
      </c>
      <c r="L1533">
        <v>7</v>
      </c>
      <c r="R1533" t="s">
        <v>676</v>
      </c>
      <c r="T1533" t="s">
        <v>1142</v>
      </c>
      <c r="U1533">
        <v>-4</v>
      </c>
      <c r="V1533">
        <v>101.5</v>
      </c>
      <c r="W1533">
        <v>60</v>
      </c>
      <c r="AE1533">
        <v>1</v>
      </c>
      <c r="AQ1533">
        <v>1</v>
      </c>
    </row>
    <row r="1534" spans="1:45" x14ac:dyDescent="0.35">
      <c r="A1534">
        <v>1629</v>
      </c>
      <c r="B1534" t="s">
        <v>47</v>
      </c>
      <c r="C1534">
        <v>1818</v>
      </c>
      <c r="D1534">
        <v>3</v>
      </c>
      <c r="E1534">
        <v>31</v>
      </c>
      <c r="J1534">
        <v>7.5</v>
      </c>
      <c r="P1534">
        <v>7.5</v>
      </c>
      <c r="R1534" t="s">
        <v>543</v>
      </c>
      <c r="T1534" t="s">
        <v>543</v>
      </c>
      <c r="U1534">
        <v>19.100000000000001</v>
      </c>
      <c r="V1534">
        <v>-103.6</v>
      </c>
      <c r="W1534">
        <v>150</v>
      </c>
    </row>
    <row r="1535" spans="1:45" x14ac:dyDescent="0.35">
      <c r="A1535">
        <v>1630</v>
      </c>
      <c r="B1535" t="s">
        <v>47</v>
      </c>
      <c r="C1535">
        <v>1818</v>
      </c>
      <c r="D1535">
        <v>4</v>
      </c>
      <c r="E1535">
        <v>23</v>
      </c>
      <c r="H1535" t="s">
        <v>48</v>
      </c>
      <c r="Q1535">
        <v>10</v>
      </c>
      <c r="R1535" t="s">
        <v>104</v>
      </c>
      <c r="T1535" t="s">
        <v>104</v>
      </c>
      <c r="U1535">
        <v>42.8</v>
      </c>
      <c r="V1535">
        <v>23.3</v>
      </c>
      <c r="W1535">
        <v>110</v>
      </c>
    </row>
    <row r="1536" spans="1:45" x14ac:dyDescent="0.35">
      <c r="A1536">
        <v>1631</v>
      </c>
      <c r="B1536" t="s">
        <v>47</v>
      </c>
      <c r="C1536">
        <v>1818</v>
      </c>
      <c r="D1536">
        <v>5</v>
      </c>
      <c r="E1536">
        <v>31</v>
      </c>
      <c r="H1536" t="s">
        <v>48</v>
      </c>
      <c r="R1536" t="s">
        <v>543</v>
      </c>
      <c r="T1536" t="s">
        <v>1143</v>
      </c>
      <c r="U1536">
        <v>19.2</v>
      </c>
      <c r="V1536">
        <v>-99.1</v>
      </c>
      <c r="W1536">
        <v>150</v>
      </c>
      <c r="AE1536">
        <v>3</v>
      </c>
    </row>
    <row r="1537" spans="1:45" x14ac:dyDescent="0.35">
      <c r="A1537">
        <v>1632</v>
      </c>
      <c r="B1537" t="s">
        <v>47</v>
      </c>
      <c r="C1537">
        <v>1818</v>
      </c>
      <c r="D1537">
        <v>9</v>
      </c>
      <c r="E1537">
        <v>8</v>
      </c>
      <c r="F1537">
        <v>9</v>
      </c>
      <c r="G1537">
        <v>37</v>
      </c>
      <c r="Q1537">
        <v>10</v>
      </c>
      <c r="R1537" t="s">
        <v>60</v>
      </c>
      <c r="T1537" t="s">
        <v>1144</v>
      </c>
      <c r="U1537">
        <v>37.799999999999997</v>
      </c>
      <c r="V1537">
        <v>14</v>
      </c>
      <c r="W1537">
        <v>130</v>
      </c>
      <c r="X1537">
        <v>100</v>
      </c>
      <c r="Y1537">
        <v>2</v>
      </c>
      <c r="AE1537">
        <v>3</v>
      </c>
      <c r="AG1537">
        <v>3</v>
      </c>
      <c r="AJ1537">
        <v>100</v>
      </c>
      <c r="AK1537">
        <v>2</v>
      </c>
      <c r="AQ1537">
        <v>3</v>
      </c>
      <c r="AS1537">
        <v>3</v>
      </c>
    </row>
    <row r="1538" spans="1:45" x14ac:dyDescent="0.35">
      <c r="A1538">
        <v>6642</v>
      </c>
      <c r="B1538" t="s">
        <v>51</v>
      </c>
      <c r="C1538">
        <v>1818</v>
      </c>
      <c r="D1538">
        <v>11</v>
      </c>
      <c r="E1538">
        <v>8</v>
      </c>
      <c r="I1538">
        <v>600</v>
      </c>
      <c r="J1538">
        <v>8.5</v>
      </c>
      <c r="L1538">
        <v>8.5</v>
      </c>
      <c r="R1538" t="s">
        <v>676</v>
      </c>
      <c r="T1538" t="s">
        <v>1145</v>
      </c>
      <c r="U1538">
        <v>-7</v>
      </c>
      <c r="V1538">
        <v>117</v>
      </c>
      <c r="W1538">
        <v>60</v>
      </c>
      <c r="AE1538">
        <v>2</v>
      </c>
      <c r="AG1538">
        <v>3</v>
      </c>
      <c r="AQ1538">
        <v>2</v>
      </c>
      <c r="AS1538">
        <v>3</v>
      </c>
    </row>
    <row r="1539" spans="1:45" x14ac:dyDescent="0.35">
      <c r="A1539">
        <v>1633</v>
      </c>
      <c r="B1539" t="s">
        <v>47</v>
      </c>
      <c r="C1539">
        <v>1819</v>
      </c>
      <c r="D1539">
        <v>2</v>
      </c>
      <c r="E1539">
        <v>24</v>
      </c>
      <c r="J1539">
        <v>5.8</v>
      </c>
      <c r="L1539">
        <v>5.8</v>
      </c>
      <c r="Q1539">
        <v>7</v>
      </c>
      <c r="R1539" t="s">
        <v>93</v>
      </c>
      <c r="T1539" t="s">
        <v>1146</v>
      </c>
      <c r="U1539">
        <v>36.1</v>
      </c>
      <c r="V1539">
        <v>102.3</v>
      </c>
      <c r="W1539">
        <v>30</v>
      </c>
      <c r="X1539">
        <v>126</v>
      </c>
      <c r="Y1539">
        <v>3</v>
      </c>
      <c r="AB1539">
        <v>58</v>
      </c>
      <c r="AC1539">
        <v>2</v>
      </c>
      <c r="AE1539">
        <v>2</v>
      </c>
      <c r="AF1539">
        <v>108</v>
      </c>
      <c r="AG1539">
        <v>3</v>
      </c>
      <c r="AH1539">
        <v>108</v>
      </c>
      <c r="AI1539">
        <v>3</v>
      </c>
      <c r="AJ1539">
        <v>126</v>
      </c>
      <c r="AK1539">
        <v>3</v>
      </c>
      <c r="AN1539">
        <v>58</v>
      </c>
      <c r="AO1539">
        <v>2</v>
      </c>
      <c r="AQ1539">
        <v>2</v>
      </c>
      <c r="AR1539">
        <v>108</v>
      </c>
      <c r="AS1539">
        <v>3</v>
      </c>
    </row>
    <row r="1540" spans="1:45" x14ac:dyDescent="0.35">
      <c r="A1540">
        <v>1634</v>
      </c>
      <c r="B1540" t="s">
        <v>47</v>
      </c>
      <c r="C1540">
        <v>1819</v>
      </c>
      <c r="D1540">
        <v>3</v>
      </c>
      <c r="Q1540">
        <v>10</v>
      </c>
      <c r="R1540" t="s">
        <v>258</v>
      </c>
      <c r="T1540" t="s">
        <v>1147</v>
      </c>
      <c r="U1540">
        <v>35.07</v>
      </c>
      <c r="V1540">
        <v>0.02</v>
      </c>
      <c r="W1540">
        <v>15</v>
      </c>
      <c r="Y1540">
        <v>3</v>
      </c>
      <c r="AE1540">
        <v>3</v>
      </c>
      <c r="AG1540">
        <v>3</v>
      </c>
      <c r="AK1540">
        <v>3</v>
      </c>
      <c r="AQ1540">
        <v>3</v>
      </c>
      <c r="AS1540">
        <v>3</v>
      </c>
    </row>
    <row r="1541" spans="1:45" x14ac:dyDescent="0.35">
      <c r="A1541">
        <v>1635</v>
      </c>
      <c r="B1541" t="s">
        <v>47</v>
      </c>
      <c r="C1541">
        <v>1819</v>
      </c>
      <c r="D1541">
        <v>4</v>
      </c>
      <c r="E1541">
        <v>3</v>
      </c>
      <c r="F1541">
        <v>14</v>
      </c>
      <c r="G1541">
        <v>0</v>
      </c>
      <c r="J1541">
        <v>8</v>
      </c>
      <c r="P1541">
        <v>8</v>
      </c>
      <c r="R1541" t="s">
        <v>539</v>
      </c>
      <c r="T1541" t="s">
        <v>1069</v>
      </c>
      <c r="U1541">
        <v>-27.4</v>
      </c>
      <c r="V1541">
        <v>-70.3</v>
      </c>
      <c r="W1541">
        <v>160</v>
      </c>
      <c r="AE1541">
        <v>2</v>
      </c>
      <c r="AG1541">
        <v>2</v>
      </c>
      <c r="AQ1541">
        <v>2</v>
      </c>
      <c r="AS1541">
        <v>2</v>
      </c>
    </row>
    <row r="1542" spans="1:45" x14ac:dyDescent="0.35">
      <c r="A1542">
        <v>1636</v>
      </c>
      <c r="B1542" t="s">
        <v>47</v>
      </c>
      <c r="C1542">
        <v>1819</v>
      </c>
      <c r="D1542">
        <v>4</v>
      </c>
      <c r="E1542">
        <v>4</v>
      </c>
      <c r="F1542">
        <v>20</v>
      </c>
      <c r="G1542">
        <v>0</v>
      </c>
      <c r="J1542">
        <v>8</v>
      </c>
      <c r="P1542">
        <v>8</v>
      </c>
      <c r="R1542" t="s">
        <v>539</v>
      </c>
      <c r="T1542" t="s">
        <v>1069</v>
      </c>
      <c r="U1542">
        <v>-27.4</v>
      </c>
      <c r="V1542">
        <v>-70.3</v>
      </c>
      <c r="W1542">
        <v>160</v>
      </c>
      <c r="Y1542">
        <v>3</v>
      </c>
      <c r="AE1542">
        <v>3</v>
      </c>
      <c r="AG1542">
        <v>3</v>
      </c>
      <c r="AK1542">
        <v>3</v>
      </c>
      <c r="AQ1542">
        <v>3</v>
      </c>
      <c r="AS1542">
        <v>3</v>
      </c>
    </row>
    <row r="1543" spans="1:45" x14ac:dyDescent="0.35">
      <c r="A1543">
        <v>1638</v>
      </c>
      <c r="B1543" t="s">
        <v>51</v>
      </c>
      <c r="C1543">
        <v>1819</v>
      </c>
      <c r="D1543">
        <v>4</v>
      </c>
      <c r="E1543">
        <v>12</v>
      </c>
      <c r="F1543">
        <v>3</v>
      </c>
      <c r="G1543">
        <v>0</v>
      </c>
      <c r="J1543">
        <v>8.5</v>
      </c>
      <c r="O1543">
        <v>8.5</v>
      </c>
      <c r="Q1543">
        <v>10</v>
      </c>
      <c r="R1543" t="s">
        <v>539</v>
      </c>
      <c r="T1543" t="s">
        <v>1069</v>
      </c>
      <c r="U1543">
        <v>-27</v>
      </c>
      <c r="V1543">
        <v>-71.5</v>
      </c>
      <c r="W1543">
        <v>160</v>
      </c>
      <c r="Y1543">
        <v>1</v>
      </c>
      <c r="AE1543">
        <v>3</v>
      </c>
      <c r="AG1543">
        <v>3</v>
      </c>
      <c r="AK1543">
        <v>1</v>
      </c>
      <c r="AQ1543">
        <v>3</v>
      </c>
      <c r="AS1543">
        <v>3</v>
      </c>
    </row>
    <row r="1544" spans="1:45" x14ac:dyDescent="0.35">
      <c r="A1544">
        <v>1640</v>
      </c>
      <c r="B1544" t="s">
        <v>47</v>
      </c>
      <c r="C1544">
        <v>1819</v>
      </c>
      <c r="D1544">
        <v>5</v>
      </c>
      <c r="E1544">
        <v>26</v>
      </c>
      <c r="F1544">
        <v>17</v>
      </c>
      <c r="H1544" t="s">
        <v>48</v>
      </c>
      <c r="Q1544">
        <v>9</v>
      </c>
      <c r="R1544" t="s">
        <v>60</v>
      </c>
      <c r="T1544" t="s">
        <v>60</v>
      </c>
      <c r="U1544">
        <v>42.5</v>
      </c>
      <c r="V1544">
        <v>11.8</v>
      </c>
      <c r="W1544">
        <v>130</v>
      </c>
      <c r="Y1544">
        <v>3</v>
      </c>
      <c r="AE1544">
        <v>3</v>
      </c>
    </row>
    <row r="1545" spans="1:45" x14ac:dyDescent="0.35">
      <c r="A1545">
        <v>1642</v>
      </c>
      <c r="B1545" t="s">
        <v>51</v>
      </c>
      <c r="C1545">
        <v>1819</v>
      </c>
      <c r="D1545">
        <v>6</v>
      </c>
      <c r="E1545">
        <v>16</v>
      </c>
      <c r="F1545">
        <v>23</v>
      </c>
      <c r="G1545">
        <v>30</v>
      </c>
      <c r="J1545">
        <v>7.7</v>
      </c>
      <c r="K1545">
        <v>7.7</v>
      </c>
      <c r="L1545">
        <v>8.3000000000000007</v>
      </c>
      <c r="Q1545">
        <v>11</v>
      </c>
      <c r="R1545" t="s">
        <v>77</v>
      </c>
      <c r="T1545" t="s">
        <v>1148</v>
      </c>
      <c r="U1545">
        <v>23</v>
      </c>
      <c r="V1545">
        <v>71</v>
      </c>
      <c r="W1545">
        <v>60</v>
      </c>
      <c r="X1545">
        <v>1543</v>
      </c>
      <c r="Y1545">
        <v>4</v>
      </c>
      <c r="AE1545">
        <v>4</v>
      </c>
      <c r="AF1545">
        <v>1547</v>
      </c>
      <c r="AG1545">
        <v>4</v>
      </c>
      <c r="AJ1545">
        <v>1543</v>
      </c>
      <c r="AK1545">
        <v>4</v>
      </c>
      <c r="AQ1545">
        <v>4</v>
      </c>
      <c r="AR1545">
        <v>1547</v>
      </c>
      <c r="AS1545">
        <v>4</v>
      </c>
    </row>
    <row r="1546" spans="1:45" x14ac:dyDescent="0.35">
      <c r="A1546">
        <v>7894</v>
      </c>
      <c r="B1546" t="s">
        <v>51</v>
      </c>
      <c r="C1546">
        <v>1819</v>
      </c>
      <c r="D1546">
        <v>8</v>
      </c>
      <c r="E1546">
        <v>31</v>
      </c>
      <c r="J1546">
        <v>5.8</v>
      </c>
      <c r="L1546">
        <v>5.8</v>
      </c>
      <c r="Q1546">
        <v>7</v>
      </c>
      <c r="R1546" t="s">
        <v>1149</v>
      </c>
      <c r="T1546" t="s">
        <v>1150</v>
      </c>
      <c r="U1546">
        <v>66.415999999999997</v>
      </c>
      <c r="V1546">
        <v>12.85</v>
      </c>
      <c r="W1546">
        <v>120</v>
      </c>
    </row>
    <row r="1547" spans="1:45" x14ac:dyDescent="0.35">
      <c r="A1547">
        <v>6650</v>
      </c>
      <c r="B1547" t="s">
        <v>51</v>
      </c>
      <c r="C1547">
        <v>1820</v>
      </c>
      <c r="D1547">
        <v>3</v>
      </c>
      <c r="E1547">
        <v>1</v>
      </c>
      <c r="R1547" t="s">
        <v>505</v>
      </c>
      <c r="S1547" t="s">
        <v>1032</v>
      </c>
      <c r="T1547" t="s">
        <v>1151</v>
      </c>
      <c r="U1547">
        <v>54.52</v>
      </c>
      <c r="V1547">
        <v>-164.65</v>
      </c>
      <c r="W1547">
        <v>150</v>
      </c>
    </row>
    <row r="1548" spans="1:45" x14ac:dyDescent="0.35">
      <c r="A1548">
        <v>1649</v>
      </c>
      <c r="B1548" t="s">
        <v>47</v>
      </c>
      <c r="C1548">
        <v>1820</v>
      </c>
      <c r="D1548">
        <v>3</v>
      </c>
      <c r="E1548">
        <v>17</v>
      </c>
      <c r="H1548" t="s">
        <v>48</v>
      </c>
      <c r="Q1548">
        <v>9</v>
      </c>
      <c r="R1548" t="s">
        <v>56</v>
      </c>
      <c r="T1548" t="s">
        <v>1152</v>
      </c>
      <c r="U1548">
        <v>38.799999999999997</v>
      </c>
      <c r="V1548">
        <v>20.5</v>
      </c>
      <c r="W1548">
        <v>130</v>
      </c>
      <c r="AE1548">
        <v>2</v>
      </c>
    </row>
    <row r="1549" spans="1:45" x14ac:dyDescent="0.35">
      <c r="A1549">
        <v>1650</v>
      </c>
      <c r="B1549" t="s">
        <v>51</v>
      </c>
      <c r="C1549">
        <v>1820</v>
      </c>
      <c r="D1549">
        <v>5</v>
      </c>
      <c r="E1549">
        <v>4</v>
      </c>
      <c r="J1549">
        <v>7.6</v>
      </c>
      <c r="L1549">
        <v>7.6</v>
      </c>
      <c r="R1549" t="s">
        <v>543</v>
      </c>
      <c r="T1549" t="s">
        <v>1153</v>
      </c>
      <c r="U1549">
        <v>17.2</v>
      </c>
      <c r="V1549">
        <v>-99.6</v>
      </c>
      <c r="W1549">
        <v>150</v>
      </c>
      <c r="AE1549">
        <v>3</v>
      </c>
      <c r="AQ1549">
        <v>3</v>
      </c>
    </row>
    <row r="1550" spans="1:45" x14ac:dyDescent="0.35">
      <c r="A1550">
        <v>1651</v>
      </c>
      <c r="B1550" t="s">
        <v>47</v>
      </c>
      <c r="C1550">
        <v>1820</v>
      </c>
      <c r="D1550">
        <v>8</v>
      </c>
      <c r="E1550">
        <v>3</v>
      </c>
      <c r="J1550">
        <v>6</v>
      </c>
      <c r="L1550">
        <v>6</v>
      </c>
      <c r="Q1550">
        <v>8</v>
      </c>
      <c r="R1550" t="s">
        <v>93</v>
      </c>
      <c r="T1550" t="s">
        <v>148</v>
      </c>
      <c r="U1550">
        <v>34.1</v>
      </c>
      <c r="V1550">
        <v>113.8</v>
      </c>
      <c r="W1550">
        <v>30</v>
      </c>
      <c r="X1550">
        <v>430</v>
      </c>
      <c r="Y1550">
        <v>3</v>
      </c>
      <c r="AB1550">
        <v>590</v>
      </c>
      <c r="AC1550">
        <v>3</v>
      </c>
      <c r="AE1550">
        <v>4</v>
      </c>
      <c r="AF1550">
        <v>26040</v>
      </c>
      <c r="AG1550">
        <v>4</v>
      </c>
      <c r="AN1550">
        <v>590</v>
      </c>
      <c r="AO1550">
        <v>3</v>
      </c>
      <c r="AQ1550">
        <v>4</v>
      </c>
      <c r="AR1550">
        <v>26040</v>
      </c>
      <c r="AS1550">
        <v>4</v>
      </c>
    </row>
    <row r="1551" spans="1:45" x14ac:dyDescent="0.35">
      <c r="A1551">
        <v>1652</v>
      </c>
      <c r="B1551" t="s">
        <v>47</v>
      </c>
      <c r="C1551">
        <v>1820</v>
      </c>
      <c r="D1551">
        <v>10</v>
      </c>
      <c r="E1551">
        <v>9</v>
      </c>
      <c r="R1551" t="s">
        <v>73</v>
      </c>
      <c r="T1551" t="s">
        <v>396</v>
      </c>
      <c r="U1551">
        <v>29.6</v>
      </c>
      <c r="V1551">
        <v>52.5</v>
      </c>
      <c r="W1551">
        <v>140</v>
      </c>
      <c r="Y1551">
        <v>3</v>
      </c>
      <c r="AE1551">
        <v>3</v>
      </c>
      <c r="AK1551">
        <v>3</v>
      </c>
      <c r="AQ1551">
        <v>3</v>
      </c>
    </row>
    <row r="1552" spans="1:45" x14ac:dyDescent="0.35">
      <c r="A1552">
        <v>1654</v>
      </c>
      <c r="B1552" t="s">
        <v>51</v>
      </c>
      <c r="C1552">
        <v>1820</v>
      </c>
      <c r="D1552">
        <v>12</v>
      </c>
      <c r="E1552">
        <v>29</v>
      </c>
      <c r="F1552">
        <v>3</v>
      </c>
      <c r="G1552">
        <v>30</v>
      </c>
      <c r="H1552" t="s">
        <v>48</v>
      </c>
      <c r="J1552">
        <v>6.9</v>
      </c>
      <c r="L1552">
        <v>6.9</v>
      </c>
      <c r="Q1552">
        <v>10</v>
      </c>
      <c r="R1552" t="s">
        <v>56</v>
      </c>
      <c r="T1552" t="s">
        <v>683</v>
      </c>
      <c r="U1552">
        <v>37.75</v>
      </c>
      <c r="V1552">
        <v>21.25</v>
      </c>
      <c r="W1552">
        <v>130</v>
      </c>
      <c r="X1552">
        <v>8</v>
      </c>
      <c r="Y1552">
        <v>1</v>
      </c>
      <c r="AE1552">
        <v>1</v>
      </c>
      <c r="AF1552">
        <v>79</v>
      </c>
      <c r="AG1552">
        <v>2</v>
      </c>
      <c r="AJ1552">
        <v>8</v>
      </c>
      <c r="AK1552">
        <v>1</v>
      </c>
      <c r="AQ1552">
        <v>1</v>
      </c>
      <c r="AR1552">
        <v>79</v>
      </c>
      <c r="AS1552">
        <v>2</v>
      </c>
    </row>
    <row r="1553" spans="1:47" x14ac:dyDescent="0.35">
      <c r="A1553">
        <v>1653</v>
      </c>
      <c r="B1553" t="s">
        <v>51</v>
      </c>
      <c r="C1553">
        <v>1820</v>
      </c>
      <c r="D1553">
        <v>12</v>
      </c>
      <c r="E1553">
        <v>29</v>
      </c>
      <c r="I1553">
        <v>80</v>
      </c>
      <c r="J1553">
        <v>7.5</v>
      </c>
      <c r="L1553">
        <v>7.5</v>
      </c>
      <c r="R1553" t="s">
        <v>676</v>
      </c>
      <c r="T1553" t="s">
        <v>1154</v>
      </c>
      <c r="U1553">
        <v>-7</v>
      </c>
      <c r="V1553">
        <v>119</v>
      </c>
      <c r="W1553">
        <v>60</v>
      </c>
      <c r="AJ1553">
        <v>500</v>
      </c>
      <c r="AK1553">
        <v>3</v>
      </c>
      <c r="AQ1553">
        <v>2</v>
      </c>
      <c r="AS1553">
        <v>3</v>
      </c>
    </row>
    <row r="1554" spans="1:47" x14ac:dyDescent="0.35">
      <c r="A1554">
        <v>1646</v>
      </c>
      <c r="B1554" t="s">
        <v>47</v>
      </c>
      <c r="C1554">
        <v>1820</v>
      </c>
      <c r="H1554" t="s">
        <v>48</v>
      </c>
      <c r="R1554" t="s">
        <v>501</v>
      </c>
      <c r="T1554" t="s">
        <v>546</v>
      </c>
      <c r="U1554">
        <v>10.5</v>
      </c>
      <c r="V1554">
        <v>-64.2</v>
      </c>
      <c r="W1554">
        <v>160</v>
      </c>
      <c r="AE1554">
        <v>2</v>
      </c>
    </row>
    <row r="1555" spans="1:47" x14ac:dyDescent="0.35">
      <c r="A1555">
        <v>1648</v>
      </c>
      <c r="B1555" t="s">
        <v>47</v>
      </c>
      <c r="C1555">
        <v>1820</v>
      </c>
      <c r="R1555" t="s">
        <v>73</v>
      </c>
      <c r="T1555" t="s">
        <v>1155</v>
      </c>
      <c r="U1555">
        <v>36.5</v>
      </c>
      <c r="V1555">
        <v>53.5</v>
      </c>
      <c r="W1555">
        <v>140</v>
      </c>
      <c r="AE1555">
        <v>2</v>
      </c>
      <c r="AQ1555">
        <v>2</v>
      </c>
    </row>
    <row r="1556" spans="1:47" x14ac:dyDescent="0.35">
      <c r="A1556">
        <v>7978</v>
      </c>
      <c r="B1556" t="s">
        <v>51</v>
      </c>
      <c r="C1556">
        <v>1820</v>
      </c>
      <c r="J1556">
        <v>6.2</v>
      </c>
      <c r="O1556">
        <v>6.2</v>
      </c>
      <c r="Q1556">
        <v>5</v>
      </c>
      <c r="R1556" t="s">
        <v>1156</v>
      </c>
      <c r="T1556" t="s">
        <v>1157</v>
      </c>
      <c r="U1556">
        <v>-4.5</v>
      </c>
      <c r="V1556">
        <v>11.6</v>
      </c>
      <c r="W1556">
        <v>10</v>
      </c>
      <c r="AK1556">
        <v>3</v>
      </c>
      <c r="AQ1556">
        <v>1</v>
      </c>
    </row>
    <row r="1557" spans="1:47" x14ac:dyDescent="0.35">
      <c r="A1557">
        <v>1655</v>
      </c>
      <c r="B1557" t="s">
        <v>51</v>
      </c>
      <c r="C1557">
        <v>1821</v>
      </c>
      <c r="D1557">
        <v>1</v>
      </c>
      <c r="E1557">
        <v>6</v>
      </c>
      <c r="F1557">
        <v>17</v>
      </c>
      <c r="G1557">
        <v>15</v>
      </c>
      <c r="H1557" t="s">
        <v>48</v>
      </c>
      <c r="Q1557">
        <v>10</v>
      </c>
      <c r="R1557" t="s">
        <v>56</v>
      </c>
      <c r="T1557" t="s">
        <v>683</v>
      </c>
      <c r="U1557">
        <v>37.799999999999997</v>
      </c>
      <c r="V1557">
        <v>21.2</v>
      </c>
      <c r="W1557">
        <v>130</v>
      </c>
      <c r="Y1557">
        <v>3</v>
      </c>
      <c r="AE1557">
        <v>2</v>
      </c>
    </row>
    <row r="1558" spans="1:47" x14ac:dyDescent="0.35">
      <c r="A1558">
        <v>1656</v>
      </c>
      <c r="B1558" t="s">
        <v>47</v>
      </c>
      <c r="C1558">
        <v>1821</v>
      </c>
      <c r="D1558">
        <v>4</v>
      </c>
      <c r="E1558">
        <v>8</v>
      </c>
      <c r="R1558" t="s">
        <v>385</v>
      </c>
      <c r="T1558" t="s">
        <v>598</v>
      </c>
      <c r="U1558">
        <v>35.299999999999997</v>
      </c>
      <c r="V1558">
        <v>-2.97</v>
      </c>
      <c r="W1558">
        <v>15</v>
      </c>
      <c r="AE1558">
        <v>3</v>
      </c>
    </row>
    <row r="1559" spans="1:47" x14ac:dyDescent="0.35">
      <c r="A1559">
        <v>10078</v>
      </c>
      <c r="B1559" t="s">
        <v>51</v>
      </c>
      <c r="C1559">
        <v>1821</v>
      </c>
      <c r="D1559">
        <v>5</v>
      </c>
      <c r="R1559" t="s">
        <v>1158</v>
      </c>
      <c r="T1559" t="s">
        <v>298</v>
      </c>
      <c r="U1559">
        <v>-15.95</v>
      </c>
      <c r="V1559">
        <v>-5.7</v>
      </c>
      <c r="W1559">
        <v>70</v>
      </c>
      <c r="AJ1559">
        <v>3</v>
      </c>
      <c r="AK1559">
        <v>1</v>
      </c>
      <c r="AQ1559">
        <v>1</v>
      </c>
    </row>
    <row r="1560" spans="1:47" x14ac:dyDescent="0.35">
      <c r="A1560">
        <v>1657</v>
      </c>
      <c r="B1560" t="s">
        <v>47</v>
      </c>
      <c r="C1560">
        <v>1821</v>
      </c>
      <c r="D1560">
        <v>7</v>
      </c>
      <c r="E1560">
        <v>10</v>
      </c>
      <c r="F1560">
        <v>13</v>
      </c>
      <c r="Q1560">
        <v>8</v>
      </c>
      <c r="R1560" t="s">
        <v>479</v>
      </c>
      <c r="T1560" t="s">
        <v>1159</v>
      </c>
      <c r="U1560">
        <v>-16.106999999999999</v>
      </c>
      <c r="V1560">
        <v>-72.966999999999999</v>
      </c>
      <c r="W1560">
        <v>160</v>
      </c>
      <c r="X1560">
        <v>162</v>
      </c>
      <c r="Y1560">
        <v>3</v>
      </c>
      <c r="AE1560">
        <v>3</v>
      </c>
      <c r="AJ1560">
        <v>162</v>
      </c>
      <c r="AK1560">
        <v>3</v>
      </c>
      <c r="AQ1560">
        <v>3</v>
      </c>
    </row>
    <row r="1561" spans="1:47" x14ac:dyDescent="0.35">
      <c r="A1561">
        <v>6504</v>
      </c>
      <c r="B1561" t="s">
        <v>47</v>
      </c>
      <c r="C1561">
        <v>1821</v>
      </c>
      <c r="D1561">
        <v>11</v>
      </c>
      <c r="E1561">
        <v>17</v>
      </c>
      <c r="F1561">
        <v>13</v>
      </c>
      <c r="G1561">
        <v>30</v>
      </c>
      <c r="J1561">
        <v>6.7</v>
      </c>
      <c r="L1561">
        <v>6.7</v>
      </c>
      <c r="Q1561">
        <v>8</v>
      </c>
      <c r="R1561" t="s">
        <v>534</v>
      </c>
      <c r="T1561" t="s">
        <v>534</v>
      </c>
      <c r="U1561">
        <v>45.7</v>
      </c>
      <c r="V1561">
        <v>26.6</v>
      </c>
      <c r="W1561">
        <v>110</v>
      </c>
    </row>
    <row r="1562" spans="1:47" x14ac:dyDescent="0.35">
      <c r="A1562">
        <v>1661</v>
      </c>
      <c r="B1562" t="s">
        <v>51</v>
      </c>
      <c r="C1562">
        <v>1822</v>
      </c>
      <c r="D1562">
        <v>5</v>
      </c>
      <c r="E1562">
        <v>7</v>
      </c>
      <c r="J1562">
        <v>7.6</v>
      </c>
      <c r="L1562">
        <v>7.6</v>
      </c>
      <c r="R1562" t="s">
        <v>595</v>
      </c>
      <c r="T1562" t="s">
        <v>1160</v>
      </c>
      <c r="U1562">
        <v>10.1</v>
      </c>
      <c r="V1562">
        <v>-83.3</v>
      </c>
      <c r="W1562">
        <v>90</v>
      </c>
      <c r="AE1562">
        <v>2</v>
      </c>
      <c r="AG1562">
        <v>2</v>
      </c>
      <c r="AQ1562">
        <v>2</v>
      </c>
      <c r="AS1562">
        <v>2</v>
      </c>
    </row>
    <row r="1563" spans="1:47" x14ac:dyDescent="0.35">
      <c r="A1563">
        <v>1662</v>
      </c>
      <c r="B1563" t="s">
        <v>47</v>
      </c>
      <c r="C1563">
        <v>1822</v>
      </c>
      <c r="D1563">
        <v>6</v>
      </c>
      <c r="E1563">
        <v>18</v>
      </c>
      <c r="J1563">
        <v>5.5</v>
      </c>
      <c r="L1563">
        <v>5.5</v>
      </c>
      <c r="Q1563">
        <v>7</v>
      </c>
      <c r="R1563" t="s">
        <v>93</v>
      </c>
      <c r="T1563" t="s">
        <v>95</v>
      </c>
      <c r="U1563">
        <v>33</v>
      </c>
      <c r="V1563">
        <v>104.6</v>
      </c>
      <c r="W1563">
        <v>30</v>
      </c>
      <c r="X1563">
        <v>23</v>
      </c>
      <c r="Y1563">
        <v>1</v>
      </c>
      <c r="AB1563">
        <v>20</v>
      </c>
      <c r="AC1563">
        <v>1</v>
      </c>
      <c r="AE1563">
        <v>1</v>
      </c>
      <c r="AF1563">
        <v>70</v>
      </c>
      <c r="AG1563">
        <v>2</v>
      </c>
      <c r="AJ1563">
        <v>12</v>
      </c>
      <c r="AK1563">
        <v>1</v>
      </c>
      <c r="AN1563">
        <v>20</v>
      </c>
      <c r="AO1563">
        <v>1</v>
      </c>
      <c r="AQ1563">
        <v>1</v>
      </c>
      <c r="AR1563">
        <v>70</v>
      </c>
      <c r="AS1563">
        <v>2</v>
      </c>
    </row>
    <row r="1564" spans="1:47" x14ac:dyDescent="0.35">
      <c r="A1564">
        <v>1660</v>
      </c>
      <c r="B1564" t="s">
        <v>51</v>
      </c>
      <c r="C1564">
        <v>1822</v>
      </c>
      <c r="D1564">
        <v>8</v>
      </c>
      <c r="E1564">
        <v>13</v>
      </c>
      <c r="Q1564">
        <v>11</v>
      </c>
      <c r="R1564" t="s">
        <v>80</v>
      </c>
      <c r="T1564" t="s">
        <v>1161</v>
      </c>
      <c r="U1564">
        <v>36</v>
      </c>
      <c r="V1564">
        <v>36</v>
      </c>
      <c r="W1564">
        <v>140</v>
      </c>
      <c r="X1564">
        <v>8000</v>
      </c>
      <c r="Y1564">
        <v>4</v>
      </c>
      <c r="AE1564">
        <v>4</v>
      </c>
      <c r="AJ1564">
        <v>8000</v>
      </c>
      <c r="AK1564">
        <v>4</v>
      </c>
      <c r="AQ1564">
        <v>4</v>
      </c>
    </row>
    <row r="1565" spans="1:47" x14ac:dyDescent="0.35">
      <c r="A1565">
        <v>1665</v>
      </c>
      <c r="B1565" t="s">
        <v>47</v>
      </c>
      <c r="C1565">
        <v>1822</v>
      </c>
      <c r="D1565">
        <v>9</v>
      </c>
      <c r="E1565">
        <v>5</v>
      </c>
      <c r="Q1565">
        <v>11</v>
      </c>
      <c r="R1565" t="s">
        <v>80</v>
      </c>
      <c r="T1565" t="s">
        <v>1162</v>
      </c>
      <c r="U1565">
        <v>36</v>
      </c>
      <c r="V1565">
        <v>36</v>
      </c>
      <c r="W1565">
        <v>140</v>
      </c>
      <c r="X1565">
        <v>20000</v>
      </c>
      <c r="Y1565">
        <v>4</v>
      </c>
      <c r="AE1565">
        <v>4</v>
      </c>
      <c r="AJ1565">
        <v>20000</v>
      </c>
      <c r="AK1565">
        <v>4</v>
      </c>
      <c r="AQ1565">
        <v>4</v>
      </c>
    </row>
    <row r="1566" spans="1:47" x14ac:dyDescent="0.35">
      <c r="A1566">
        <v>1669</v>
      </c>
      <c r="B1566" t="s">
        <v>51</v>
      </c>
      <c r="C1566">
        <v>1822</v>
      </c>
      <c r="D1566">
        <v>11</v>
      </c>
      <c r="E1566">
        <v>20</v>
      </c>
      <c r="F1566">
        <v>2</v>
      </c>
      <c r="G1566">
        <v>30</v>
      </c>
      <c r="J1566">
        <v>8.5</v>
      </c>
      <c r="L1566">
        <v>8.5</v>
      </c>
      <c r="Q1566">
        <v>11</v>
      </c>
      <c r="R1566" t="s">
        <v>539</v>
      </c>
      <c r="T1566" t="s">
        <v>1163</v>
      </c>
      <c r="U1566">
        <v>-33</v>
      </c>
      <c r="V1566">
        <v>-72</v>
      </c>
      <c r="W1566">
        <v>160</v>
      </c>
      <c r="X1566">
        <v>72</v>
      </c>
      <c r="Y1566">
        <v>3</v>
      </c>
      <c r="AB1566">
        <v>200</v>
      </c>
      <c r="AC1566">
        <v>3</v>
      </c>
      <c r="AE1566">
        <v>4</v>
      </c>
      <c r="AG1566">
        <v>3</v>
      </c>
      <c r="AI1566">
        <v>3</v>
      </c>
      <c r="AJ1566">
        <v>72</v>
      </c>
      <c r="AK1566">
        <v>3</v>
      </c>
      <c r="AN1566">
        <v>200</v>
      </c>
      <c r="AO1566">
        <v>3</v>
      </c>
      <c r="AQ1566">
        <v>4</v>
      </c>
      <c r="AS1566">
        <v>3</v>
      </c>
      <c r="AU1566">
        <v>3</v>
      </c>
    </row>
    <row r="1567" spans="1:47" x14ac:dyDescent="0.35">
      <c r="A1567">
        <v>1672</v>
      </c>
      <c r="B1567" t="s">
        <v>47</v>
      </c>
      <c r="C1567">
        <v>1822</v>
      </c>
      <c r="D1567">
        <v>11</v>
      </c>
      <c r="E1567">
        <v>25</v>
      </c>
      <c r="F1567">
        <v>12</v>
      </c>
      <c r="G1567">
        <v>15</v>
      </c>
      <c r="Q1567">
        <v>10</v>
      </c>
      <c r="R1567" t="s">
        <v>539</v>
      </c>
      <c r="T1567" t="s">
        <v>539</v>
      </c>
      <c r="U1567">
        <v>-33.049999999999997</v>
      </c>
      <c r="V1567">
        <v>-71.63</v>
      </c>
      <c r="W1567">
        <v>160</v>
      </c>
      <c r="AE1567">
        <v>1</v>
      </c>
      <c r="AQ1567">
        <v>1</v>
      </c>
    </row>
    <row r="1568" spans="1:47" x14ac:dyDescent="0.35">
      <c r="A1568">
        <v>1673</v>
      </c>
      <c r="B1568" t="s">
        <v>47</v>
      </c>
      <c r="C1568">
        <v>1822</v>
      </c>
      <c r="D1568">
        <v>12</v>
      </c>
      <c r="E1568">
        <v>1</v>
      </c>
      <c r="H1568" t="s">
        <v>48</v>
      </c>
      <c r="R1568" t="s">
        <v>1164</v>
      </c>
      <c r="T1568" t="s">
        <v>1164</v>
      </c>
      <c r="U1568">
        <v>12.1</v>
      </c>
      <c r="V1568">
        <v>-64.099999999999994</v>
      </c>
      <c r="W1568">
        <v>90</v>
      </c>
      <c r="AE1568">
        <v>2</v>
      </c>
    </row>
    <row r="1569" spans="1:47" x14ac:dyDescent="0.35">
      <c r="A1569">
        <v>1675</v>
      </c>
      <c r="B1569" t="s">
        <v>47</v>
      </c>
      <c r="C1569">
        <v>1823</v>
      </c>
      <c r="D1569">
        <v>3</v>
      </c>
      <c r="E1569">
        <v>5</v>
      </c>
      <c r="F1569">
        <v>16</v>
      </c>
      <c r="G1569">
        <v>37</v>
      </c>
      <c r="Q1569">
        <v>10</v>
      </c>
      <c r="R1569" t="s">
        <v>60</v>
      </c>
      <c r="T1569" t="s">
        <v>1165</v>
      </c>
      <c r="U1569">
        <v>38.1</v>
      </c>
      <c r="V1569">
        <v>14.7</v>
      </c>
      <c r="W1569">
        <v>130</v>
      </c>
      <c r="X1569">
        <v>22</v>
      </c>
      <c r="Y1569">
        <v>1</v>
      </c>
      <c r="AE1569">
        <v>3</v>
      </c>
      <c r="AQ1569">
        <v>3</v>
      </c>
    </row>
    <row r="1570" spans="1:47" x14ac:dyDescent="0.35">
      <c r="A1570">
        <v>6636</v>
      </c>
      <c r="B1570" t="s">
        <v>51</v>
      </c>
      <c r="C1570">
        <v>1823</v>
      </c>
      <c r="D1570">
        <v>5</v>
      </c>
      <c r="E1570">
        <v>30</v>
      </c>
      <c r="R1570" t="s">
        <v>505</v>
      </c>
      <c r="S1570" t="s">
        <v>1166</v>
      </c>
      <c r="T1570" t="s">
        <v>1167</v>
      </c>
      <c r="U1570">
        <v>42.7</v>
      </c>
      <c r="V1570">
        <v>-79</v>
      </c>
      <c r="W1570">
        <v>150</v>
      </c>
    </row>
    <row r="1571" spans="1:47" x14ac:dyDescent="0.35">
      <c r="A1571">
        <v>1677</v>
      </c>
      <c r="B1571" t="s">
        <v>47</v>
      </c>
      <c r="C1571">
        <v>1823</v>
      </c>
      <c r="D1571">
        <v>6</v>
      </c>
      <c r="E1571">
        <v>19</v>
      </c>
      <c r="Q1571">
        <v>9</v>
      </c>
      <c r="R1571" t="s">
        <v>56</v>
      </c>
      <c r="T1571" t="s">
        <v>1168</v>
      </c>
      <c r="U1571">
        <v>39.75</v>
      </c>
      <c r="V1571">
        <v>20.75</v>
      </c>
      <c r="W1571">
        <v>130</v>
      </c>
      <c r="AE1571">
        <v>3</v>
      </c>
      <c r="AG1571">
        <v>3</v>
      </c>
      <c r="AQ1571">
        <v>3</v>
      </c>
      <c r="AS1571">
        <v>3</v>
      </c>
    </row>
    <row r="1572" spans="1:47" x14ac:dyDescent="0.35">
      <c r="A1572">
        <v>1678</v>
      </c>
      <c r="B1572" t="s">
        <v>47</v>
      </c>
      <c r="C1572">
        <v>1823</v>
      </c>
      <c r="D1572">
        <v>8</v>
      </c>
      <c r="H1572" t="s">
        <v>48</v>
      </c>
      <c r="Q1572">
        <v>8</v>
      </c>
      <c r="R1572" t="s">
        <v>501</v>
      </c>
      <c r="T1572" t="s">
        <v>1169</v>
      </c>
      <c r="U1572">
        <v>10.5</v>
      </c>
      <c r="V1572">
        <v>-63.8</v>
      </c>
      <c r="W1572">
        <v>160</v>
      </c>
      <c r="AE1572">
        <v>2</v>
      </c>
    </row>
    <row r="1573" spans="1:47" x14ac:dyDescent="0.35">
      <c r="A1573">
        <v>1679</v>
      </c>
      <c r="B1573" t="s">
        <v>47</v>
      </c>
      <c r="C1573">
        <v>1823</v>
      </c>
      <c r="D1573">
        <v>9</v>
      </c>
      <c r="E1573">
        <v>7</v>
      </c>
      <c r="H1573" t="s">
        <v>48</v>
      </c>
      <c r="R1573" t="s">
        <v>73</v>
      </c>
      <c r="T1573" t="s">
        <v>1155</v>
      </c>
      <c r="U1573">
        <v>36.299999999999997</v>
      </c>
      <c r="V1573">
        <v>53.3</v>
      </c>
      <c r="W1573">
        <v>140</v>
      </c>
      <c r="Y1573">
        <v>3</v>
      </c>
      <c r="AE1573">
        <v>3</v>
      </c>
    </row>
    <row r="1574" spans="1:47" x14ac:dyDescent="0.35">
      <c r="A1574">
        <v>6071</v>
      </c>
      <c r="B1574" t="s">
        <v>51</v>
      </c>
      <c r="C1574">
        <v>1823</v>
      </c>
      <c r="D1574">
        <v>9</v>
      </c>
      <c r="E1574">
        <v>9</v>
      </c>
      <c r="I1574">
        <v>150</v>
      </c>
      <c r="J1574">
        <v>6.8</v>
      </c>
      <c r="L1574">
        <v>6.8</v>
      </c>
      <c r="R1574" t="s">
        <v>676</v>
      </c>
      <c r="T1574" t="s">
        <v>1170</v>
      </c>
      <c r="U1574">
        <v>-6.5</v>
      </c>
      <c r="V1574">
        <v>108.5</v>
      </c>
      <c r="W1574">
        <v>60</v>
      </c>
    </row>
    <row r="1575" spans="1:47" x14ac:dyDescent="0.35">
      <c r="A1575">
        <v>1680</v>
      </c>
      <c r="B1575" t="s">
        <v>47</v>
      </c>
      <c r="C1575">
        <v>1823</v>
      </c>
      <c r="D1575">
        <v>10</v>
      </c>
      <c r="H1575" t="s">
        <v>48</v>
      </c>
      <c r="R1575" t="s">
        <v>389</v>
      </c>
      <c r="T1575" t="s">
        <v>1171</v>
      </c>
      <c r="U1575">
        <v>42.7</v>
      </c>
      <c r="V1575">
        <v>18.2</v>
      </c>
      <c r="W1575">
        <v>130</v>
      </c>
      <c r="Y1575">
        <v>3</v>
      </c>
      <c r="AE1575">
        <v>2</v>
      </c>
    </row>
    <row r="1576" spans="1:47" x14ac:dyDescent="0.35">
      <c r="A1576">
        <v>6072</v>
      </c>
      <c r="B1576" t="s">
        <v>51</v>
      </c>
      <c r="C1576">
        <v>1823</v>
      </c>
      <c r="D1576">
        <v>11</v>
      </c>
      <c r="E1576">
        <v>30</v>
      </c>
      <c r="H1576" t="s">
        <v>48</v>
      </c>
      <c r="R1576" t="s">
        <v>828</v>
      </c>
      <c r="T1576" t="s">
        <v>1172</v>
      </c>
      <c r="U1576">
        <v>14.4</v>
      </c>
      <c r="V1576">
        <v>-61.1</v>
      </c>
      <c r="W1576">
        <v>90</v>
      </c>
    </row>
    <row r="1577" spans="1:47" x14ac:dyDescent="0.35">
      <c r="A1577">
        <v>1674</v>
      </c>
      <c r="B1577" t="s">
        <v>47</v>
      </c>
      <c r="C1577">
        <v>1823</v>
      </c>
      <c r="H1577" t="s">
        <v>48</v>
      </c>
      <c r="R1577" t="s">
        <v>73</v>
      </c>
      <c r="T1577" t="s">
        <v>396</v>
      </c>
      <c r="U1577">
        <v>29.6</v>
      </c>
      <c r="V1577">
        <v>52.5</v>
      </c>
      <c r="W1577">
        <v>140</v>
      </c>
      <c r="AE1577">
        <v>2</v>
      </c>
    </row>
    <row r="1578" spans="1:47" x14ac:dyDescent="0.35">
      <c r="A1578">
        <v>1681</v>
      </c>
      <c r="B1578" t="s">
        <v>47</v>
      </c>
      <c r="C1578">
        <v>1824</v>
      </c>
      <c r="D1578">
        <v>4</v>
      </c>
      <c r="E1578">
        <v>10</v>
      </c>
      <c r="H1578" t="s">
        <v>48</v>
      </c>
      <c r="R1578" t="s">
        <v>756</v>
      </c>
      <c r="T1578" t="s">
        <v>1122</v>
      </c>
      <c r="U1578">
        <v>18</v>
      </c>
      <c r="V1578">
        <v>-76.5</v>
      </c>
      <c r="W1578">
        <v>90</v>
      </c>
      <c r="AE1578">
        <v>2</v>
      </c>
    </row>
    <row r="1579" spans="1:47" x14ac:dyDescent="0.35">
      <c r="A1579">
        <v>8242</v>
      </c>
      <c r="B1579" t="s">
        <v>47</v>
      </c>
      <c r="C1579">
        <v>1824</v>
      </c>
      <c r="D1579">
        <v>6</v>
      </c>
      <c r="E1579">
        <v>2</v>
      </c>
      <c r="R1579" t="s">
        <v>73</v>
      </c>
      <c r="T1579" t="s">
        <v>1173</v>
      </c>
      <c r="U1579">
        <v>29.7</v>
      </c>
      <c r="V1579">
        <v>51.6</v>
      </c>
      <c r="W1579">
        <v>140</v>
      </c>
      <c r="Y1579">
        <v>4</v>
      </c>
      <c r="AE1579">
        <v>4</v>
      </c>
      <c r="AG1579">
        <v>4</v>
      </c>
      <c r="AK1579">
        <v>4</v>
      </c>
      <c r="AQ1579">
        <v>4</v>
      </c>
      <c r="AS1579">
        <v>4</v>
      </c>
    </row>
    <row r="1580" spans="1:47" x14ac:dyDescent="0.35">
      <c r="A1580">
        <v>1682</v>
      </c>
      <c r="B1580" t="s">
        <v>47</v>
      </c>
      <c r="C1580">
        <v>1824</v>
      </c>
      <c r="D1580">
        <v>6</v>
      </c>
      <c r="E1580">
        <v>25</v>
      </c>
      <c r="J1580">
        <v>6.4</v>
      </c>
      <c r="L1580">
        <v>6.4</v>
      </c>
      <c r="Q1580">
        <v>8</v>
      </c>
      <c r="R1580" t="s">
        <v>73</v>
      </c>
      <c r="T1580" t="s">
        <v>1174</v>
      </c>
      <c r="U1580">
        <v>29.8</v>
      </c>
      <c r="V1580">
        <v>52.4</v>
      </c>
      <c r="W1580">
        <v>140</v>
      </c>
      <c r="Y1580">
        <v>3</v>
      </c>
      <c r="AE1580">
        <v>3</v>
      </c>
      <c r="AG1580">
        <v>2</v>
      </c>
      <c r="AI1580">
        <v>3</v>
      </c>
      <c r="AK1580">
        <v>3</v>
      </c>
      <c r="AQ1580">
        <v>3</v>
      </c>
      <c r="AS1580">
        <v>2</v>
      </c>
      <c r="AU1580">
        <v>3</v>
      </c>
    </row>
    <row r="1581" spans="1:47" x14ac:dyDescent="0.35">
      <c r="A1581">
        <v>6614</v>
      </c>
      <c r="B1581" t="s">
        <v>51</v>
      </c>
      <c r="C1581">
        <v>1824</v>
      </c>
      <c r="D1581">
        <v>9</v>
      </c>
      <c r="E1581">
        <v>13</v>
      </c>
      <c r="R1581" t="s">
        <v>1175</v>
      </c>
      <c r="T1581" t="s">
        <v>1176</v>
      </c>
      <c r="U1581">
        <v>16.7</v>
      </c>
      <c r="V1581">
        <v>-62.2</v>
      </c>
      <c r="W1581">
        <v>90</v>
      </c>
    </row>
    <row r="1582" spans="1:47" x14ac:dyDescent="0.35">
      <c r="A1582">
        <v>1684</v>
      </c>
      <c r="B1582" t="s">
        <v>47</v>
      </c>
      <c r="C1582">
        <v>1824</v>
      </c>
      <c r="D1582">
        <v>9</v>
      </c>
      <c r="E1582">
        <v>29</v>
      </c>
      <c r="F1582">
        <v>6</v>
      </c>
      <c r="G1582">
        <v>30</v>
      </c>
      <c r="H1582" t="s">
        <v>48</v>
      </c>
      <c r="R1582" t="s">
        <v>621</v>
      </c>
      <c r="T1582" t="s">
        <v>1177</v>
      </c>
      <c r="U1582">
        <v>13.7</v>
      </c>
      <c r="V1582">
        <v>121.7</v>
      </c>
      <c r="W1582">
        <v>170</v>
      </c>
      <c r="AE1582">
        <v>2</v>
      </c>
    </row>
    <row r="1583" spans="1:47" x14ac:dyDescent="0.35">
      <c r="A1583">
        <v>1685</v>
      </c>
      <c r="B1583" t="s">
        <v>51</v>
      </c>
      <c r="C1583">
        <v>1824</v>
      </c>
      <c r="D1583">
        <v>10</v>
      </c>
      <c r="E1583">
        <v>26</v>
      </c>
      <c r="R1583" t="s">
        <v>621</v>
      </c>
      <c r="T1583" t="s">
        <v>1178</v>
      </c>
      <c r="U1583">
        <v>14.25</v>
      </c>
      <c r="V1583">
        <v>121.25</v>
      </c>
      <c r="W1583">
        <v>170</v>
      </c>
      <c r="Y1583">
        <v>3</v>
      </c>
      <c r="AE1583">
        <v>2</v>
      </c>
      <c r="AG1583">
        <v>3</v>
      </c>
      <c r="AK1583">
        <v>3</v>
      </c>
      <c r="AQ1583">
        <v>2</v>
      </c>
      <c r="AS1583">
        <v>3</v>
      </c>
    </row>
    <row r="1584" spans="1:47" x14ac:dyDescent="0.35">
      <c r="A1584">
        <v>6073</v>
      </c>
      <c r="B1584" t="s">
        <v>51</v>
      </c>
      <c r="C1584">
        <v>1824</v>
      </c>
      <c r="D1584">
        <v>11</v>
      </c>
      <c r="E1584">
        <v>30</v>
      </c>
      <c r="H1584" t="s">
        <v>48</v>
      </c>
      <c r="R1584" t="s">
        <v>828</v>
      </c>
      <c r="T1584" t="s">
        <v>1179</v>
      </c>
      <c r="U1584">
        <v>14.4</v>
      </c>
      <c r="V1584">
        <v>-61</v>
      </c>
      <c r="W1584">
        <v>90</v>
      </c>
    </row>
    <row r="1585" spans="1:45" x14ac:dyDescent="0.35">
      <c r="A1585">
        <v>1686</v>
      </c>
      <c r="B1585" t="s">
        <v>51</v>
      </c>
      <c r="C1585">
        <v>1825</v>
      </c>
      <c r="D1585">
        <v>1</v>
      </c>
      <c r="E1585">
        <v>19</v>
      </c>
      <c r="F1585">
        <v>11</v>
      </c>
      <c r="G1585">
        <v>45</v>
      </c>
      <c r="J1585">
        <v>6.8</v>
      </c>
      <c r="L1585">
        <v>6.8</v>
      </c>
      <c r="Q1585">
        <v>11</v>
      </c>
      <c r="R1585" t="s">
        <v>56</v>
      </c>
      <c r="T1585" t="s">
        <v>1132</v>
      </c>
      <c r="U1585">
        <v>38.75</v>
      </c>
      <c r="V1585">
        <v>20.75</v>
      </c>
      <c r="W1585">
        <v>130</v>
      </c>
      <c r="X1585">
        <v>58</v>
      </c>
      <c r="Y1585">
        <v>2</v>
      </c>
      <c r="AE1585">
        <v>3</v>
      </c>
      <c r="AG1585">
        <v>3</v>
      </c>
      <c r="AJ1585">
        <v>58</v>
      </c>
      <c r="AK1585">
        <v>2</v>
      </c>
      <c r="AQ1585">
        <v>3</v>
      </c>
      <c r="AS1585">
        <v>3</v>
      </c>
    </row>
    <row r="1586" spans="1:45" x14ac:dyDescent="0.35">
      <c r="A1586">
        <v>1689</v>
      </c>
      <c r="B1586" t="s">
        <v>51</v>
      </c>
      <c r="C1586">
        <v>1825</v>
      </c>
      <c r="D1586">
        <v>2</v>
      </c>
      <c r="E1586">
        <v>26</v>
      </c>
      <c r="H1586" t="s">
        <v>48</v>
      </c>
      <c r="R1586" t="s">
        <v>580</v>
      </c>
      <c r="T1586" t="s">
        <v>1180</v>
      </c>
      <c r="U1586">
        <v>11.1</v>
      </c>
      <c r="V1586">
        <v>-74.099999999999994</v>
      </c>
      <c r="W1586">
        <v>90</v>
      </c>
      <c r="AE1586">
        <v>2</v>
      </c>
    </row>
    <row r="1587" spans="1:45" x14ac:dyDescent="0.35">
      <c r="A1587">
        <v>1692</v>
      </c>
      <c r="B1587" t="s">
        <v>47</v>
      </c>
      <c r="C1587">
        <v>1825</v>
      </c>
      <c r="D1587">
        <v>3</v>
      </c>
      <c r="E1587">
        <v>2</v>
      </c>
      <c r="F1587">
        <v>7</v>
      </c>
      <c r="Q1587">
        <v>10</v>
      </c>
      <c r="R1587" t="s">
        <v>258</v>
      </c>
      <c r="T1587" t="s">
        <v>1181</v>
      </c>
      <c r="U1587">
        <v>36.4</v>
      </c>
      <c r="V1587">
        <v>2.8</v>
      </c>
      <c r="W1587">
        <v>15</v>
      </c>
      <c r="X1587">
        <v>7000</v>
      </c>
      <c r="Y1587">
        <v>4</v>
      </c>
      <c r="AE1587">
        <v>4</v>
      </c>
      <c r="AG1587">
        <v>4</v>
      </c>
      <c r="AI1587">
        <v>4</v>
      </c>
      <c r="AJ1587">
        <v>7000</v>
      </c>
      <c r="AK1587">
        <v>4</v>
      </c>
      <c r="AQ1587">
        <v>4</v>
      </c>
      <c r="AS1587">
        <v>4</v>
      </c>
    </row>
    <row r="1588" spans="1:45" x14ac:dyDescent="0.35">
      <c r="A1588">
        <v>1693</v>
      </c>
      <c r="B1588" t="s">
        <v>51</v>
      </c>
      <c r="C1588">
        <v>1825</v>
      </c>
      <c r="D1588">
        <v>4</v>
      </c>
      <c r="Q1588">
        <v>8</v>
      </c>
      <c r="R1588" t="s">
        <v>647</v>
      </c>
      <c r="S1588" t="s">
        <v>1104</v>
      </c>
      <c r="T1588" t="s">
        <v>1182</v>
      </c>
      <c r="U1588">
        <v>14</v>
      </c>
      <c r="V1588">
        <v>143.30000000000001</v>
      </c>
      <c r="W1588">
        <v>170</v>
      </c>
      <c r="AE1588">
        <v>2</v>
      </c>
      <c r="AG1588">
        <v>3</v>
      </c>
      <c r="AQ1588">
        <v>2</v>
      </c>
      <c r="AS1588">
        <v>3</v>
      </c>
    </row>
    <row r="1589" spans="1:45" x14ac:dyDescent="0.35">
      <c r="A1589">
        <v>1694</v>
      </c>
      <c r="B1589" t="s">
        <v>51</v>
      </c>
      <c r="C1589">
        <v>1825</v>
      </c>
      <c r="D1589">
        <v>9</v>
      </c>
      <c r="E1589">
        <v>21</v>
      </c>
      <c r="F1589">
        <v>1</v>
      </c>
      <c r="G1589">
        <v>45</v>
      </c>
      <c r="H1589" t="s">
        <v>48</v>
      </c>
      <c r="R1589" t="s">
        <v>1058</v>
      </c>
      <c r="T1589" t="s">
        <v>1059</v>
      </c>
      <c r="U1589">
        <v>10.4</v>
      </c>
      <c r="V1589">
        <v>-61.3</v>
      </c>
      <c r="W1589">
        <v>90</v>
      </c>
      <c r="AE1589">
        <v>2</v>
      </c>
    </row>
    <row r="1590" spans="1:45" x14ac:dyDescent="0.35">
      <c r="A1590">
        <v>1695</v>
      </c>
      <c r="B1590" t="s">
        <v>47</v>
      </c>
      <c r="C1590">
        <v>1825</v>
      </c>
      <c r="D1590">
        <v>10</v>
      </c>
      <c r="Q1590">
        <v>7</v>
      </c>
      <c r="R1590" t="s">
        <v>73</v>
      </c>
      <c r="T1590" t="s">
        <v>396</v>
      </c>
      <c r="U1590">
        <v>29.6</v>
      </c>
      <c r="V1590">
        <v>52.5</v>
      </c>
      <c r="W1590">
        <v>140</v>
      </c>
      <c r="AE1590">
        <v>2</v>
      </c>
      <c r="AG1590">
        <v>1</v>
      </c>
      <c r="AQ1590">
        <v>2</v>
      </c>
      <c r="AS1590">
        <v>1</v>
      </c>
    </row>
    <row r="1591" spans="1:45" x14ac:dyDescent="0.35">
      <c r="A1591">
        <v>8243</v>
      </c>
      <c r="B1591" t="s">
        <v>47</v>
      </c>
      <c r="C1591">
        <v>1825</v>
      </c>
      <c r="J1591">
        <v>6.7</v>
      </c>
      <c r="L1591">
        <v>6.7</v>
      </c>
      <c r="Q1591">
        <v>8</v>
      </c>
      <c r="R1591" t="s">
        <v>73</v>
      </c>
      <c r="T1591" t="s">
        <v>1183</v>
      </c>
      <c r="U1591">
        <v>36.1</v>
      </c>
      <c r="V1591">
        <v>52.6</v>
      </c>
      <c r="W1591">
        <v>140</v>
      </c>
      <c r="Y1591">
        <v>3</v>
      </c>
      <c r="AE1591">
        <v>3</v>
      </c>
      <c r="AG1591">
        <v>3</v>
      </c>
      <c r="AK1591">
        <v>3</v>
      </c>
      <c r="AQ1591">
        <v>3</v>
      </c>
      <c r="AS1591">
        <v>3</v>
      </c>
    </row>
    <row r="1592" spans="1:45" x14ac:dyDescent="0.35">
      <c r="A1592">
        <v>9918</v>
      </c>
      <c r="B1592" t="s">
        <v>51</v>
      </c>
      <c r="C1592">
        <v>1826</v>
      </c>
      <c r="D1592">
        <v>1</v>
      </c>
      <c r="R1592" t="s">
        <v>199</v>
      </c>
      <c r="T1592" t="s">
        <v>1184</v>
      </c>
      <c r="U1592">
        <v>27.07</v>
      </c>
      <c r="V1592">
        <v>142.21</v>
      </c>
      <c r="W1592">
        <v>30</v>
      </c>
      <c r="AQ1592">
        <v>1</v>
      </c>
    </row>
    <row r="1593" spans="1:45" x14ac:dyDescent="0.35">
      <c r="A1593">
        <v>1698</v>
      </c>
      <c r="B1593" t="s">
        <v>47</v>
      </c>
      <c r="C1593">
        <v>1826</v>
      </c>
      <c r="D1593">
        <v>6</v>
      </c>
      <c r="E1593">
        <v>18</v>
      </c>
      <c r="F1593">
        <v>3</v>
      </c>
      <c r="G1593">
        <v>40</v>
      </c>
      <c r="H1593" t="s">
        <v>48</v>
      </c>
      <c r="J1593">
        <v>8.1999999999999993</v>
      </c>
      <c r="P1593">
        <v>8.1999999999999993</v>
      </c>
      <c r="Q1593">
        <v>9</v>
      </c>
      <c r="R1593" t="s">
        <v>580</v>
      </c>
      <c r="T1593" t="s">
        <v>1185</v>
      </c>
      <c r="U1593">
        <v>4.5999999999999996</v>
      </c>
      <c r="V1593">
        <v>-73.900000000000006</v>
      </c>
      <c r="W1593">
        <v>160</v>
      </c>
      <c r="AE1593">
        <v>3</v>
      </c>
    </row>
    <row r="1594" spans="1:45" x14ac:dyDescent="0.35">
      <c r="A1594">
        <v>1700</v>
      </c>
      <c r="B1594" t="s">
        <v>47</v>
      </c>
      <c r="C1594">
        <v>1826</v>
      </c>
      <c r="D1594">
        <v>9</v>
      </c>
      <c r="E1594">
        <v>18</v>
      </c>
      <c r="F1594">
        <v>8</v>
      </c>
      <c r="H1594" t="s">
        <v>48</v>
      </c>
      <c r="R1594" t="s">
        <v>780</v>
      </c>
      <c r="T1594" t="s">
        <v>781</v>
      </c>
      <c r="U1594">
        <v>20</v>
      </c>
      <c r="V1594">
        <v>-75.5</v>
      </c>
      <c r="W1594">
        <v>90</v>
      </c>
      <c r="AE1594">
        <v>2</v>
      </c>
    </row>
    <row r="1595" spans="1:45" x14ac:dyDescent="0.35">
      <c r="A1595">
        <v>1697</v>
      </c>
      <c r="B1595" t="s">
        <v>47</v>
      </c>
      <c r="C1595">
        <v>1826</v>
      </c>
      <c r="J1595">
        <v>8</v>
      </c>
      <c r="L1595">
        <v>8</v>
      </c>
      <c r="R1595" t="s">
        <v>1186</v>
      </c>
      <c r="T1595" t="s">
        <v>1187</v>
      </c>
      <c r="U1595">
        <v>-45.8</v>
      </c>
      <c r="V1595">
        <v>166.5</v>
      </c>
      <c r="W1595">
        <v>170</v>
      </c>
    </row>
    <row r="1596" spans="1:45" x14ac:dyDescent="0.35">
      <c r="A1596">
        <v>1701</v>
      </c>
      <c r="B1596" t="s">
        <v>47</v>
      </c>
      <c r="C1596">
        <v>1827</v>
      </c>
      <c r="D1596">
        <v>3</v>
      </c>
      <c r="E1596">
        <v>23</v>
      </c>
      <c r="J1596">
        <v>5.3</v>
      </c>
      <c r="L1596">
        <v>5.3</v>
      </c>
      <c r="Q1596">
        <v>7</v>
      </c>
      <c r="R1596" t="s">
        <v>93</v>
      </c>
      <c r="T1596" t="s">
        <v>400</v>
      </c>
      <c r="U1596">
        <v>34.9</v>
      </c>
      <c r="V1596">
        <v>111.1</v>
      </c>
      <c r="W1596">
        <v>30</v>
      </c>
      <c r="X1596">
        <v>84</v>
      </c>
      <c r="Y1596">
        <v>2</v>
      </c>
      <c r="AC1596">
        <v>2</v>
      </c>
      <c r="AE1596">
        <v>1</v>
      </c>
      <c r="AF1596">
        <v>55</v>
      </c>
      <c r="AG1596">
        <v>2</v>
      </c>
      <c r="AJ1596">
        <v>84</v>
      </c>
      <c r="AK1596">
        <v>2</v>
      </c>
      <c r="AO1596">
        <v>2</v>
      </c>
      <c r="AQ1596">
        <v>1</v>
      </c>
      <c r="AR1596">
        <v>55</v>
      </c>
      <c r="AS1596">
        <v>2</v>
      </c>
    </row>
    <row r="1597" spans="1:45" x14ac:dyDescent="0.35">
      <c r="A1597">
        <v>1702</v>
      </c>
      <c r="B1597" t="s">
        <v>47</v>
      </c>
      <c r="C1597">
        <v>1827</v>
      </c>
      <c r="D1597">
        <v>6</v>
      </c>
      <c r="Q1597">
        <v>10</v>
      </c>
      <c r="R1597" t="s">
        <v>80</v>
      </c>
      <c r="T1597" t="s">
        <v>1188</v>
      </c>
      <c r="U1597">
        <v>40.700000000000003</v>
      </c>
      <c r="V1597">
        <v>36.6</v>
      </c>
      <c r="W1597">
        <v>140</v>
      </c>
      <c r="AE1597">
        <v>2</v>
      </c>
      <c r="AQ1597">
        <v>2</v>
      </c>
    </row>
    <row r="1598" spans="1:45" x14ac:dyDescent="0.35">
      <c r="A1598">
        <v>6651</v>
      </c>
      <c r="B1598" t="s">
        <v>51</v>
      </c>
      <c r="C1598">
        <v>1827</v>
      </c>
      <c r="D1598">
        <v>8</v>
      </c>
      <c r="E1598">
        <v>9</v>
      </c>
      <c r="R1598" t="s">
        <v>98</v>
      </c>
      <c r="T1598" t="s">
        <v>902</v>
      </c>
      <c r="U1598">
        <v>53</v>
      </c>
      <c r="V1598">
        <v>158.5</v>
      </c>
      <c r="W1598">
        <v>50</v>
      </c>
      <c r="AE1598">
        <v>1</v>
      </c>
      <c r="AQ1598">
        <v>1</v>
      </c>
    </row>
    <row r="1599" spans="1:45" x14ac:dyDescent="0.35">
      <c r="A1599">
        <v>1703</v>
      </c>
      <c r="B1599" t="s">
        <v>47</v>
      </c>
      <c r="C1599">
        <v>1827</v>
      </c>
      <c r="D1599">
        <v>9</v>
      </c>
      <c r="E1599">
        <v>26</v>
      </c>
      <c r="R1599" t="s">
        <v>115</v>
      </c>
      <c r="T1599" t="s">
        <v>1189</v>
      </c>
      <c r="U1599">
        <v>31.6</v>
      </c>
      <c r="V1599">
        <v>74.3</v>
      </c>
      <c r="W1599">
        <v>60</v>
      </c>
      <c r="X1599">
        <v>1000</v>
      </c>
      <c r="Y1599">
        <v>3</v>
      </c>
      <c r="AE1599">
        <v>2</v>
      </c>
    </row>
    <row r="1600" spans="1:45" x14ac:dyDescent="0.35">
      <c r="A1600">
        <v>1706</v>
      </c>
      <c r="B1600" t="s">
        <v>51</v>
      </c>
      <c r="C1600">
        <v>1827</v>
      </c>
      <c r="D1600">
        <v>11</v>
      </c>
      <c r="E1600">
        <v>16</v>
      </c>
      <c r="F1600">
        <v>22</v>
      </c>
      <c r="G1600">
        <v>45</v>
      </c>
      <c r="J1600">
        <v>7</v>
      </c>
      <c r="L1600">
        <v>7</v>
      </c>
      <c r="Q1600">
        <v>11</v>
      </c>
      <c r="R1600" t="s">
        <v>580</v>
      </c>
      <c r="T1600" t="s">
        <v>1190</v>
      </c>
      <c r="U1600">
        <v>1.8</v>
      </c>
      <c r="V1600">
        <v>-76.400000000000006</v>
      </c>
      <c r="W1600">
        <v>160</v>
      </c>
      <c r="X1600">
        <v>250</v>
      </c>
      <c r="Y1600">
        <v>3</v>
      </c>
      <c r="AE1600">
        <v>3</v>
      </c>
      <c r="AJ1600">
        <v>250</v>
      </c>
      <c r="AK1600">
        <v>3</v>
      </c>
      <c r="AQ1600">
        <v>3</v>
      </c>
    </row>
    <row r="1601" spans="1:47" x14ac:dyDescent="0.35">
      <c r="A1601">
        <v>1710</v>
      </c>
      <c r="B1601" t="s">
        <v>47</v>
      </c>
      <c r="C1601">
        <v>1827</v>
      </c>
      <c r="D1601">
        <v>11</v>
      </c>
      <c r="E1601">
        <v>30</v>
      </c>
      <c r="F1601">
        <v>6</v>
      </c>
      <c r="G1601">
        <v>45</v>
      </c>
      <c r="H1601" t="s">
        <v>48</v>
      </c>
      <c r="R1601" t="s">
        <v>828</v>
      </c>
      <c r="T1601" t="s">
        <v>828</v>
      </c>
      <c r="U1601">
        <v>14.4</v>
      </c>
      <c r="V1601">
        <v>-61</v>
      </c>
      <c r="W1601">
        <v>90</v>
      </c>
      <c r="AE1601">
        <v>2</v>
      </c>
    </row>
    <row r="1602" spans="1:47" x14ac:dyDescent="0.35">
      <c r="A1602">
        <v>1712</v>
      </c>
      <c r="B1602" t="s">
        <v>47</v>
      </c>
      <c r="C1602">
        <v>1828</v>
      </c>
      <c r="D1602">
        <v>2</v>
      </c>
      <c r="E1602">
        <v>2</v>
      </c>
      <c r="F1602">
        <v>13</v>
      </c>
      <c r="G1602">
        <v>15</v>
      </c>
      <c r="Q1602">
        <v>10</v>
      </c>
      <c r="R1602" t="s">
        <v>60</v>
      </c>
      <c r="T1602" t="s">
        <v>1191</v>
      </c>
      <c r="U1602">
        <v>40.700000000000003</v>
      </c>
      <c r="V1602">
        <v>13.9</v>
      </c>
      <c r="W1602">
        <v>130</v>
      </c>
      <c r="X1602">
        <v>28</v>
      </c>
      <c r="Y1602">
        <v>1</v>
      </c>
      <c r="AE1602">
        <v>1</v>
      </c>
      <c r="AG1602">
        <v>1</v>
      </c>
      <c r="AJ1602">
        <v>28</v>
      </c>
      <c r="AK1602">
        <v>1</v>
      </c>
      <c r="AQ1602">
        <v>1</v>
      </c>
      <c r="AS1602">
        <v>1</v>
      </c>
    </row>
    <row r="1603" spans="1:47" x14ac:dyDescent="0.35">
      <c r="A1603">
        <v>1715</v>
      </c>
      <c r="B1603" t="s">
        <v>51</v>
      </c>
      <c r="C1603">
        <v>1828</v>
      </c>
      <c r="D1603">
        <v>3</v>
      </c>
      <c r="E1603">
        <v>30</v>
      </c>
      <c r="F1603">
        <v>12</v>
      </c>
      <c r="G1603">
        <v>35</v>
      </c>
      <c r="I1603">
        <v>50</v>
      </c>
      <c r="J1603">
        <v>8.3000000000000007</v>
      </c>
      <c r="L1603">
        <v>8.3000000000000007</v>
      </c>
      <c r="Q1603">
        <v>7</v>
      </c>
      <c r="R1603" t="s">
        <v>479</v>
      </c>
      <c r="T1603" t="s">
        <v>727</v>
      </c>
      <c r="U1603">
        <v>-12.13</v>
      </c>
      <c r="V1603">
        <v>-77.808999999999997</v>
      </c>
      <c r="W1603">
        <v>160</v>
      </c>
      <c r="X1603">
        <v>30</v>
      </c>
      <c r="Y1603">
        <v>1</v>
      </c>
      <c r="AC1603">
        <v>3</v>
      </c>
      <c r="AE1603">
        <v>2</v>
      </c>
      <c r="AI1603">
        <v>2</v>
      </c>
      <c r="AJ1603">
        <v>30</v>
      </c>
      <c r="AK1603">
        <v>1</v>
      </c>
      <c r="AO1603">
        <v>3</v>
      </c>
      <c r="AQ1603">
        <v>2</v>
      </c>
      <c r="AU1603">
        <v>2</v>
      </c>
    </row>
    <row r="1604" spans="1:47" x14ac:dyDescent="0.35">
      <c r="A1604">
        <v>6557</v>
      </c>
      <c r="B1604" t="s">
        <v>51</v>
      </c>
      <c r="C1604">
        <v>1828</v>
      </c>
      <c r="D1604">
        <v>5</v>
      </c>
      <c r="E1604">
        <v>26</v>
      </c>
      <c r="J1604">
        <v>6.4</v>
      </c>
      <c r="L1604">
        <v>6.4</v>
      </c>
      <c r="R1604" t="s">
        <v>199</v>
      </c>
      <c r="T1604" t="s">
        <v>1192</v>
      </c>
      <c r="U1604">
        <v>32.6</v>
      </c>
      <c r="V1604">
        <v>129.9</v>
      </c>
      <c r="W1604">
        <v>30</v>
      </c>
    </row>
    <row r="1605" spans="1:47" x14ac:dyDescent="0.35">
      <c r="A1605">
        <v>1717</v>
      </c>
      <c r="B1605" t="s">
        <v>47</v>
      </c>
      <c r="C1605">
        <v>1828</v>
      </c>
      <c r="D1605">
        <v>6</v>
      </c>
      <c r="E1605">
        <v>6</v>
      </c>
      <c r="H1605" t="s">
        <v>48</v>
      </c>
      <c r="R1605" t="s">
        <v>77</v>
      </c>
      <c r="T1605" t="s">
        <v>1193</v>
      </c>
      <c r="U1605">
        <v>34.200000000000003</v>
      </c>
      <c r="V1605">
        <v>74.5</v>
      </c>
      <c r="W1605">
        <v>60</v>
      </c>
      <c r="X1605">
        <v>1000</v>
      </c>
      <c r="Y1605">
        <v>3</v>
      </c>
      <c r="AE1605">
        <v>3</v>
      </c>
    </row>
    <row r="1606" spans="1:47" x14ac:dyDescent="0.35">
      <c r="A1606">
        <v>1718</v>
      </c>
      <c r="B1606" t="s">
        <v>47</v>
      </c>
      <c r="C1606">
        <v>1828</v>
      </c>
      <c r="D1606">
        <v>8</v>
      </c>
      <c r="E1606">
        <v>9</v>
      </c>
      <c r="F1606">
        <v>16</v>
      </c>
      <c r="H1606" t="s">
        <v>48</v>
      </c>
      <c r="I1606">
        <v>10</v>
      </c>
      <c r="J1606">
        <v>5.7</v>
      </c>
      <c r="P1606">
        <v>5.7</v>
      </c>
      <c r="Q1606">
        <v>8</v>
      </c>
      <c r="R1606" t="s">
        <v>165</v>
      </c>
      <c r="T1606" t="s">
        <v>762</v>
      </c>
      <c r="U1606">
        <v>40.700000000000003</v>
      </c>
      <c r="V1606">
        <v>48.4</v>
      </c>
      <c r="W1606">
        <v>40</v>
      </c>
      <c r="AE1606">
        <v>3</v>
      </c>
    </row>
    <row r="1607" spans="1:47" x14ac:dyDescent="0.35">
      <c r="A1607">
        <v>1719</v>
      </c>
      <c r="B1607" t="s">
        <v>51</v>
      </c>
      <c r="C1607">
        <v>1828</v>
      </c>
      <c r="D1607">
        <v>11</v>
      </c>
      <c r="E1607">
        <v>9</v>
      </c>
      <c r="F1607">
        <v>10</v>
      </c>
      <c r="G1607">
        <v>30</v>
      </c>
      <c r="Q1607">
        <v>8</v>
      </c>
      <c r="R1607" t="s">
        <v>621</v>
      </c>
      <c r="T1607" t="s">
        <v>622</v>
      </c>
      <c r="U1607">
        <v>14.55</v>
      </c>
      <c r="V1607">
        <v>120.9</v>
      </c>
      <c r="W1607">
        <v>170</v>
      </c>
      <c r="AE1607">
        <v>1</v>
      </c>
      <c r="AI1607">
        <v>2</v>
      </c>
      <c r="AQ1607">
        <v>1</v>
      </c>
      <c r="AU1607">
        <v>2</v>
      </c>
    </row>
    <row r="1608" spans="1:47" x14ac:dyDescent="0.35">
      <c r="A1608">
        <v>1720</v>
      </c>
      <c r="B1608" t="s">
        <v>51</v>
      </c>
      <c r="C1608">
        <v>1828</v>
      </c>
      <c r="D1608">
        <v>12</v>
      </c>
      <c r="E1608">
        <v>18</v>
      </c>
      <c r="R1608" t="s">
        <v>199</v>
      </c>
      <c r="T1608" t="s">
        <v>1194</v>
      </c>
      <c r="U1608">
        <v>37.5</v>
      </c>
      <c r="V1608">
        <v>139.5</v>
      </c>
      <c r="W1608">
        <v>30</v>
      </c>
      <c r="X1608">
        <v>1443</v>
      </c>
      <c r="Y1608">
        <v>4</v>
      </c>
      <c r="AE1608">
        <v>4</v>
      </c>
      <c r="AF1608">
        <v>11750</v>
      </c>
      <c r="AG1608">
        <v>4</v>
      </c>
      <c r="AJ1608">
        <v>1443</v>
      </c>
      <c r="AK1608">
        <v>4</v>
      </c>
      <c r="AQ1608">
        <v>4</v>
      </c>
      <c r="AR1608">
        <v>11750</v>
      </c>
      <c r="AS1608">
        <v>4</v>
      </c>
    </row>
    <row r="1609" spans="1:47" x14ac:dyDescent="0.35">
      <c r="A1609">
        <v>1722</v>
      </c>
      <c r="B1609" t="s">
        <v>51</v>
      </c>
      <c r="C1609">
        <v>1828</v>
      </c>
      <c r="D1609">
        <v>12</v>
      </c>
      <c r="E1609">
        <v>29</v>
      </c>
      <c r="Q1609">
        <v>9</v>
      </c>
      <c r="R1609" t="s">
        <v>676</v>
      </c>
      <c r="T1609" t="s">
        <v>1195</v>
      </c>
      <c r="U1609">
        <v>-7</v>
      </c>
      <c r="V1609">
        <v>119</v>
      </c>
      <c r="W1609">
        <v>60</v>
      </c>
      <c r="Y1609">
        <v>3</v>
      </c>
      <c r="AE1609">
        <v>3</v>
      </c>
      <c r="AK1609">
        <v>3</v>
      </c>
      <c r="AQ1609">
        <v>3</v>
      </c>
    </row>
    <row r="1610" spans="1:47" x14ac:dyDescent="0.35">
      <c r="A1610">
        <v>1723</v>
      </c>
      <c r="B1610" t="s">
        <v>47</v>
      </c>
      <c r="C1610">
        <v>1829</v>
      </c>
      <c r="D1610">
        <v>3</v>
      </c>
      <c r="E1610">
        <v>7</v>
      </c>
      <c r="F1610">
        <v>22</v>
      </c>
      <c r="H1610" t="s">
        <v>48</v>
      </c>
      <c r="I1610">
        <v>40</v>
      </c>
      <c r="J1610">
        <v>7.5</v>
      </c>
      <c r="P1610">
        <v>7.5</v>
      </c>
      <c r="Q1610">
        <v>10</v>
      </c>
      <c r="R1610" t="s">
        <v>98</v>
      </c>
      <c r="T1610" t="s">
        <v>914</v>
      </c>
      <c r="U1610">
        <v>51.4</v>
      </c>
      <c r="V1610">
        <v>104.1</v>
      </c>
      <c r="W1610">
        <v>40</v>
      </c>
    </row>
    <row r="1611" spans="1:47" x14ac:dyDescent="0.35">
      <c r="A1611">
        <v>1727</v>
      </c>
      <c r="B1611" t="s">
        <v>47</v>
      </c>
      <c r="C1611">
        <v>1829</v>
      </c>
      <c r="D1611">
        <v>3</v>
      </c>
      <c r="E1611">
        <v>21</v>
      </c>
      <c r="F1611">
        <v>18</v>
      </c>
      <c r="G1611">
        <v>30</v>
      </c>
      <c r="Q1611">
        <v>10</v>
      </c>
      <c r="R1611" t="s">
        <v>87</v>
      </c>
      <c r="T1611" t="s">
        <v>1196</v>
      </c>
      <c r="U1611">
        <v>38.200000000000003</v>
      </c>
      <c r="V1611">
        <v>-0.9</v>
      </c>
      <c r="W1611">
        <v>130</v>
      </c>
      <c r="X1611">
        <v>2000</v>
      </c>
      <c r="Y1611">
        <v>4</v>
      </c>
      <c r="AE1611">
        <v>3</v>
      </c>
      <c r="AF1611">
        <v>3000</v>
      </c>
      <c r="AG1611">
        <v>4</v>
      </c>
      <c r="AJ1611">
        <v>2000</v>
      </c>
      <c r="AK1611">
        <v>4</v>
      </c>
      <c r="AQ1611">
        <v>3</v>
      </c>
      <c r="AR1611">
        <v>3000</v>
      </c>
      <c r="AS1611">
        <v>4</v>
      </c>
    </row>
    <row r="1612" spans="1:47" x14ac:dyDescent="0.35">
      <c r="A1612">
        <v>1728</v>
      </c>
      <c r="B1612" t="s">
        <v>47</v>
      </c>
      <c r="C1612">
        <v>1829</v>
      </c>
      <c r="D1612">
        <v>4</v>
      </c>
      <c r="E1612">
        <v>23</v>
      </c>
      <c r="F1612">
        <v>16</v>
      </c>
      <c r="H1612" t="s">
        <v>48</v>
      </c>
      <c r="Q1612">
        <v>10</v>
      </c>
      <c r="R1612" t="s">
        <v>56</v>
      </c>
      <c r="T1612" t="s">
        <v>1197</v>
      </c>
      <c r="U1612">
        <v>41.2</v>
      </c>
      <c r="V1612">
        <v>24.5</v>
      </c>
      <c r="W1612">
        <v>130</v>
      </c>
    </row>
    <row r="1613" spans="1:47" x14ac:dyDescent="0.35">
      <c r="A1613">
        <v>1729</v>
      </c>
      <c r="B1613" t="s">
        <v>47</v>
      </c>
      <c r="C1613">
        <v>1829</v>
      </c>
      <c r="D1613">
        <v>5</v>
      </c>
      <c r="E1613">
        <v>5</v>
      </c>
      <c r="H1613" t="s">
        <v>48</v>
      </c>
      <c r="Q1613">
        <v>9</v>
      </c>
      <c r="R1613" t="s">
        <v>56</v>
      </c>
      <c r="T1613" t="s">
        <v>1198</v>
      </c>
      <c r="U1613">
        <v>41.2</v>
      </c>
      <c r="V1613">
        <v>24.5</v>
      </c>
      <c r="W1613">
        <v>130</v>
      </c>
      <c r="Y1613">
        <v>2</v>
      </c>
      <c r="AE1613">
        <v>2</v>
      </c>
    </row>
    <row r="1614" spans="1:47" x14ac:dyDescent="0.35">
      <c r="A1614">
        <v>1730</v>
      </c>
      <c r="B1614" t="s">
        <v>47</v>
      </c>
      <c r="C1614">
        <v>1829</v>
      </c>
      <c r="D1614">
        <v>9</v>
      </c>
      <c r="E1614">
        <v>26</v>
      </c>
      <c r="F1614">
        <v>19</v>
      </c>
      <c r="G1614">
        <v>12</v>
      </c>
      <c r="J1614">
        <v>7</v>
      </c>
      <c r="L1614">
        <v>7</v>
      </c>
      <c r="Q1614">
        <v>11</v>
      </c>
      <c r="R1614" t="s">
        <v>539</v>
      </c>
      <c r="T1614" t="s">
        <v>886</v>
      </c>
      <c r="U1614">
        <v>-33.049999999999997</v>
      </c>
      <c r="V1614">
        <v>-71.63</v>
      </c>
      <c r="W1614">
        <v>160</v>
      </c>
      <c r="Y1614">
        <v>1</v>
      </c>
      <c r="AK1614">
        <v>1</v>
      </c>
    </row>
    <row r="1615" spans="1:47" x14ac:dyDescent="0.35">
      <c r="A1615">
        <v>7980</v>
      </c>
      <c r="B1615" t="s">
        <v>47</v>
      </c>
      <c r="C1615">
        <v>1829</v>
      </c>
      <c r="D1615">
        <v>11</v>
      </c>
      <c r="E1615">
        <v>18</v>
      </c>
      <c r="J1615">
        <v>5.5</v>
      </c>
      <c r="L1615">
        <v>5.5</v>
      </c>
      <c r="Q1615">
        <v>7</v>
      </c>
      <c r="R1615" t="s">
        <v>93</v>
      </c>
      <c r="T1615" t="s">
        <v>1199</v>
      </c>
      <c r="U1615">
        <v>33.200000000000003</v>
      </c>
      <c r="V1615">
        <v>117.9</v>
      </c>
      <c r="W1615">
        <v>30</v>
      </c>
      <c r="Y1615">
        <v>3</v>
      </c>
      <c r="AE1615">
        <v>3</v>
      </c>
      <c r="AG1615">
        <v>3</v>
      </c>
      <c r="AK1615">
        <v>3</v>
      </c>
      <c r="AQ1615">
        <v>3</v>
      </c>
      <c r="AS1615">
        <v>3</v>
      </c>
    </row>
    <row r="1616" spans="1:47" x14ac:dyDescent="0.35">
      <c r="A1616">
        <v>1731</v>
      </c>
      <c r="B1616" t="s">
        <v>47</v>
      </c>
      <c r="C1616">
        <v>1829</v>
      </c>
      <c r="D1616">
        <v>11</v>
      </c>
      <c r="E1616">
        <v>19</v>
      </c>
      <c r="J1616">
        <v>6</v>
      </c>
      <c r="L1616">
        <v>6</v>
      </c>
      <c r="Q1616">
        <v>8</v>
      </c>
      <c r="R1616" t="s">
        <v>93</v>
      </c>
      <c r="T1616" t="s">
        <v>97</v>
      </c>
      <c r="U1616">
        <v>36.6</v>
      </c>
      <c r="V1616">
        <v>118.5</v>
      </c>
      <c r="W1616">
        <v>30</v>
      </c>
      <c r="X1616">
        <v>200</v>
      </c>
      <c r="Y1616">
        <v>3</v>
      </c>
      <c r="AE1616">
        <v>2</v>
      </c>
      <c r="AG1616">
        <v>2</v>
      </c>
      <c r="AJ1616">
        <v>200</v>
      </c>
      <c r="AK1616">
        <v>3</v>
      </c>
      <c r="AQ1616">
        <v>2</v>
      </c>
      <c r="AS1616">
        <v>2</v>
      </c>
    </row>
    <row r="1617" spans="1:45" x14ac:dyDescent="0.35">
      <c r="A1617">
        <v>1732</v>
      </c>
      <c r="B1617" t="s">
        <v>47</v>
      </c>
      <c r="C1617">
        <v>1829</v>
      </c>
      <c r="D1617">
        <v>11</v>
      </c>
      <c r="E1617">
        <v>26</v>
      </c>
      <c r="Q1617">
        <v>10</v>
      </c>
      <c r="R1617" t="s">
        <v>534</v>
      </c>
      <c r="T1617" t="s">
        <v>1200</v>
      </c>
      <c r="U1617">
        <v>44.2</v>
      </c>
      <c r="V1617">
        <v>26.1</v>
      </c>
      <c r="W1617">
        <v>110</v>
      </c>
      <c r="AE1617">
        <v>3</v>
      </c>
    </row>
    <row r="1618" spans="1:45" x14ac:dyDescent="0.35">
      <c r="A1618">
        <v>1734</v>
      </c>
      <c r="B1618" t="s">
        <v>51</v>
      </c>
      <c r="C1618">
        <v>1830</v>
      </c>
      <c r="D1618">
        <v>1</v>
      </c>
      <c r="E1618">
        <v>18</v>
      </c>
      <c r="F1618">
        <v>9</v>
      </c>
      <c r="G1618">
        <v>15</v>
      </c>
      <c r="Q1618">
        <v>9</v>
      </c>
      <c r="R1618" t="s">
        <v>621</v>
      </c>
      <c r="T1618" t="s">
        <v>622</v>
      </c>
      <c r="U1618">
        <v>14.55</v>
      </c>
      <c r="V1618">
        <v>120.9</v>
      </c>
      <c r="W1618">
        <v>170</v>
      </c>
      <c r="Y1618">
        <v>3</v>
      </c>
      <c r="AE1618">
        <v>2</v>
      </c>
      <c r="AG1618">
        <v>3</v>
      </c>
      <c r="AK1618">
        <v>3</v>
      </c>
      <c r="AQ1618">
        <v>2</v>
      </c>
      <c r="AS1618">
        <v>3</v>
      </c>
    </row>
    <row r="1619" spans="1:45" x14ac:dyDescent="0.35">
      <c r="A1619">
        <v>1733</v>
      </c>
      <c r="B1619" t="s">
        <v>47</v>
      </c>
      <c r="C1619">
        <v>1830</v>
      </c>
      <c r="D1619">
        <v>1</v>
      </c>
      <c r="H1619" t="s">
        <v>48</v>
      </c>
      <c r="R1619" t="s">
        <v>543</v>
      </c>
      <c r="T1619" t="s">
        <v>627</v>
      </c>
      <c r="U1619">
        <v>17</v>
      </c>
      <c r="V1619">
        <v>-96.3</v>
      </c>
      <c r="W1619">
        <v>150</v>
      </c>
      <c r="AE1619">
        <v>3</v>
      </c>
    </row>
    <row r="1620" spans="1:45" x14ac:dyDescent="0.35">
      <c r="A1620">
        <v>1735</v>
      </c>
      <c r="B1620" t="s">
        <v>47</v>
      </c>
      <c r="C1620">
        <v>1830</v>
      </c>
      <c r="D1620">
        <v>3</v>
      </c>
      <c r="E1620">
        <v>9</v>
      </c>
      <c r="F1620">
        <v>7</v>
      </c>
      <c r="H1620" t="s">
        <v>48</v>
      </c>
      <c r="Q1620">
        <v>9</v>
      </c>
      <c r="R1620" t="s">
        <v>98</v>
      </c>
      <c r="T1620" t="s">
        <v>98</v>
      </c>
      <c r="U1620">
        <v>43.5</v>
      </c>
      <c r="V1620">
        <v>47.5</v>
      </c>
      <c r="W1620">
        <v>40</v>
      </c>
      <c r="X1620">
        <v>410</v>
      </c>
      <c r="Y1620">
        <v>3</v>
      </c>
      <c r="AE1620">
        <v>2</v>
      </c>
    </row>
    <row r="1621" spans="1:45" x14ac:dyDescent="0.35">
      <c r="A1621">
        <v>1736</v>
      </c>
      <c r="B1621" t="s">
        <v>47</v>
      </c>
      <c r="C1621">
        <v>1830</v>
      </c>
      <c r="D1621">
        <v>3</v>
      </c>
      <c r="E1621">
        <v>9</v>
      </c>
      <c r="F1621">
        <v>11</v>
      </c>
      <c r="G1621">
        <v>22</v>
      </c>
      <c r="H1621" t="s">
        <v>48</v>
      </c>
      <c r="I1621">
        <v>16</v>
      </c>
      <c r="J1621">
        <v>6.3</v>
      </c>
      <c r="P1621">
        <v>6.3</v>
      </c>
      <c r="Q1621">
        <v>9</v>
      </c>
      <c r="R1621" t="s">
        <v>98</v>
      </c>
      <c r="T1621" t="s">
        <v>1201</v>
      </c>
      <c r="U1621">
        <v>43</v>
      </c>
      <c r="V1621">
        <v>47</v>
      </c>
      <c r="W1621">
        <v>40</v>
      </c>
      <c r="X1621">
        <v>40</v>
      </c>
      <c r="Y1621">
        <v>1</v>
      </c>
      <c r="AE1621">
        <v>2</v>
      </c>
    </row>
    <row r="1622" spans="1:45" x14ac:dyDescent="0.35">
      <c r="A1622">
        <v>1737</v>
      </c>
      <c r="B1622" t="s">
        <v>47</v>
      </c>
      <c r="C1622">
        <v>1830</v>
      </c>
      <c r="D1622">
        <v>4</v>
      </c>
      <c r="E1622">
        <v>3</v>
      </c>
      <c r="H1622" t="s">
        <v>48</v>
      </c>
      <c r="J1622">
        <v>6.5</v>
      </c>
      <c r="P1622">
        <v>6.5</v>
      </c>
      <c r="R1622" t="s">
        <v>73</v>
      </c>
      <c r="T1622" t="s">
        <v>1202</v>
      </c>
      <c r="U1622">
        <v>36.4</v>
      </c>
      <c r="V1622">
        <v>54.3</v>
      </c>
      <c r="W1622">
        <v>140</v>
      </c>
      <c r="AE1622">
        <v>3</v>
      </c>
    </row>
    <row r="1623" spans="1:45" x14ac:dyDescent="0.35">
      <c r="A1623">
        <v>1738</v>
      </c>
      <c r="B1623" t="s">
        <v>47</v>
      </c>
      <c r="C1623">
        <v>1830</v>
      </c>
      <c r="D1623">
        <v>5</v>
      </c>
      <c r="E1623">
        <v>9</v>
      </c>
      <c r="H1623" t="s">
        <v>48</v>
      </c>
      <c r="R1623" t="s">
        <v>73</v>
      </c>
      <c r="T1623" t="s">
        <v>1203</v>
      </c>
      <c r="U1623">
        <v>35.700000000000003</v>
      </c>
      <c r="V1623">
        <v>52.1</v>
      </c>
      <c r="W1623">
        <v>140</v>
      </c>
      <c r="X1623">
        <v>500</v>
      </c>
      <c r="Y1623">
        <v>3</v>
      </c>
      <c r="AE1623">
        <v>3</v>
      </c>
    </row>
    <row r="1624" spans="1:45" x14ac:dyDescent="0.35">
      <c r="A1624">
        <v>1740</v>
      </c>
      <c r="B1624" t="s">
        <v>47</v>
      </c>
      <c r="C1624">
        <v>1830</v>
      </c>
      <c r="D1624">
        <v>6</v>
      </c>
      <c r="E1624">
        <v>12</v>
      </c>
      <c r="J1624">
        <v>7.5</v>
      </c>
      <c r="L1624">
        <v>7.5</v>
      </c>
      <c r="Q1624">
        <v>10</v>
      </c>
      <c r="R1624" t="s">
        <v>93</v>
      </c>
      <c r="T1624" t="s">
        <v>662</v>
      </c>
      <c r="U1624">
        <v>36.4</v>
      </c>
      <c r="V1624">
        <v>114.2</v>
      </c>
      <c r="W1624">
        <v>30</v>
      </c>
      <c r="X1624">
        <v>7477</v>
      </c>
      <c r="Y1624">
        <v>4</v>
      </c>
      <c r="AC1624">
        <v>4</v>
      </c>
      <c r="AE1624">
        <v>4</v>
      </c>
      <c r="AF1624">
        <v>200000</v>
      </c>
      <c r="AG1624">
        <v>4</v>
      </c>
      <c r="AJ1624">
        <v>7477</v>
      </c>
      <c r="AK1624">
        <v>4</v>
      </c>
      <c r="AO1624">
        <v>4</v>
      </c>
      <c r="AQ1624">
        <v>4</v>
      </c>
      <c r="AR1624">
        <v>200000</v>
      </c>
      <c r="AS1624">
        <v>4</v>
      </c>
    </row>
    <row r="1625" spans="1:45" x14ac:dyDescent="0.35">
      <c r="A1625">
        <v>1741</v>
      </c>
      <c r="B1625" t="s">
        <v>47</v>
      </c>
      <c r="C1625">
        <v>1830</v>
      </c>
      <c r="D1625">
        <v>8</v>
      </c>
      <c r="E1625">
        <v>19</v>
      </c>
      <c r="H1625" t="s">
        <v>48</v>
      </c>
      <c r="R1625" t="s">
        <v>199</v>
      </c>
      <c r="T1625" t="s">
        <v>1204</v>
      </c>
      <c r="U1625">
        <v>35</v>
      </c>
      <c r="V1625">
        <v>136</v>
      </c>
      <c r="W1625">
        <v>30</v>
      </c>
      <c r="X1625">
        <v>280</v>
      </c>
      <c r="Y1625">
        <v>3</v>
      </c>
    </row>
    <row r="1626" spans="1:45" x14ac:dyDescent="0.35">
      <c r="A1626">
        <v>9911</v>
      </c>
      <c r="B1626" t="s">
        <v>51</v>
      </c>
      <c r="C1626">
        <v>1830</v>
      </c>
      <c r="D1626">
        <v>9</v>
      </c>
      <c r="E1626">
        <v>16</v>
      </c>
      <c r="R1626" t="s">
        <v>621</v>
      </c>
      <c r="T1626" t="s">
        <v>622</v>
      </c>
      <c r="U1626">
        <v>14.55</v>
      </c>
      <c r="V1626">
        <v>120.9</v>
      </c>
      <c r="W1626">
        <v>170</v>
      </c>
    </row>
    <row r="1627" spans="1:45" x14ac:dyDescent="0.35">
      <c r="A1627">
        <v>1742</v>
      </c>
      <c r="B1627" t="s">
        <v>47</v>
      </c>
      <c r="C1627">
        <v>1831</v>
      </c>
      <c r="D1627">
        <v>4</v>
      </c>
      <c r="E1627">
        <v>3</v>
      </c>
      <c r="H1627" t="s">
        <v>48</v>
      </c>
      <c r="Q1627">
        <v>7</v>
      </c>
      <c r="R1627" t="s">
        <v>56</v>
      </c>
      <c r="T1627" t="s">
        <v>1205</v>
      </c>
      <c r="U1627">
        <v>37.799999999999997</v>
      </c>
      <c r="V1627">
        <v>27</v>
      </c>
      <c r="W1627">
        <v>130</v>
      </c>
      <c r="Y1627">
        <v>2</v>
      </c>
    </row>
    <row r="1628" spans="1:45" x14ac:dyDescent="0.35">
      <c r="A1628">
        <v>1743</v>
      </c>
      <c r="B1628" t="s">
        <v>47</v>
      </c>
      <c r="C1628">
        <v>1831</v>
      </c>
      <c r="D1628">
        <v>5</v>
      </c>
      <c r="E1628">
        <v>26</v>
      </c>
      <c r="F1628">
        <v>10</v>
      </c>
      <c r="G1628">
        <v>25</v>
      </c>
      <c r="H1628" t="s">
        <v>48</v>
      </c>
      <c r="Q1628">
        <v>9</v>
      </c>
      <c r="R1628" t="s">
        <v>60</v>
      </c>
      <c r="T1628" t="s">
        <v>1206</v>
      </c>
      <c r="U1628">
        <v>43.8</v>
      </c>
      <c r="V1628">
        <v>7.8</v>
      </c>
      <c r="W1628">
        <v>130</v>
      </c>
      <c r="X1628">
        <v>4</v>
      </c>
      <c r="Y1628">
        <v>1</v>
      </c>
      <c r="AE1628">
        <v>3</v>
      </c>
    </row>
    <row r="1629" spans="1:45" x14ac:dyDescent="0.35">
      <c r="A1629">
        <v>1744</v>
      </c>
      <c r="B1629" t="s">
        <v>47</v>
      </c>
      <c r="C1629">
        <v>1831</v>
      </c>
      <c r="D1629">
        <v>8</v>
      </c>
      <c r="E1629">
        <v>11</v>
      </c>
      <c r="R1629" t="s">
        <v>1207</v>
      </c>
      <c r="T1629" t="s">
        <v>1208</v>
      </c>
      <c r="U1629">
        <v>13.1</v>
      </c>
      <c r="V1629">
        <v>-59.616999999999997</v>
      </c>
      <c r="W1629">
        <v>90</v>
      </c>
      <c r="X1629">
        <v>3000</v>
      </c>
      <c r="Y1629">
        <v>4</v>
      </c>
      <c r="AE1629">
        <v>3</v>
      </c>
      <c r="AJ1629">
        <v>3000</v>
      </c>
      <c r="AK1629">
        <v>4</v>
      </c>
      <c r="AQ1629">
        <v>3</v>
      </c>
    </row>
    <row r="1630" spans="1:45" x14ac:dyDescent="0.35">
      <c r="A1630">
        <v>1745</v>
      </c>
      <c r="B1630" t="s">
        <v>47</v>
      </c>
      <c r="C1630">
        <v>1831</v>
      </c>
      <c r="D1630">
        <v>9</v>
      </c>
      <c r="E1630">
        <v>11</v>
      </c>
      <c r="H1630" t="s">
        <v>48</v>
      </c>
      <c r="Q1630">
        <v>9</v>
      </c>
      <c r="R1630" t="s">
        <v>60</v>
      </c>
      <c r="T1630" t="s">
        <v>520</v>
      </c>
      <c r="U1630">
        <v>38.1</v>
      </c>
      <c r="V1630">
        <v>15.7</v>
      </c>
      <c r="W1630">
        <v>130</v>
      </c>
      <c r="AD1630">
        <v>3</v>
      </c>
      <c r="AE1630">
        <v>2</v>
      </c>
    </row>
    <row r="1631" spans="1:45" x14ac:dyDescent="0.35">
      <c r="A1631">
        <v>1746</v>
      </c>
      <c r="B1631" t="s">
        <v>47</v>
      </c>
      <c r="C1631">
        <v>1831</v>
      </c>
      <c r="D1631">
        <v>9</v>
      </c>
      <c r="E1631">
        <v>28</v>
      </c>
      <c r="J1631">
        <v>6.3</v>
      </c>
      <c r="L1631">
        <v>6.3</v>
      </c>
      <c r="Q1631">
        <v>8</v>
      </c>
      <c r="R1631" t="s">
        <v>93</v>
      </c>
      <c r="T1631" t="s">
        <v>1199</v>
      </c>
      <c r="U1631">
        <v>32.799999999999997</v>
      </c>
      <c r="V1631">
        <v>116.8</v>
      </c>
      <c r="W1631">
        <v>30</v>
      </c>
      <c r="X1631">
        <v>33</v>
      </c>
      <c r="Y1631">
        <v>1</v>
      </c>
      <c r="AE1631">
        <v>1</v>
      </c>
      <c r="AG1631">
        <v>1</v>
      </c>
      <c r="AJ1631">
        <v>33</v>
      </c>
      <c r="AK1631">
        <v>1</v>
      </c>
      <c r="AQ1631">
        <v>1</v>
      </c>
      <c r="AS1631">
        <v>1</v>
      </c>
    </row>
    <row r="1632" spans="1:45" x14ac:dyDescent="0.35">
      <c r="A1632">
        <v>1748</v>
      </c>
      <c r="B1632" t="s">
        <v>47</v>
      </c>
      <c r="C1632">
        <v>1831</v>
      </c>
      <c r="D1632">
        <v>10</v>
      </c>
      <c r="E1632">
        <v>9</v>
      </c>
      <c r="F1632">
        <v>2</v>
      </c>
      <c r="G1632">
        <v>15</v>
      </c>
      <c r="J1632">
        <v>7.8</v>
      </c>
      <c r="P1632">
        <v>7.8</v>
      </c>
      <c r="Q1632">
        <v>7</v>
      </c>
      <c r="R1632" t="s">
        <v>539</v>
      </c>
      <c r="T1632" t="s">
        <v>1209</v>
      </c>
      <c r="U1632">
        <v>-18.5</v>
      </c>
      <c r="V1632">
        <v>-71</v>
      </c>
      <c r="W1632">
        <v>160</v>
      </c>
      <c r="Y1632">
        <v>2</v>
      </c>
      <c r="AE1632">
        <v>1</v>
      </c>
    </row>
    <row r="1633" spans="1:47" x14ac:dyDescent="0.35">
      <c r="A1633">
        <v>6043</v>
      </c>
      <c r="B1633" t="s">
        <v>51</v>
      </c>
      <c r="C1633">
        <v>1831</v>
      </c>
      <c r="D1633">
        <v>12</v>
      </c>
      <c r="E1633">
        <v>3</v>
      </c>
      <c r="F1633">
        <v>23</v>
      </c>
      <c r="G1633">
        <v>40</v>
      </c>
      <c r="H1633" t="s">
        <v>48</v>
      </c>
      <c r="J1633">
        <v>7</v>
      </c>
      <c r="L1633">
        <v>7</v>
      </c>
      <c r="R1633" t="s">
        <v>1058</v>
      </c>
      <c r="T1633" t="s">
        <v>1210</v>
      </c>
      <c r="U1633">
        <v>12.4</v>
      </c>
      <c r="V1633">
        <v>-61.5</v>
      </c>
      <c r="W1633">
        <v>90</v>
      </c>
    </row>
    <row r="1634" spans="1:47" x14ac:dyDescent="0.35">
      <c r="A1634">
        <v>10066</v>
      </c>
      <c r="B1634" t="s">
        <v>51</v>
      </c>
      <c r="C1634">
        <v>1831</v>
      </c>
      <c r="R1634" t="s">
        <v>1186</v>
      </c>
      <c r="T1634" t="s">
        <v>1211</v>
      </c>
      <c r="U1634">
        <v>-38.700000000000003</v>
      </c>
      <c r="V1634">
        <v>178</v>
      </c>
      <c r="W1634">
        <v>170</v>
      </c>
    </row>
    <row r="1635" spans="1:47" x14ac:dyDescent="0.35">
      <c r="A1635">
        <v>1749</v>
      </c>
      <c r="B1635" t="s">
        <v>47</v>
      </c>
      <c r="C1635">
        <v>1832</v>
      </c>
      <c r="D1635">
        <v>1</v>
      </c>
      <c r="E1635">
        <v>13</v>
      </c>
      <c r="F1635">
        <v>13</v>
      </c>
      <c r="Q1635">
        <v>10</v>
      </c>
      <c r="R1635" t="s">
        <v>60</v>
      </c>
      <c r="T1635" t="s">
        <v>1212</v>
      </c>
      <c r="U1635">
        <v>42.9</v>
      </c>
      <c r="V1635">
        <v>12.6</v>
      </c>
      <c r="W1635">
        <v>130</v>
      </c>
      <c r="X1635">
        <v>22</v>
      </c>
      <c r="Y1635">
        <v>1</v>
      </c>
      <c r="AE1635">
        <v>2</v>
      </c>
    </row>
    <row r="1636" spans="1:47" x14ac:dyDescent="0.35">
      <c r="A1636">
        <v>1751</v>
      </c>
      <c r="B1636" t="s">
        <v>47</v>
      </c>
      <c r="C1636">
        <v>1832</v>
      </c>
      <c r="D1636">
        <v>1</v>
      </c>
      <c r="E1636">
        <v>22</v>
      </c>
      <c r="H1636" t="s">
        <v>48</v>
      </c>
      <c r="R1636" t="s">
        <v>121</v>
      </c>
      <c r="T1636" t="s">
        <v>121</v>
      </c>
      <c r="U1636">
        <v>36.5</v>
      </c>
      <c r="V1636">
        <v>71</v>
      </c>
      <c r="W1636">
        <v>40</v>
      </c>
      <c r="Y1636">
        <v>3</v>
      </c>
      <c r="AE1636">
        <v>3</v>
      </c>
    </row>
    <row r="1637" spans="1:47" x14ac:dyDescent="0.35">
      <c r="A1637">
        <v>1753</v>
      </c>
      <c r="B1637" t="s">
        <v>47</v>
      </c>
      <c r="C1637">
        <v>1832</v>
      </c>
      <c r="D1637">
        <v>3</v>
      </c>
      <c r="E1637">
        <v>8</v>
      </c>
      <c r="F1637">
        <v>18</v>
      </c>
      <c r="G1637">
        <v>15</v>
      </c>
      <c r="H1637" t="s">
        <v>48</v>
      </c>
      <c r="Q1637">
        <v>10</v>
      </c>
      <c r="R1637" t="s">
        <v>60</v>
      </c>
      <c r="T1637" t="s">
        <v>1213</v>
      </c>
      <c r="U1637">
        <v>39</v>
      </c>
      <c r="V1637">
        <v>17</v>
      </c>
      <c r="W1637">
        <v>130</v>
      </c>
    </row>
    <row r="1638" spans="1:47" x14ac:dyDescent="0.35">
      <c r="A1638">
        <v>1754</v>
      </c>
      <c r="B1638" t="s">
        <v>51</v>
      </c>
      <c r="C1638">
        <v>1833</v>
      </c>
      <c r="D1638">
        <v>1</v>
      </c>
      <c r="E1638">
        <v>19</v>
      </c>
      <c r="J1638">
        <v>6.4</v>
      </c>
      <c r="L1638">
        <v>6.4</v>
      </c>
      <c r="Q1638">
        <v>10</v>
      </c>
      <c r="R1638" t="s">
        <v>100</v>
      </c>
      <c r="T1638" t="s">
        <v>1214</v>
      </c>
      <c r="U1638">
        <v>40.4</v>
      </c>
      <c r="V1638">
        <v>19.899999999999999</v>
      </c>
      <c r="W1638">
        <v>130</v>
      </c>
      <c r="AE1638">
        <v>2</v>
      </c>
      <c r="AQ1638">
        <v>2</v>
      </c>
    </row>
    <row r="1639" spans="1:47" x14ac:dyDescent="0.35">
      <c r="A1639">
        <v>6044</v>
      </c>
      <c r="B1639" t="s">
        <v>51</v>
      </c>
      <c r="C1639">
        <v>1833</v>
      </c>
      <c r="D1639">
        <v>3</v>
      </c>
      <c r="E1639">
        <v>10</v>
      </c>
      <c r="R1639" t="s">
        <v>543</v>
      </c>
      <c r="T1639" t="s">
        <v>892</v>
      </c>
      <c r="U1639">
        <v>16.8</v>
      </c>
      <c r="V1639">
        <v>-99.9</v>
      </c>
      <c r="W1639">
        <v>150</v>
      </c>
    </row>
    <row r="1640" spans="1:47" x14ac:dyDescent="0.35">
      <c r="A1640">
        <v>1755</v>
      </c>
      <c r="B1640" t="s">
        <v>47</v>
      </c>
      <c r="C1640">
        <v>1833</v>
      </c>
      <c r="D1640">
        <v>4</v>
      </c>
      <c r="E1640">
        <v>25</v>
      </c>
      <c r="F1640">
        <v>14</v>
      </c>
      <c r="G1640">
        <v>30</v>
      </c>
      <c r="H1640" t="s">
        <v>48</v>
      </c>
      <c r="Q1640">
        <v>10</v>
      </c>
      <c r="R1640" t="s">
        <v>539</v>
      </c>
      <c r="T1640" t="s">
        <v>539</v>
      </c>
      <c r="U1640">
        <v>-28.5</v>
      </c>
      <c r="V1640">
        <v>-71.3</v>
      </c>
      <c r="W1640">
        <v>160</v>
      </c>
    </row>
    <row r="1641" spans="1:47" x14ac:dyDescent="0.35">
      <c r="A1641">
        <v>1756</v>
      </c>
      <c r="B1641" t="s">
        <v>47</v>
      </c>
      <c r="C1641">
        <v>1833</v>
      </c>
      <c r="D1641">
        <v>5</v>
      </c>
      <c r="E1641">
        <v>30</v>
      </c>
      <c r="J1641">
        <v>7.5</v>
      </c>
      <c r="L1641">
        <v>7.5</v>
      </c>
      <c r="R1641" t="s">
        <v>77</v>
      </c>
      <c r="T1641" t="s">
        <v>1215</v>
      </c>
      <c r="U1641">
        <v>29.4</v>
      </c>
      <c r="V1641">
        <v>80.099999999999994</v>
      </c>
      <c r="W1641">
        <v>60</v>
      </c>
    </row>
    <row r="1642" spans="1:47" x14ac:dyDescent="0.35">
      <c r="A1642">
        <v>1758</v>
      </c>
      <c r="B1642" t="s">
        <v>47</v>
      </c>
      <c r="C1642">
        <v>1833</v>
      </c>
      <c r="D1642">
        <v>8</v>
      </c>
      <c r="E1642">
        <v>26</v>
      </c>
      <c r="J1642">
        <v>8</v>
      </c>
      <c r="L1642">
        <v>8</v>
      </c>
      <c r="R1642" t="s">
        <v>376</v>
      </c>
      <c r="T1642" t="s">
        <v>1216</v>
      </c>
      <c r="U1642">
        <v>28.3</v>
      </c>
      <c r="V1642">
        <v>85.5</v>
      </c>
      <c r="W1642">
        <v>60</v>
      </c>
      <c r="AE1642">
        <v>3</v>
      </c>
      <c r="AG1642">
        <v>3</v>
      </c>
      <c r="AI1642">
        <v>3</v>
      </c>
      <c r="AQ1642">
        <v>3</v>
      </c>
      <c r="AS1642">
        <v>3</v>
      </c>
    </row>
    <row r="1643" spans="1:47" x14ac:dyDescent="0.35">
      <c r="A1643">
        <v>1759</v>
      </c>
      <c r="B1643" t="s">
        <v>51</v>
      </c>
      <c r="C1643">
        <v>1833</v>
      </c>
      <c r="D1643">
        <v>9</v>
      </c>
      <c r="E1643">
        <v>6</v>
      </c>
      <c r="J1643">
        <v>8</v>
      </c>
      <c r="L1643">
        <v>8</v>
      </c>
      <c r="Q1643">
        <v>11</v>
      </c>
      <c r="R1643" t="s">
        <v>93</v>
      </c>
      <c r="T1643" t="s">
        <v>530</v>
      </c>
      <c r="U1643">
        <v>25.2</v>
      </c>
      <c r="V1643">
        <v>103</v>
      </c>
      <c r="W1643">
        <v>30</v>
      </c>
      <c r="X1643">
        <v>6700</v>
      </c>
      <c r="Y1643">
        <v>4</v>
      </c>
      <c r="AE1643">
        <v>4</v>
      </c>
      <c r="AF1643">
        <v>87620</v>
      </c>
      <c r="AG1643">
        <v>4</v>
      </c>
      <c r="AJ1643">
        <v>6700</v>
      </c>
      <c r="AK1643">
        <v>4</v>
      </c>
      <c r="AQ1643">
        <v>4</v>
      </c>
      <c r="AR1643">
        <v>87620</v>
      </c>
      <c r="AS1643">
        <v>4</v>
      </c>
    </row>
    <row r="1644" spans="1:47" x14ac:dyDescent="0.35">
      <c r="A1644">
        <v>1760</v>
      </c>
      <c r="B1644" t="s">
        <v>51</v>
      </c>
      <c r="C1644">
        <v>1833</v>
      </c>
      <c r="D1644">
        <v>9</v>
      </c>
      <c r="E1644">
        <v>18</v>
      </c>
      <c r="F1644">
        <v>10</v>
      </c>
      <c r="G1644">
        <v>45</v>
      </c>
      <c r="J1644">
        <v>7.7</v>
      </c>
      <c r="L1644">
        <v>7.7</v>
      </c>
      <c r="Q1644">
        <v>8</v>
      </c>
      <c r="R1644" t="s">
        <v>479</v>
      </c>
      <c r="T1644" t="s">
        <v>1217</v>
      </c>
      <c r="U1644">
        <v>-18.251000000000001</v>
      </c>
      <c r="V1644">
        <v>-71.010000000000005</v>
      </c>
      <c r="W1644">
        <v>160</v>
      </c>
      <c r="X1644">
        <v>700</v>
      </c>
      <c r="Y1644">
        <v>3</v>
      </c>
      <c r="AB1644">
        <v>25</v>
      </c>
      <c r="AC1644">
        <v>1</v>
      </c>
      <c r="AE1644">
        <v>3</v>
      </c>
      <c r="AF1644">
        <v>1001</v>
      </c>
      <c r="AG1644">
        <v>4</v>
      </c>
      <c r="AJ1644">
        <v>700</v>
      </c>
      <c r="AK1644">
        <v>3</v>
      </c>
      <c r="AN1644">
        <v>25</v>
      </c>
      <c r="AO1644">
        <v>1</v>
      </c>
      <c r="AQ1644">
        <v>3</v>
      </c>
      <c r="AR1644">
        <v>1001</v>
      </c>
      <c r="AS1644">
        <v>4</v>
      </c>
    </row>
    <row r="1645" spans="1:47" x14ac:dyDescent="0.35">
      <c r="A1645">
        <v>1763</v>
      </c>
      <c r="B1645" t="s">
        <v>51</v>
      </c>
      <c r="C1645">
        <v>1833</v>
      </c>
      <c r="D1645">
        <v>11</v>
      </c>
      <c r="E1645">
        <v>24</v>
      </c>
      <c r="I1645">
        <v>75</v>
      </c>
      <c r="J1645">
        <v>8.3000000000000007</v>
      </c>
      <c r="L1645">
        <v>8.3000000000000007</v>
      </c>
      <c r="Q1645">
        <v>9</v>
      </c>
      <c r="R1645" t="s">
        <v>676</v>
      </c>
      <c r="T1645" t="s">
        <v>1142</v>
      </c>
      <c r="U1645">
        <v>-2.5</v>
      </c>
      <c r="V1645">
        <v>100.5</v>
      </c>
      <c r="W1645">
        <v>60</v>
      </c>
      <c r="AE1645">
        <v>2</v>
      </c>
      <c r="AG1645">
        <v>1</v>
      </c>
      <c r="AI1645">
        <v>1</v>
      </c>
      <c r="AK1645">
        <v>1</v>
      </c>
      <c r="AQ1645">
        <v>2</v>
      </c>
      <c r="AS1645">
        <v>1</v>
      </c>
      <c r="AU1645">
        <v>1</v>
      </c>
    </row>
    <row r="1646" spans="1:47" x14ac:dyDescent="0.35">
      <c r="A1646">
        <v>1765</v>
      </c>
      <c r="B1646" t="s">
        <v>51</v>
      </c>
      <c r="C1646">
        <v>1833</v>
      </c>
      <c r="D1646">
        <v>12</v>
      </c>
      <c r="E1646">
        <v>7</v>
      </c>
      <c r="J1646">
        <v>7.4</v>
      </c>
      <c r="L1646">
        <v>7.4</v>
      </c>
      <c r="R1646" t="s">
        <v>199</v>
      </c>
      <c r="T1646" t="s">
        <v>931</v>
      </c>
      <c r="U1646">
        <v>38.9</v>
      </c>
      <c r="V1646">
        <v>139.15</v>
      </c>
      <c r="W1646">
        <v>30</v>
      </c>
      <c r="X1646">
        <v>35</v>
      </c>
      <c r="Y1646">
        <v>1</v>
      </c>
      <c r="AE1646">
        <v>3</v>
      </c>
      <c r="AF1646">
        <v>540</v>
      </c>
      <c r="AG1646">
        <v>3</v>
      </c>
      <c r="AH1646">
        <v>1790</v>
      </c>
      <c r="AI1646">
        <v>4</v>
      </c>
      <c r="AJ1646">
        <v>85</v>
      </c>
      <c r="AK1646">
        <v>2</v>
      </c>
      <c r="AQ1646">
        <v>3</v>
      </c>
      <c r="AR1646">
        <v>1140</v>
      </c>
      <c r="AS1646">
        <v>4</v>
      </c>
      <c r="AT1646">
        <v>1790</v>
      </c>
      <c r="AU1646">
        <v>4</v>
      </c>
    </row>
    <row r="1647" spans="1:47" x14ac:dyDescent="0.35">
      <c r="A1647">
        <v>1766</v>
      </c>
      <c r="B1647" t="s">
        <v>47</v>
      </c>
      <c r="C1647">
        <v>1834</v>
      </c>
      <c r="D1647">
        <v>1</v>
      </c>
      <c r="E1647">
        <v>20</v>
      </c>
      <c r="F1647">
        <v>12</v>
      </c>
      <c r="I1647">
        <v>5</v>
      </c>
      <c r="J1647">
        <v>7</v>
      </c>
      <c r="P1647">
        <v>7</v>
      </c>
      <c r="Q1647">
        <v>11</v>
      </c>
      <c r="R1647" t="s">
        <v>580</v>
      </c>
      <c r="T1647" t="s">
        <v>1218</v>
      </c>
      <c r="U1647">
        <v>1.2</v>
      </c>
      <c r="V1647">
        <v>-77</v>
      </c>
      <c r="W1647">
        <v>160</v>
      </c>
      <c r="X1647">
        <v>80</v>
      </c>
      <c r="Y1647">
        <v>2</v>
      </c>
      <c r="AE1647">
        <v>3</v>
      </c>
    </row>
    <row r="1648" spans="1:47" x14ac:dyDescent="0.35">
      <c r="A1648">
        <v>6531</v>
      </c>
      <c r="B1648" t="s">
        <v>51</v>
      </c>
      <c r="C1648">
        <v>1834</v>
      </c>
      <c r="D1648">
        <v>2</v>
      </c>
      <c r="E1648">
        <v>9</v>
      </c>
      <c r="F1648">
        <v>1</v>
      </c>
      <c r="J1648">
        <v>6.4</v>
      </c>
      <c r="L1648">
        <v>6.4</v>
      </c>
      <c r="R1648" t="s">
        <v>199</v>
      </c>
      <c r="T1648" t="s">
        <v>1219</v>
      </c>
      <c r="U1648">
        <v>43.3</v>
      </c>
      <c r="V1648">
        <v>141.4</v>
      </c>
      <c r="W1648">
        <v>30</v>
      </c>
      <c r="AE1648">
        <v>1</v>
      </c>
      <c r="AF1648">
        <v>23</v>
      </c>
      <c r="AG1648">
        <v>1</v>
      </c>
      <c r="AQ1648">
        <v>1</v>
      </c>
      <c r="AR1648">
        <v>73</v>
      </c>
      <c r="AS1648">
        <v>2</v>
      </c>
    </row>
    <row r="1649" spans="1:47" x14ac:dyDescent="0.35">
      <c r="A1649">
        <v>1768</v>
      </c>
      <c r="B1649" t="s">
        <v>47</v>
      </c>
      <c r="C1649">
        <v>1834</v>
      </c>
      <c r="D1649">
        <v>2</v>
      </c>
      <c r="E1649">
        <v>14</v>
      </c>
      <c r="H1649" t="s">
        <v>48</v>
      </c>
      <c r="Q1649">
        <v>10</v>
      </c>
      <c r="R1649" t="s">
        <v>60</v>
      </c>
      <c r="T1649" t="s">
        <v>1220</v>
      </c>
      <c r="U1649">
        <v>44.3</v>
      </c>
      <c r="V1649">
        <v>9.4</v>
      </c>
      <c r="W1649">
        <v>130</v>
      </c>
      <c r="X1649">
        <v>60</v>
      </c>
      <c r="Y1649">
        <v>2</v>
      </c>
      <c r="AD1649">
        <v>0.17</v>
      </c>
      <c r="AE1649">
        <v>1</v>
      </c>
    </row>
    <row r="1650" spans="1:47" x14ac:dyDescent="0.35">
      <c r="A1650">
        <v>1769</v>
      </c>
      <c r="B1650" t="s">
        <v>47</v>
      </c>
      <c r="C1650">
        <v>1834</v>
      </c>
      <c r="D1650">
        <v>3</v>
      </c>
      <c r="E1650">
        <v>1</v>
      </c>
      <c r="F1650">
        <v>13</v>
      </c>
      <c r="H1650" t="s">
        <v>48</v>
      </c>
      <c r="R1650" t="s">
        <v>580</v>
      </c>
      <c r="T1650" t="s">
        <v>1221</v>
      </c>
      <c r="U1650">
        <v>1.4</v>
      </c>
      <c r="V1650">
        <v>-77.099999999999994</v>
      </c>
      <c r="W1650">
        <v>160</v>
      </c>
      <c r="AE1650">
        <v>1</v>
      </c>
    </row>
    <row r="1651" spans="1:47" x14ac:dyDescent="0.35">
      <c r="A1651">
        <v>6045</v>
      </c>
      <c r="B1651" t="s">
        <v>51</v>
      </c>
      <c r="C1651">
        <v>1834</v>
      </c>
      <c r="D1651">
        <v>3</v>
      </c>
      <c r="E1651">
        <v>14</v>
      </c>
      <c r="J1651">
        <v>7</v>
      </c>
      <c r="L1651">
        <v>7</v>
      </c>
      <c r="R1651" t="s">
        <v>543</v>
      </c>
      <c r="T1651" t="s">
        <v>940</v>
      </c>
      <c r="U1651">
        <v>16.8</v>
      </c>
      <c r="V1651">
        <v>-99.9</v>
      </c>
      <c r="W1651">
        <v>150</v>
      </c>
      <c r="AQ1651">
        <v>1</v>
      </c>
      <c r="AS1651">
        <v>2</v>
      </c>
    </row>
    <row r="1652" spans="1:47" x14ac:dyDescent="0.35">
      <c r="A1652">
        <v>7981</v>
      </c>
      <c r="B1652" t="s">
        <v>47</v>
      </c>
      <c r="C1652">
        <v>1834</v>
      </c>
      <c r="D1652">
        <v>4</v>
      </c>
      <c r="E1652">
        <v>11</v>
      </c>
      <c r="J1652">
        <v>5</v>
      </c>
      <c r="L1652">
        <v>5</v>
      </c>
      <c r="Q1652">
        <v>6</v>
      </c>
      <c r="R1652" t="s">
        <v>93</v>
      </c>
      <c r="T1652" t="s">
        <v>530</v>
      </c>
      <c r="U1652">
        <v>24.9</v>
      </c>
      <c r="V1652">
        <v>103</v>
      </c>
      <c r="W1652">
        <v>30</v>
      </c>
      <c r="Y1652">
        <v>1</v>
      </c>
      <c r="AE1652">
        <v>1</v>
      </c>
      <c r="AK1652">
        <v>1</v>
      </c>
      <c r="AQ1652">
        <v>1</v>
      </c>
    </row>
    <row r="1653" spans="1:47" x14ac:dyDescent="0.35">
      <c r="A1653">
        <v>1770</v>
      </c>
      <c r="B1653" t="s">
        <v>47</v>
      </c>
      <c r="C1653">
        <v>1834</v>
      </c>
      <c r="D1653">
        <v>5</v>
      </c>
      <c r="E1653">
        <v>22</v>
      </c>
      <c r="F1653">
        <v>7</v>
      </c>
      <c r="H1653" t="s">
        <v>48</v>
      </c>
      <c r="R1653" t="s">
        <v>580</v>
      </c>
      <c r="T1653" t="s">
        <v>1222</v>
      </c>
      <c r="U1653">
        <v>11</v>
      </c>
      <c r="V1653">
        <v>-74.2</v>
      </c>
      <c r="W1653">
        <v>160</v>
      </c>
      <c r="AE1653">
        <v>2</v>
      </c>
    </row>
    <row r="1654" spans="1:47" x14ac:dyDescent="0.35">
      <c r="A1654">
        <v>1771</v>
      </c>
      <c r="B1654" t="s">
        <v>47</v>
      </c>
      <c r="C1654">
        <v>1834</v>
      </c>
      <c r="D1654">
        <v>5</v>
      </c>
      <c r="E1654">
        <v>23</v>
      </c>
      <c r="J1654">
        <v>6.3</v>
      </c>
      <c r="P1654">
        <v>6.3</v>
      </c>
      <c r="Q1654">
        <v>9</v>
      </c>
      <c r="R1654" t="s">
        <v>49</v>
      </c>
      <c r="T1654" t="s">
        <v>1223</v>
      </c>
      <c r="U1654">
        <v>31.3</v>
      </c>
      <c r="V1654">
        <v>35.6</v>
      </c>
      <c r="W1654">
        <v>140</v>
      </c>
      <c r="Y1654">
        <v>3</v>
      </c>
      <c r="AE1654">
        <v>2</v>
      </c>
      <c r="AI1654">
        <v>3</v>
      </c>
      <c r="AK1654">
        <v>3</v>
      </c>
      <c r="AQ1654">
        <v>2</v>
      </c>
      <c r="AU1654">
        <v>3</v>
      </c>
    </row>
    <row r="1655" spans="1:47" x14ac:dyDescent="0.35">
      <c r="A1655">
        <v>9923</v>
      </c>
      <c r="B1655" t="s">
        <v>47</v>
      </c>
      <c r="C1655">
        <v>1834</v>
      </c>
      <c r="D1655">
        <v>5</v>
      </c>
      <c r="R1655" t="s">
        <v>647</v>
      </c>
      <c r="S1655" t="s">
        <v>1104</v>
      </c>
      <c r="T1655" t="s">
        <v>1224</v>
      </c>
      <c r="U1655">
        <v>14</v>
      </c>
      <c r="V1655">
        <v>143.30000000000001</v>
      </c>
      <c r="W1655">
        <v>170</v>
      </c>
      <c r="AE1655">
        <v>2</v>
      </c>
      <c r="AG1655">
        <v>3</v>
      </c>
      <c r="AQ1655">
        <v>2</v>
      </c>
      <c r="AS1655">
        <v>3</v>
      </c>
    </row>
    <row r="1656" spans="1:47" x14ac:dyDescent="0.35">
      <c r="A1656">
        <v>1772</v>
      </c>
      <c r="B1656" t="s">
        <v>47</v>
      </c>
      <c r="C1656">
        <v>1834</v>
      </c>
      <c r="D1656">
        <v>8</v>
      </c>
      <c r="E1656">
        <v>12</v>
      </c>
      <c r="F1656">
        <v>15</v>
      </c>
      <c r="G1656">
        <v>30</v>
      </c>
      <c r="H1656" t="s">
        <v>48</v>
      </c>
      <c r="R1656" t="s">
        <v>501</v>
      </c>
      <c r="T1656" t="s">
        <v>1025</v>
      </c>
      <c r="U1656">
        <v>8.8000000000000007</v>
      </c>
      <c r="V1656">
        <v>-70.900000000000006</v>
      </c>
      <c r="W1656">
        <v>160</v>
      </c>
      <c r="Y1656">
        <v>2</v>
      </c>
    </row>
    <row r="1657" spans="1:47" x14ac:dyDescent="0.35">
      <c r="A1657">
        <v>1773</v>
      </c>
      <c r="B1657" t="s">
        <v>47</v>
      </c>
      <c r="C1657">
        <v>1834</v>
      </c>
      <c r="D1657">
        <v>10</v>
      </c>
      <c r="E1657">
        <v>10</v>
      </c>
      <c r="Q1657">
        <v>9</v>
      </c>
      <c r="R1657" t="s">
        <v>676</v>
      </c>
      <c r="T1657" t="s">
        <v>1225</v>
      </c>
      <c r="U1657">
        <v>-6.7</v>
      </c>
      <c r="V1657">
        <v>107</v>
      </c>
      <c r="W1657">
        <v>60</v>
      </c>
      <c r="AE1657">
        <v>3</v>
      </c>
      <c r="AI1657">
        <v>3</v>
      </c>
      <c r="AQ1657">
        <v>3</v>
      </c>
      <c r="AU1657">
        <v>3</v>
      </c>
    </row>
    <row r="1658" spans="1:47" x14ac:dyDescent="0.35">
      <c r="A1658">
        <v>1774</v>
      </c>
      <c r="B1658" t="s">
        <v>47</v>
      </c>
      <c r="C1658">
        <v>1834</v>
      </c>
      <c r="D1658">
        <v>10</v>
      </c>
      <c r="E1658">
        <v>15</v>
      </c>
      <c r="F1658">
        <v>6</v>
      </c>
      <c r="G1658">
        <v>30</v>
      </c>
      <c r="H1658" t="s">
        <v>48</v>
      </c>
      <c r="I1658">
        <v>32</v>
      </c>
      <c r="J1658">
        <v>6.8</v>
      </c>
      <c r="P1658">
        <v>6.8</v>
      </c>
      <c r="Q1658">
        <v>8</v>
      </c>
      <c r="R1658" t="s">
        <v>965</v>
      </c>
      <c r="T1658" t="s">
        <v>1226</v>
      </c>
      <c r="U1658">
        <v>47.6</v>
      </c>
      <c r="V1658">
        <v>22.3</v>
      </c>
      <c r="W1658">
        <v>110</v>
      </c>
      <c r="AE1658">
        <v>3</v>
      </c>
    </row>
    <row r="1659" spans="1:47" x14ac:dyDescent="0.35">
      <c r="A1659">
        <v>7982</v>
      </c>
      <c r="B1659" t="s">
        <v>47</v>
      </c>
      <c r="C1659">
        <v>1834</v>
      </c>
      <c r="J1659">
        <v>6</v>
      </c>
      <c r="L1659">
        <v>6</v>
      </c>
      <c r="Q1659">
        <v>8</v>
      </c>
      <c r="R1659" t="s">
        <v>93</v>
      </c>
      <c r="T1659" t="s">
        <v>1227</v>
      </c>
      <c r="U1659">
        <v>28.6</v>
      </c>
      <c r="V1659">
        <v>87.1</v>
      </c>
      <c r="W1659">
        <v>40</v>
      </c>
      <c r="Y1659">
        <v>3</v>
      </c>
      <c r="AG1659">
        <v>1</v>
      </c>
      <c r="AK1659">
        <v>3</v>
      </c>
      <c r="AQ1659">
        <v>1</v>
      </c>
      <c r="AS1659">
        <v>1</v>
      </c>
    </row>
    <row r="1660" spans="1:47" x14ac:dyDescent="0.35">
      <c r="A1660">
        <v>8099</v>
      </c>
      <c r="B1660" t="s">
        <v>47</v>
      </c>
      <c r="C1660">
        <v>1834</v>
      </c>
      <c r="J1660">
        <v>5.5</v>
      </c>
      <c r="L1660">
        <v>5.5</v>
      </c>
      <c r="Q1660">
        <v>7</v>
      </c>
      <c r="R1660" t="s">
        <v>93</v>
      </c>
      <c r="T1660" t="s">
        <v>908</v>
      </c>
      <c r="U1660">
        <v>33</v>
      </c>
      <c r="V1660">
        <v>97</v>
      </c>
      <c r="W1660">
        <v>30</v>
      </c>
      <c r="X1660">
        <v>88</v>
      </c>
      <c r="Y1660">
        <v>2</v>
      </c>
      <c r="AJ1660">
        <v>88</v>
      </c>
      <c r="AK1660">
        <v>2</v>
      </c>
    </row>
    <row r="1661" spans="1:47" x14ac:dyDescent="0.35">
      <c r="A1661">
        <v>1776</v>
      </c>
      <c r="B1661" t="s">
        <v>51</v>
      </c>
      <c r="C1661">
        <v>1835</v>
      </c>
      <c r="D1661">
        <v>2</v>
      </c>
      <c r="E1661">
        <v>20</v>
      </c>
      <c r="F1661">
        <v>16</v>
      </c>
      <c r="G1661">
        <v>22</v>
      </c>
      <c r="J1661">
        <v>8.1999999999999993</v>
      </c>
      <c r="L1661">
        <v>8.1999999999999993</v>
      </c>
      <c r="Q1661">
        <v>11</v>
      </c>
      <c r="R1661" t="s">
        <v>539</v>
      </c>
      <c r="T1661" t="s">
        <v>913</v>
      </c>
      <c r="U1661">
        <v>-36.83</v>
      </c>
      <c r="V1661">
        <v>-73.03</v>
      </c>
      <c r="W1661">
        <v>160</v>
      </c>
      <c r="X1661">
        <v>50</v>
      </c>
      <c r="Y1661">
        <v>1</v>
      </c>
      <c r="Z1661">
        <v>30</v>
      </c>
      <c r="AA1661">
        <v>1</v>
      </c>
      <c r="AB1661">
        <v>500</v>
      </c>
      <c r="AC1661">
        <v>3</v>
      </c>
      <c r="AE1661">
        <v>4</v>
      </c>
      <c r="AG1661">
        <v>3</v>
      </c>
      <c r="AJ1661">
        <v>53</v>
      </c>
      <c r="AK1661">
        <v>2</v>
      </c>
      <c r="AL1661">
        <v>30</v>
      </c>
      <c r="AM1661">
        <v>1</v>
      </c>
      <c r="AN1661">
        <v>500</v>
      </c>
      <c r="AO1661">
        <v>3</v>
      </c>
      <c r="AQ1661">
        <v>4</v>
      </c>
      <c r="AS1661">
        <v>3</v>
      </c>
      <c r="AU1661">
        <v>3</v>
      </c>
    </row>
    <row r="1662" spans="1:47" x14ac:dyDescent="0.35">
      <c r="A1662">
        <v>1781</v>
      </c>
      <c r="B1662" t="s">
        <v>47</v>
      </c>
      <c r="C1662">
        <v>1835</v>
      </c>
      <c r="D1662">
        <v>4</v>
      </c>
      <c r="E1662">
        <v>18</v>
      </c>
      <c r="F1662">
        <v>17</v>
      </c>
      <c r="G1662">
        <v>25</v>
      </c>
      <c r="H1662" t="s">
        <v>48</v>
      </c>
      <c r="Q1662">
        <v>6</v>
      </c>
      <c r="R1662" t="s">
        <v>289</v>
      </c>
      <c r="T1662" t="s">
        <v>289</v>
      </c>
      <c r="U1662">
        <v>46.7</v>
      </c>
      <c r="V1662">
        <v>7.8</v>
      </c>
      <c r="W1662">
        <v>120</v>
      </c>
      <c r="AE1662">
        <v>3</v>
      </c>
    </row>
    <row r="1663" spans="1:47" x14ac:dyDescent="0.35">
      <c r="A1663">
        <v>1782</v>
      </c>
      <c r="B1663" t="s">
        <v>51</v>
      </c>
      <c r="C1663">
        <v>1835</v>
      </c>
      <c r="D1663">
        <v>7</v>
      </c>
      <c r="E1663">
        <v>20</v>
      </c>
      <c r="J1663">
        <v>7.6</v>
      </c>
      <c r="L1663">
        <v>7.6</v>
      </c>
      <c r="R1663" t="s">
        <v>199</v>
      </c>
      <c r="T1663" t="s">
        <v>255</v>
      </c>
      <c r="U1663">
        <v>37.9</v>
      </c>
      <c r="V1663">
        <v>141.9</v>
      </c>
      <c r="W1663">
        <v>30</v>
      </c>
      <c r="AE1663">
        <v>1</v>
      </c>
      <c r="AG1663">
        <v>1</v>
      </c>
      <c r="AK1663">
        <v>3</v>
      </c>
      <c r="AQ1663">
        <v>3</v>
      </c>
      <c r="AS1663">
        <v>3</v>
      </c>
    </row>
    <row r="1664" spans="1:47" x14ac:dyDescent="0.35">
      <c r="A1664">
        <v>1783</v>
      </c>
      <c r="B1664" t="s">
        <v>47</v>
      </c>
      <c r="C1664">
        <v>1835</v>
      </c>
      <c r="D1664">
        <v>8</v>
      </c>
      <c r="E1664">
        <v>23</v>
      </c>
      <c r="F1664">
        <v>15</v>
      </c>
      <c r="H1664" t="s">
        <v>48</v>
      </c>
      <c r="Q1664">
        <v>10</v>
      </c>
      <c r="R1664" t="s">
        <v>80</v>
      </c>
      <c r="T1664" t="s">
        <v>80</v>
      </c>
      <c r="U1664">
        <v>38.5</v>
      </c>
      <c r="V1664">
        <v>35.5</v>
      </c>
      <c r="W1664">
        <v>140</v>
      </c>
      <c r="X1664">
        <v>300</v>
      </c>
      <c r="Y1664">
        <v>3</v>
      </c>
      <c r="AE1664">
        <v>2</v>
      </c>
    </row>
    <row r="1665" spans="1:45" x14ac:dyDescent="0.35">
      <c r="A1665">
        <v>1784</v>
      </c>
      <c r="B1665" t="s">
        <v>47</v>
      </c>
      <c r="C1665">
        <v>1835</v>
      </c>
      <c r="D1665">
        <v>10</v>
      </c>
      <c r="E1665">
        <v>12</v>
      </c>
      <c r="F1665">
        <v>23</v>
      </c>
      <c r="Q1665">
        <v>11</v>
      </c>
      <c r="R1665" t="s">
        <v>60</v>
      </c>
      <c r="T1665" t="s">
        <v>1228</v>
      </c>
      <c r="U1665">
        <v>39.299999999999997</v>
      </c>
      <c r="V1665">
        <v>16.3</v>
      </c>
      <c r="W1665">
        <v>130</v>
      </c>
      <c r="X1665">
        <v>100</v>
      </c>
      <c r="Y1665">
        <v>2</v>
      </c>
      <c r="AE1665">
        <v>2</v>
      </c>
    </row>
    <row r="1666" spans="1:45" x14ac:dyDescent="0.35">
      <c r="A1666">
        <v>1787</v>
      </c>
      <c r="B1666" t="s">
        <v>47</v>
      </c>
      <c r="C1666">
        <v>1835</v>
      </c>
      <c r="D1666">
        <v>11</v>
      </c>
      <c r="E1666">
        <v>1</v>
      </c>
      <c r="Q1666">
        <v>9</v>
      </c>
      <c r="R1666" t="s">
        <v>676</v>
      </c>
      <c r="T1666" t="s">
        <v>1229</v>
      </c>
      <c r="U1666">
        <v>-3.7</v>
      </c>
      <c r="V1666">
        <v>128.19999999999999</v>
      </c>
      <c r="W1666">
        <v>170</v>
      </c>
      <c r="AB1666">
        <v>60</v>
      </c>
      <c r="AC1666">
        <v>2</v>
      </c>
      <c r="AE1666">
        <v>2</v>
      </c>
      <c r="AG1666">
        <v>2</v>
      </c>
      <c r="AK1666">
        <v>3</v>
      </c>
      <c r="AN1666">
        <v>60</v>
      </c>
      <c r="AO1666">
        <v>2</v>
      </c>
      <c r="AQ1666">
        <v>2</v>
      </c>
      <c r="AS1666">
        <v>2</v>
      </c>
    </row>
    <row r="1667" spans="1:45" x14ac:dyDescent="0.35">
      <c r="A1667">
        <v>6046</v>
      </c>
      <c r="B1667" t="s">
        <v>51</v>
      </c>
      <c r="C1667">
        <v>1836</v>
      </c>
      <c r="D1667">
        <v>3</v>
      </c>
      <c r="E1667">
        <v>5</v>
      </c>
      <c r="R1667" t="s">
        <v>676</v>
      </c>
      <c r="T1667" t="s">
        <v>1230</v>
      </c>
      <c r="U1667">
        <v>-8.3000000000000007</v>
      </c>
      <c r="V1667">
        <v>118.7</v>
      </c>
      <c r="W1667">
        <v>60</v>
      </c>
    </row>
    <row r="1668" spans="1:45" x14ac:dyDescent="0.35">
      <c r="A1668">
        <v>1788</v>
      </c>
      <c r="B1668" t="s">
        <v>47</v>
      </c>
      <c r="C1668">
        <v>1836</v>
      </c>
      <c r="D1668">
        <v>4</v>
      </c>
      <c r="E1668">
        <v>24</v>
      </c>
      <c r="F1668">
        <v>23</v>
      </c>
      <c r="G1668">
        <v>15</v>
      </c>
      <c r="H1668" t="s">
        <v>48</v>
      </c>
      <c r="Q1668">
        <v>11</v>
      </c>
      <c r="R1668" t="s">
        <v>60</v>
      </c>
      <c r="T1668" t="s">
        <v>1231</v>
      </c>
      <c r="U1668">
        <v>39.6</v>
      </c>
      <c r="V1668">
        <v>16.600000000000001</v>
      </c>
      <c r="W1668">
        <v>130</v>
      </c>
      <c r="X1668">
        <v>589</v>
      </c>
      <c r="Y1668">
        <v>3</v>
      </c>
      <c r="AE1668">
        <v>3</v>
      </c>
    </row>
    <row r="1669" spans="1:45" x14ac:dyDescent="0.35">
      <c r="A1669">
        <v>1789</v>
      </c>
      <c r="B1669" t="s">
        <v>47</v>
      </c>
      <c r="C1669">
        <v>1836</v>
      </c>
      <c r="D1669">
        <v>6</v>
      </c>
      <c r="E1669">
        <v>10</v>
      </c>
      <c r="F1669">
        <v>15</v>
      </c>
      <c r="G1669">
        <v>30</v>
      </c>
      <c r="H1669" t="s">
        <v>48</v>
      </c>
      <c r="Q1669">
        <v>10</v>
      </c>
      <c r="R1669" t="s">
        <v>505</v>
      </c>
      <c r="S1669" t="s">
        <v>1092</v>
      </c>
      <c r="T1669" t="s">
        <v>1232</v>
      </c>
      <c r="U1669">
        <v>38</v>
      </c>
      <c r="V1669">
        <v>-122</v>
      </c>
      <c r="W1669">
        <v>150</v>
      </c>
    </row>
    <row r="1670" spans="1:45" x14ac:dyDescent="0.35">
      <c r="A1670">
        <v>6047</v>
      </c>
      <c r="B1670" t="s">
        <v>51</v>
      </c>
      <c r="C1670">
        <v>1836</v>
      </c>
      <c r="D1670">
        <v>7</v>
      </c>
      <c r="E1670">
        <v>3</v>
      </c>
      <c r="J1670">
        <v>7.5</v>
      </c>
      <c r="L1670">
        <v>7.5</v>
      </c>
      <c r="R1670" t="s">
        <v>539</v>
      </c>
      <c r="T1670" t="s">
        <v>1233</v>
      </c>
      <c r="U1670">
        <v>-22.6</v>
      </c>
      <c r="V1670">
        <v>-70.3</v>
      </c>
      <c r="W1670">
        <v>160</v>
      </c>
    </row>
    <row r="1671" spans="1:45" x14ac:dyDescent="0.35">
      <c r="A1671">
        <v>1790</v>
      </c>
      <c r="B1671" t="s">
        <v>47</v>
      </c>
      <c r="C1671">
        <v>1836</v>
      </c>
      <c r="D1671">
        <v>11</v>
      </c>
      <c r="E1671">
        <v>20</v>
      </c>
      <c r="F1671">
        <v>7</v>
      </c>
      <c r="Q1671">
        <v>11</v>
      </c>
      <c r="R1671" t="s">
        <v>60</v>
      </c>
      <c r="T1671" t="s">
        <v>1234</v>
      </c>
      <c r="U1671">
        <v>40.1</v>
      </c>
      <c r="V1671">
        <v>15.8</v>
      </c>
      <c r="W1671">
        <v>130</v>
      </c>
      <c r="X1671">
        <v>21</v>
      </c>
      <c r="Y1671">
        <v>1</v>
      </c>
      <c r="AE1671">
        <v>2</v>
      </c>
    </row>
    <row r="1672" spans="1:45" x14ac:dyDescent="0.35">
      <c r="A1672">
        <v>6048</v>
      </c>
      <c r="B1672" t="s">
        <v>51</v>
      </c>
      <c r="C1672">
        <v>1836</v>
      </c>
      <c r="D1672">
        <v>11</v>
      </c>
      <c r="E1672">
        <v>28</v>
      </c>
      <c r="J1672">
        <v>7.5</v>
      </c>
      <c r="L1672">
        <v>7.5</v>
      </c>
      <c r="R1672" t="s">
        <v>676</v>
      </c>
      <c r="T1672" t="s">
        <v>1230</v>
      </c>
      <c r="U1672">
        <v>-8.3000000000000007</v>
      </c>
      <c r="V1672">
        <v>118.7</v>
      </c>
      <c r="W1672">
        <v>60</v>
      </c>
      <c r="AE1672">
        <v>1</v>
      </c>
      <c r="AG1672">
        <v>2</v>
      </c>
      <c r="AQ1672">
        <v>1</v>
      </c>
      <c r="AS1672">
        <v>2</v>
      </c>
    </row>
    <row r="1673" spans="1:45" x14ac:dyDescent="0.35">
      <c r="A1673">
        <v>1794</v>
      </c>
      <c r="B1673" t="s">
        <v>51</v>
      </c>
      <c r="C1673">
        <v>1837</v>
      </c>
      <c r="D1673">
        <v>1</v>
      </c>
      <c r="E1673">
        <v>1</v>
      </c>
      <c r="F1673">
        <v>1</v>
      </c>
      <c r="J1673">
        <v>6.4</v>
      </c>
      <c r="L1673">
        <v>6.4</v>
      </c>
      <c r="Q1673">
        <v>10</v>
      </c>
      <c r="R1673" t="s">
        <v>58</v>
      </c>
      <c r="T1673" t="s">
        <v>1235</v>
      </c>
      <c r="U1673">
        <v>33</v>
      </c>
      <c r="V1673">
        <v>35.5</v>
      </c>
      <c r="W1673">
        <v>140</v>
      </c>
      <c r="X1673">
        <v>5000</v>
      </c>
      <c r="Y1673">
        <v>4</v>
      </c>
      <c r="AE1673">
        <v>4</v>
      </c>
      <c r="AG1673">
        <v>4</v>
      </c>
      <c r="AJ1673">
        <v>5000</v>
      </c>
      <c r="AK1673">
        <v>4</v>
      </c>
      <c r="AQ1673">
        <v>4</v>
      </c>
      <c r="AS1673">
        <v>4</v>
      </c>
    </row>
    <row r="1674" spans="1:45" x14ac:dyDescent="0.35">
      <c r="A1674">
        <v>1795</v>
      </c>
      <c r="B1674" t="s">
        <v>47</v>
      </c>
      <c r="C1674">
        <v>1837</v>
      </c>
      <c r="D1674">
        <v>4</v>
      </c>
      <c r="E1674">
        <v>11</v>
      </c>
      <c r="F1674">
        <v>17</v>
      </c>
      <c r="H1674" t="s">
        <v>48</v>
      </c>
      <c r="Q1674">
        <v>9</v>
      </c>
      <c r="R1674" t="s">
        <v>60</v>
      </c>
      <c r="T1674" t="s">
        <v>60</v>
      </c>
      <c r="U1674">
        <v>44.2</v>
      </c>
      <c r="V1674">
        <v>10.5</v>
      </c>
      <c r="W1674">
        <v>130</v>
      </c>
      <c r="X1674">
        <v>5</v>
      </c>
      <c r="Y1674">
        <v>1</v>
      </c>
      <c r="AE1674">
        <v>2</v>
      </c>
    </row>
    <row r="1675" spans="1:45" x14ac:dyDescent="0.35">
      <c r="A1675">
        <v>1796</v>
      </c>
      <c r="B1675" t="s">
        <v>51</v>
      </c>
      <c r="C1675">
        <v>1837</v>
      </c>
      <c r="D1675">
        <v>8</v>
      </c>
      <c r="E1675">
        <v>2</v>
      </c>
      <c r="H1675" t="s">
        <v>48</v>
      </c>
      <c r="R1675" t="s">
        <v>647</v>
      </c>
      <c r="S1675" t="s">
        <v>1236</v>
      </c>
      <c r="T1675" t="s">
        <v>1237</v>
      </c>
      <c r="U1675">
        <v>18.2</v>
      </c>
      <c r="V1675">
        <v>-64.5</v>
      </c>
      <c r="W1675">
        <v>90</v>
      </c>
      <c r="AE1675">
        <v>3</v>
      </c>
    </row>
    <row r="1676" spans="1:45" x14ac:dyDescent="0.35">
      <c r="A1676">
        <v>10025</v>
      </c>
      <c r="B1676" t="s">
        <v>51</v>
      </c>
      <c r="C1676">
        <v>1837</v>
      </c>
      <c r="D1676">
        <v>8</v>
      </c>
      <c r="E1676">
        <v>9</v>
      </c>
      <c r="F1676">
        <v>21</v>
      </c>
      <c r="G1676">
        <v>30</v>
      </c>
      <c r="J1676">
        <v>6.5</v>
      </c>
      <c r="L1676">
        <v>6.5</v>
      </c>
      <c r="R1676" t="s">
        <v>543</v>
      </c>
      <c r="T1676" t="s">
        <v>1238</v>
      </c>
      <c r="U1676">
        <v>16.86</v>
      </c>
      <c r="V1676">
        <v>-99.88</v>
      </c>
      <c r="W1676">
        <v>150</v>
      </c>
    </row>
    <row r="1677" spans="1:45" x14ac:dyDescent="0.35">
      <c r="A1677">
        <v>1798</v>
      </c>
      <c r="B1677" t="s">
        <v>47</v>
      </c>
      <c r="C1677">
        <v>1837</v>
      </c>
      <c r="D1677">
        <v>9</v>
      </c>
      <c r="E1677">
        <v>10</v>
      </c>
      <c r="F1677">
        <v>18</v>
      </c>
      <c r="H1677" t="s">
        <v>48</v>
      </c>
      <c r="R1677" t="s">
        <v>501</v>
      </c>
      <c r="T1677" t="s">
        <v>1239</v>
      </c>
      <c r="U1677">
        <v>10.3</v>
      </c>
      <c r="V1677">
        <v>-66.599999999999994</v>
      </c>
      <c r="W1677">
        <v>160</v>
      </c>
      <c r="Y1677">
        <v>1</v>
      </c>
      <c r="AE1677">
        <v>2</v>
      </c>
    </row>
    <row r="1678" spans="1:45" x14ac:dyDescent="0.35">
      <c r="A1678">
        <v>1797</v>
      </c>
      <c r="B1678" t="s">
        <v>47</v>
      </c>
      <c r="C1678">
        <v>1837</v>
      </c>
      <c r="D1678">
        <v>9</v>
      </c>
      <c r="E1678">
        <v>10</v>
      </c>
      <c r="J1678">
        <v>6</v>
      </c>
      <c r="L1678">
        <v>6</v>
      </c>
      <c r="Q1678">
        <v>8</v>
      </c>
      <c r="R1678" t="s">
        <v>93</v>
      </c>
      <c r="T1678" t="s">
        <v>95</v>
      </c>
      <c r="U1678">
        <v>34.6</v>
      </c>
      <c r="V1678">
        <v>103.7</v>
      </c>
      <c r="W1678">
        <v>30</v>
      </c>
      <c r="X1678">
        <v>37</v>
      </c>
      <c r="Y1678">
        <v>1</v>
      </c>
      <c r="AE1678">
        <v>2</v>
      </c>
      <c r="AF1678">
        <v>941</v>
      </c>
      <c r="AG1678">
        <v>3</v>
      </c>
      <c r="AJ1678">
        <v>37</v>
      </c>
      <c r="AK1678">
        <v>1</v>
      </c>
      <c r="AQ1678">
        <v>2</v>
      </c>
      <c r="AR1678">
        <v>941</v>
      </c>
      <c r="AS1678">
        <v>3</v>
      </c>
    </row>
    <row r="1679" spans="1:45" x14ac:dyDescent="0.35">
      <c r="A1679">
        <v>6050</v>
      </c>
      <c r="B1679" t="s">
        <v>51</v>
      </c>
      <c r="C1679">
        <v>1837</v>
      </c>
      <c r="D1679">
        <v>9</v>
      </c>
      <c r="E1679">
        <v>29</v>
      </c>
      <c r="I1679">
        <v>100</v>
      </c>
      <c r="J1679">
        <v>7.3</v>
      </c>
      <c r="L1679">
        <v>7.3</v>
      </c>
      <c r="R1679" t="s">
        <v>676</v>
      </c>
      <c r="T1679" t="s">
        <v>1240</v>
      </c>
      <c r="U1679">
        <v>5.5</v>
      </c>
      <c r="V1679">
        <v>96</v>
      </c>
      <c r="W1679">
        <v>60</v>
      </c>
      <c r="AE1679">
        <v>2</v>
      </c>
      <c r="AQ1679">
        <v>2</v>
      </c>
    </row>
    <row r="1680" spans="1:45" x14ac:dyDescent="0.35">
      <c r="A1680">
        <v>10026</v>
      </c>
      <c r="B1680" t="s">
        <v>51</v>
      </c>
      <c r="C1680">
        <v>1837</v>
      </c>
      <c r="D1680">
        <v>10</v>
      </c>
      <c r="E1680">
        <v>18</v>
      </c>
      <c r="F1680">
        <v>21</v>
      </c>
      <c r="G1680">
        <v>0</v>
      </c>
      <c r="J1680">
        <v>7</v>
      </c>
      <c r="L1680">
        <v>7</v>
      </c>
      <c r="R1680" t="s">
        <v>543</v>
      </c>
      <c r="T1680" t="s">
        <v>1241</v>
      </c>
      <c r="U1680">
        <v>19.45</v>
      </c>
      <c r="V1680">
        <v>-99.15</v>
      </c>
      <c r="W1680">
        <v>150</v>
      </c>
    </row>
    <row r="1681" spans="1:45" x14ac:dyDescent="0.35">
      <c r="A1681">
        <v>1800</v>
      </c>
      <c r="B1681" t="s">
        <v>51</v>
      </c>
      <c r="C1681">
        <v>1837</v>
      </c>
      <c r="D1681">
        <v>11</v>
      </c>
      <c r="E1681">
        <v>7</v>
      </c>
      <c r="F1681">
        <v>12</v>
      </c>
      <c r="G1681">
        <v>51</v>
      </c>
      <c r="J1681">
        <v>8.5</v>
      </c>
      <c r="L1681">
        <v>8.5</v>
      </c>
      <c r="Q1681">
        <v>10</v>
      </c>
      <c r="R1681" t="s">
        <v>539</v>
      </c>
      <c r="T1681" t="s">
        <v>590</v>
      </c>
      <c r="U1681">
        <v>-42.5</v>
      </c>
      <c r="V1681">
        <v>-74</v>
      </c>
      <c r="W1681">
        <v>160</v>
      </c>
      <c r="AE1681">
        <v>3</v>
      </c>
      <c r="AG1681">
        <v>3</v>
      </c>
      <c r="AJ1681">
        <v>16</v>
      </c>
      <c r="AK1681">
        <v>1</v>
      </c>
      <c r="AQ1681">
        <v>3</v>
      </c>
      <c r="AS1681">
        <v>3</v>
      </c>
    </row>
    <row r="1682" spans="1:45" x14ac:dyDescent="0.35">
      <c r="A1682">
        <v>1803</v>
      </c>
      <c r="B1682" t="s">
        <v>47</v>
      </c>
      <c r="C1682">
        <v>1837</v>
      </c>
      <c r="D1682">
        <v>11</v>
      </c>
      <c r="E1682">
        <v>22</v>
      </c>
      <c r="J1682">
        <v>7.5</v>
      </c>
      <c r="L1682">
        <v>7.5</v>
      </c>
      <c r="R1682" t="s">
        <v>543</v>
      </c>
      <c r="T1682" t="s">
        <v>1242</v>
      </c>
      <c r="U1682">
        <v>20</v>
      </c>
      <c r="V1682">
        <v>-105</v>
      </c>
      <c r="W1682">
        <v>150</v>
      </c>
    </row>
    <row r="1683" spans="1:45" x14ac:dyDescent="0.35">
      <c r="A1683">
        <v>1804</v>
      </c>
      <c r="B1683" t="s">
        <v>47</v>
      </c>
      <c r="C1683">
        <v>1837</v>
      </c>
      <c r="D1683">
        <v>11</v>
      </c>
      <c r="E1683">
        <v>28</v>
      </c>
      <c r="Q1683">
        <v>9</v>
      </c>
      <c r="R1683" t="s">
        <v>676</v>
      </c>
      <c r="T1683" t="s">
        <v>1145</v>
      </c>
      <c r="U1683">
        <v>-8.5</v>
      </c>
      <c r="V1683">
        <v>118.5</v>
      </c>
      <c r="W1683">
        <v>60</v>
      </c>
      <c r="AE1683">
        <v>2</v>
      </c>
      <c r="AQ1683">
        <v>1</v>
      </c>
      <c r="AS1683">
        <v>2</v>
      </c>
    </row>
    <row r="1684" spans="1:45" x14ac:dyDescent="0.35">
      <c r="A1684">
        <v>1807</v>
      </c>
      <c r="B1684" t="s">
        <v>47</v>
      </c>
      <c r="C1684">
        <v>1838</v>
      </c>
      <c r="D1684">
        <v>1</v>
      </c>
      <c r="E1684">
        <v>23</v>
      </c>
      <c r="F1684">
        <v>18</v>
      </c>
      <c r="G1684">
        <v>36</v>
      </c>
      <c r="I1684">
        <v>150</v>
      </c>
      <c r="J1684">
        <v>6.9</v>
      </c>
      <c r="P1684">
        <v>6.9</v>
      </c>
      <c r="Q1684">
        <v>8</v>
      </c>
      <c r="R1684" t="s">
        <v>534</v>
      </c>
      <c r="T1684" t="s">
        <v>1080</v>
      </c>
      <c r="U1684">
        <v>45.7</v>
      </c>
      <c r="V1684">
        <v>26.6</v>
      </c>
      <c r="W1684">
        <v>110</v>
      </c>
      <c r="AE1684">
        <v>2</v>
      </c>
    </row>
    <row r="1685" spans="1:45" x14ac:dyDescent="0.35">
      <c r="A1685">
        <v>6051</v>
      </c>
      <c r="B1685" t="s">
        <v>51</v>
      </c>
      <c r="C1685">
        <v>1838</v>
      </c>
      <c r="D1685">
        <v>5</v>
      </c>
      <c r="E1685">
        <v>7</v>
      </c>
      <c r="R1685" t="s">
        <v>539</v>
      </c>
      <c r="T1685" t="s">
        <v>1243</v>
      </c>
      <c r="U1685">
        <v>-36.700000000000003</v>
      </c>
      <c r="V1685">
        <v>-73.099999999999994</v>
      </c>
      <c r="W1685">
        <v>160</v>
      </c>
    </row>
    <row r="1686" spans="1:45" x14ac:dyDescent="0.35">
      <c r="A1686">
        <v>1808</v>
      </c>
      <c r="B1686" t="s">
        <v>47</v>
      </c>
      <c r="C1686">
        <v>1838</v>
      </c>
      <c r="D1686">
        <v>6</v>
      </c>
      <c r="J1686">
        <v>7</v>
      </c>
      <c r="N1686">
        <v>7</v>
      </c>
      <c r="Q1686">
        <v>8</v>
      </c>
      <c r="R1686" t="s">
        <v>505</v>
      </c>
      <c r="S1686" t="s">
        <v>1092</v>
      </c>
      <c r="T1686" t="s">
        <v>1244</v>
      </c>
      <c r="U1686">
        <v>37.6</v>
      </c>
      <c r="V1686">
        <v>-122.4</v>
      </c>
      <c r="W1686">
        <v>150</v>
      </c>
      <c r="AE1686">
        <v>1</v>
      </c>
      <c r="AQ1686">
        <v>1</v>
      </c>
    </row>
    <row r="1687" spans="1:45" x14ac:dyDescent="0.35">
      <c r="A1687">
        <v>1806</v>
      </c>
      <c r="B1687" t="s">
        <v>47</v>
      </c>
      <c r="C1687">
        <v>1838</v>
      </c>
      <c r="H1687" t="s">
        <v>48</v>
      </c>
      <c r="R1687" t="s">
        <v>58</v>
      </c>
      <c r="T1687" t="s">
        <v>1245</v>
      </c>
      <c r="U1687">
        <v>32</v>
      </c>
      <c r="V1687">
        <v>34.5</v>
      </c>
      <c r="W1687">
        <v>140</v>
      </c>
      <c r="X1687">
        <v>3000</v>
      </c>
      <c r="Y1687">
        <v>4</v>
      </c>
      <c r="AE1687">
        <v>3</v>
      </c>
    </row>
    <row r="1688" spans="1:45" x14ac:dyDescent="0.35">
      <c r="A1688">
        <v>1805</v>
      </c>
      <c r="B1688" t="s">
        <v>47</v>
      </c>
      <c r="C1688">
        <v>1838</v>
      </c>
      <c r="R1688" t="s">
        <v>851</v>
      </c>
      <c r="T1688" t="s">
        <v>1246</v>
      </c>
      <c r="U1688">
        <v>21.8</v>
      </c>
      <c r="V1688">
        <v>96</v>
      </c>
      <c r="W1688">
        <v>60</v>
      </c>
      <c r="AE1688">
        <v>3</v>
      </c>
      <c r="AQ1688">
        <v>3</v>
      </c>
    </row>
    <row r="1689" spans="1:45" x14ac:dyDescent="0.35">
      <c r="A1689">
        <v>1811</v>
      </c>
      <c r="B1689" t="s">
        <v>47</v>
      </c>
      <c r="C1689">
        <v>1839</v>
      </c>
      <c r="D1689">
        <v>1</v>
      </c>
      <c r="E1689">
        <v>11</v>
      </c>
      <c r="F1689">
        <v>9</v>
      </c>
      <c r="G1689">
        <v>55</v>
      </c>
      <c r="H1689" t="s">
        <v>48</v>
      </c>
      <c r="I1689">
        <v>33</v>
      </c>
      <c r="J1689">
        <v>7.8</v>
      </c>
      <c r="P1689">
        <v>7.8</v>
      </c>
      <c r="Q1689">
        <v>9</v>
      </c>
      <c r="R1689" t="s">
        <v>828</v>
      </c>
      <c r="T1689" t="s">
        <v>1247</v>
      </c>
      <c r="U1689">
        <v>14.4</v>
      </c>
      <c r="V1689">
        <v>-61.1</v>
      </c>
      <c r="W1689">
        <v>90</v>
      </c>
      <c r="X1689">
        <v>390</v>
      </c>
      <c r="Y1689">
        <v>3</v>
      </c>
      <c r="AE1689">
        <v>3</v>
      </c>
    </row>
    <row r="1690" spans="1:45" x14ac:dyDescent="0.35">
      <c r="A1690">
        <v>1812</v>
      </c>
      <c r="B1690" t="s">
        <v>47</v>
      </c>
      <c r="C1690">
        <v>1839</v>
      </c>
      <c r="D1690">
        <v>2</v>
      </c>
      <c r="E1690">
        <v>7</v>
      </c>
      <c r="J1690">
        <v>6</v>
      </c>
      <c r="L1690">
        <v>6</v>
      </c>
      <c r="Q1690">
        <v>8</v>
      </c>
      <c r="R1690" t="s">
        <v>93</v>
      </c>
      <c r="T1690" t="s">
        <v>530</v>
      </c>
      <c r="U1690">
        <v>26.1</v>
      </c>
      <c r="V1690">
        <v>99.9</v>
      </c>
      <c r="W1690">
        <v>30</v>
      </c>
      <c r="X1690">
        <v>100</v>
      </c>
      <c r="Y1690">
        <v>2</v>
      </c>
      <c r="AE1690">
        <v>2</v>
      </c>
      <c r="AF1690">
        <v>600</v>
      </c>
      <c r="AG1690">
        <v>3</v>
      </c>
      <c r="AJ1690">
        <v>100</v>
      </c>
      <c r="AK1690">
        <v>2</v>
      </c>
      <c r="AQ1690">
        <v>2</v>
      </c>
      <c r="AR1690">
        <v>600</v>
      </c>
      <c r="AS1690">
        <v>3</v>
      </c>
    </row>
    <row r="1691" spans="1:45" x14ac:dyDescent="0.35">
      <c r="A1691">
        <v>1813</v>
      </c>
      <c r="B1691" t="s">
        <v>47</v>
      </c>
      <c r="C1691">
        <v>1839</v>
      </c>
      <c r="D1691">
        <v>2</v>
      </c>
      <c r="E1691">
        <v>23</v>
      </c>
      <c r="J1691">
        <v>6</v>
      </c>
      <c r="L1691">
        <v>6</v>
      </c>
      <c r="Q1691">
        <v>8</v>
      </c>
      <c r="R1691" t="s">
        <v>93</v>
      </c>
      <c r="T1691" t="s">
        <v>530</v>
      </c>
      <c r="U1691">
        <v>26.1</v>
      </c>
      <c r="V1691">
        <v>99.9</v>
      </c>
      <c r="W1691">
        <v>30</v>
      </c>
      <c r="X1691">
        <v>129</v>
      </c>
      <c r="Y1691">
        <v>3</v>
      </c>
      <c r="AB1691">
        <v>18</v>
      </c>
      <c r="AC1691">
        <v>1</v>
      </c>
      <c r="AE1691">
        <v>2</v>
      </c>
      <c r="AF1691">
        <v>1667</v>
      </c>
      <c r="AG1691">
        <v>4</v>
      </c>
      <c r="AJ1691">
        <v>129</v>
      </c>
      <c r="AK1691">
        <v>3</v>
      </c>
      <c r="AN1691">
        <v>18</v>
      </c>
      <c r="AO1691">
        <v>1</v>
      </c>
      <c r="AQ1691">
        <v>2</v>
      </c>
      <c r="AR1691">
        <v>1667</v>
      </c>
      <c r="AS1691">
        <v>4</v>
      </c>
    </row>
    <row r="1692" spans="1:45" x14ac:dyDescent="0.35">
      <c r="A1692">
        <v>6883</v>
      </c>
      <c r="B1692" t="s">
        <v>47</v>
      </c>
      <c r="C1692">
        <v>1839</v>
      </c>
      <c r="D1692">
        <v>3</v>
      </c>
      <c r="E1692">
        <v>22</v>
      </c>
      <c r="R1692" t="s">
        <v>591</v>
      </c>
      <c r="T1692" t="s">
        <v>733</v>
      </c>
      <c r="U1692">
        <v>13.7</v>
      </c>
      <c r="V1692">
        <v>-89.2</v>
      </c>
      <c r="W1692">
        <v>100</v>
      </c>
      <c r="Y1692">
        <v>3</v>
      </c>
      <c r="AE1692">
        <v>4</v>
      </c>
      <c r="AG1692">
        <v>4</v>
      </c>
      <c r="AK1692">
        <v>3</v>
      </c>
      <c r="AQ1692">
        <v>4</v>
      </c>
      <c r="AS1692">
        <v>4</v>
      </c>
    </row>
    <row r="1693" spans="1:45" x14ac:dyDescent="0.35">
      <c r="A1693">
        <v>1814</v>
      </c>
      <c r="B1693" t="s">
        <v>47</v>
      </c>
      <c r="C1693">
        <v>1839</v>
      </c>
      <c r="D1693">
        <v>3</v>
      </c>
      <c r="E1693">
        <v>23</v>
      </c>
      <c r="Q1693">
        <v>11</v>
      </c>
      <c r="R1693" t="s">
        <v>851</v>
      </c>
      <c r="T1693" t="s">
        <v>1248</v>
      </c>
      <c r="U1693">
        <v>21.9</v>
      </c>
      <c r="V1693">
        <v>96</v>
      </c>
      <c r="W1693">
        <v>60</v>
      </c>
      <c r="X1693">
        <v>400</v>
      </c>
      <c r="Y1693">
        <v>3</v>
      </c>
      <c r="AE1693">
        <v>3</v>
      </c>
      <c r="AG1693">
        <v>3</v>
      </c>
      <c r="AJ1693">
        <v>400</v>
      </c>
      <c r="AK1693">
        <v>3</v>
      </c>
      <c r="AQ1693">
        <v>3</v>
      </c>
      <c r="AS1693">
        <v>3</v>
      </c>
    </row>
    <row r="1694" spans="1:45" x14ac:dyDescent="0.35">
      <c r="A1694">
        <v>6076</v>
      </c>
      <c r="B1694" t="s">
        <v>51</v>
      </c>
      <c r="C1694">
        <v>1839</v>
      </c>
      <c r="D1694">
        <v>3</v>
      </c>
      <c r="R1694" t="s">
        <v>505</v>
      </c>
      <c r="S1694" t="s">
        <v>506</v>
      </c>
      <c r="T1694" t="s">
        <v>507</v>
      </c>
      <c r="W1694">
        <v>150</v>
      </c>
    </row>
    <row r="1695" spans="1:45" x14ac:dyDescent="0.35">
      <c r="A1695">
        <v>1815</v>
      </c>
      <c r="B1695" t="s">
        <v>47</v>
      </c>
      <c r="C1695">
        <v>1839</v>
      </c>
      <c r="D1695">
        <v>4</v>
      </c>
      <c r="E1695">
        <v>12</v>
      </c>
      <c r="H1695" t="s">
        <v>48</v>
      </c>
      <c r="R1695" t="s">
        <v>501</v>
      </c>
      <c r="T1695" t="s">
        <v>546</v>
      </c>
      <c r="U1695">
        <v>10.5</v>
      </c>
      <c r="V1695">
        <v>-64.2</v>
      </c>
      <c r="W1695">
        <v>160</v>
      </c>
      <c r="Y1695">
        <v>1</v>
      </c>
      <c r="AE1695">
        <v>2</v>
      </c>
    </row>
    <row r="1696" spans="1:45" x14ac:dyDescent="0.35">
      <c r="A1696">
        <v>6621</v>
      </c>
      <c r="B1696" t="s">
        <v>51</v>
      </c>
      <c r="C1696">
        <v>1839</v>
      </c>
      <c r="D1696">
        <v>5</v>
      </c>
      <c r="E1696">
        <v>1</v>
      </c>
      <c r="J1696">
        <v>7.3</v>
      </c>
      <c r="L1696">
        <v>7.3</v>
      </c>
      <c r="R1696" t="s">
        <v>199</v>
      </c>
      <c r="T1696" t="s">
        <v>1249</v>
      </c>
      <c r="U1696">
        <v>42.5</v>
      </c>
      <c r="V1696">
        <v>145</v>
      </c>
      <c r="W1696">
        <v>30</v>
      </c>
      <c r="AE1696">
        <v>1</v>
      </c>
      <c r="AQ1696">
        <v>1</v>
      </c>
    </row>
    <row r="1697" spans="1:45" x14ac:dyDescent="0.35">
      <c r="A1697">
        <v>1816</v>
      </c>
      <c r="B1697" t="s">
        <v>47</v>
      </c>
      <c r="C1697">
        <v>1839</v>
      </c>
      <c r="D1697">
        <v>6</v>
      </c>
      <c r="E1697">
        <v>27</v>
      </c>
      <c r="J1697">
        <v>6.5</v>
      </c>
      <c r="L1697">
        <v>6.5</v>
      </c>
      <c r="Q1697">
        <v>8</v>
      </c>
      <c r="R1697" t="s">
        <v>738</v>
      </c>
      <c r="T1697" t="s">
        <v>1250</v>
      </c>
      <c r="U1697">
        <v>23.4</v>
      </c>
      <c r="V1697">
        <v>120.4</v>
      </c>
      <c r="W1697">
        <v>30</v>
      </c>
      <c r="X1697">
        <v>117</v>
      </c>
      <c r="Y1697">
        <v>3</v>
      </c>
      <c r="AB1697">
        <v>534</v>
      </c>
      <c r="AC1697">
        <v>3</v>
      </c>
      <c r="AE1697">
        <v>3</v>
      </c>
      <c r="AF1697">
        <v>6600</v>
      </c>
      <c r="AG1697">
        <v>4</v>
      </c>
      <c r="AJ1697">
        <v>117</v>
      </c>
      <c r="AK1697">
        <v>3</v>
      </c>
      <c r="AN1697">
        <v>534</v>
      </c>
      <c r="AO1697">
        <v>3</v>
      </c>
      <c r="AQ1697">
        <v>3</v>
      </c>
      <c r="AR1697">
        <v>6600</v>
      </c>
      <c r="AS1697">
        <v>4</v>
      </c>
    </row>
    <row r="1698" spans="1:45" x14ac:dyDescent="0.35">
      <c r="A1698">
        <v>1817</v>
      </c>
      <c r="B1698" t="s">
        <v>47</v>
      </c>
      <c r="C1698">
        <v>1839</v>
      </c>
      <c r="D1698">
        <v>8</v>
      </c>
      <c r="E1698">
        <v>16</v>
      </c>
      <c r="F1698">
        <v>17</v>
      </c>
      <c r="G1698">
        <v>30</v>
      </c>
      <c r="H1698" t="s">
        <v>48</v>
      </c>
      <c r="Q1698">
        <v>7</v>
      </c>
      <c r="R1698" t="s">
        <v>289</v>
      </c>
      <c r="T1698" t="s">
        <v>289</v>
      </c>
      <c r="U1698">
        <v>45.9</v>
      </c>
      <c r="V1698">
        <v>6.1</v>
      </c>
      <c r="W1698">
        <v>120</v>
      </c>
      <c r="Y1698">
        <v>2</v>
      </c>
      <c r="AE1698">
        <v>1</v>
      </c>
    </row>
    <row r="1699" spans="1:45" x14ac:dyDescent="0.35">
      <c r="A1699">
        <v>1819</v>
      </c>
      <c r="B1699" t="s">
        <v>51</v>
      </c>
      <c r="C1699">
        <v>1840</v>
      </c>
      <c r="D1699">
        <v>1</v>
      </c>
      <c r="E1699">
        <v>4</v>
      </c>
      <c r="I1699">
        <v>150</v>
      </c>
      <c r="J1699">
        <v>7</v>
      </c>
      <c r="L1699">
        <v>7</v>
      </c>
      <c r="Q1699">
        <v>9</v>
      </c>
      <c r="R1699" t="s">
        <v>676</v>
      </c>
      <c r="T1699" t="s">
        <v>1251</v>
      </c>
      <c r="U1699">
        <v>-8</v>
      </c>
      <c r="V1699">
        <v>110.5</v>
      </c>
      <c r="W1699">
        <v>60</v>
      </c>
      <c r="AE1699">
        <v>3</v>
      </c>
      <c r="AG1699">
        <v>3</v>
      </c>
      <c r="AQ1699">
        <v>3</v>
      </c>
      <c r="AS1699">
        <v>3</v>
      </c>
    </row>
    <row r="1700" spans="1:45" x14ac:dyDescent="0.35">
      <c r="A1700">
        <v>7538</v>
      </c>
      <c r="B1700" t="s">
        <v>51</v>
      </c>
      <c r="C1700">
        <v>1840</v>
      </c>
      <c r="D1700">
        <v>1</v>
      </c>
      <c r="E1700">
        <v>28</v>
      </c>
      <c r="F1700">
        <v>8</v>
      </c>
      <c r="I1700">
        <v>40</v>
      </c>
      <c r="Q1700">
        <v>5</v>
      </c>
      <c r="R1700" t="s">
        <v>479</v>
      </c>
      <c r="T1700" t="s">
        <v>606</v>
      </c>
      <c r="U1700">
        <v>-12.3</v>
      </c>
      <c r="V1700">
        <v>-77.3</v>
      </c>
      <c r="W1700">
        <v>160</v>
      </c>
    </row>
    <row r="1701" spans="1:45" x14ac:dyDescent="0.35">
      <c r="A1701">
        <v>6558</v>
      </c>
      <c r="B1701" t="s">
        <v>51</v>
      </c>
      <c r="C1701">
        <v>1840</v>
      </c>
      <c r="D1701">
        <v>2</v>
      </c>
      <c r="E1701">
        <v>14</v>
      </c>
      <c r="R1701" t="s">
        <v>676</v>
      </c>
      <c r="T1701" t="s">
        <v>1252</v>
      </c>
      <c r="U1701">
        <v>0.8</v>
      </c>
      <c r="V1701">
        <v>127.325</v>
      </c>
      <c r="W1701">
        <v>170</v>
      </c>
      <c r="AE1701">
        <v>2</v>
      </c>
      <c r="AG1701">
        <v>3</v>
      </c>
      <c r="AQ1701">
        <v>2</v>
      </c>
      <c r="AS1701">
        <v>3</v>
      </c>
    </row>
    <row r="1702" spans="1:45" x14ac:dyDescent="0.35">
      <c r="A1702">
        <v>1820</v>
      </c>
      <c r="B1702" t="s">
        <v>51</v>
      </c>
      <c r="C1702">
        <v>1840</v>
      </c>
      <c r="D1702">
        <v>3</v>
      </c>
      <c r="E1702">
        <v>22</v>
      </c>
      <c r="J1702">
        <v>6.5</v>
      </c>
      <c r="L1702">
        <v>6.5</v>
      </c>
      <c r="Q1702">
        <v>9</v>
      </c>
      <c r="R1702" t="s">
        <v>621</v>
      </c>
      <c r="T1702" t="s">
        <v>1253</v>
      </c>
      <c r="U1702">
        <v>12.9</v>
      </c>
      <c r="V1702">
        <v>123.9</v>
      </c>
      <c r="W1702">
        <v>170</v>
      </c>
      <c r="X1702">
        <v>17</v>
      </c>
      <c r="Y1702">
        <v>1</v>
      </c>
      <c r="AB1702">
        <v>200</v>
      </c>
      <c r="AC1702">
        <v>3</v>
      </c>
      <c r="AE1702">
        <v>3</v>
      </c>
      <c r="AG1702">
        <v>3</v>
      </c>
      <c r="AJ1702">
        <v>52</v>
      </c>
      <c r="AK1702">
        <v>2</v>
      </c>
      <c r="AN1702">
        <v>200</v>
      </c>
      <c r="AO1702">
        <v>3</v>
      </c>
      <c r="AQ1702">
        <v>3</v>
      </c>
      <c r="AS1702">
        <v>3</v>
      </c>
    </row>
    <row r="1703" spans="1:45" x14ac:dyDescent="0.35">
      <c r="A1703">
        <v>1823</v>
      </c>
      <c r="B1703" t="s">
        <v>47</v>
      </c>
      <c r="C1703">
        <v>1840</v>
      </c>
      <c r="D1703">
        <v>7</v>
      </c>
      <c r="E1703">
        <v>2</v>
      </c>
      <c r="F1703">
        <v>16</v>
      </c>
      <c r="J1703">
        <v>6.7</v>
      </c>
      <c r="L1703">
        <v>6.7</v>
      </c>
      <c r="Q1703">
        <v>9</v>
      </c>
      <c r="R1703" t="s">
        <v>80</v>
      </c>
      <c r="T1703" t="s">
        <v>1254</v>
      </c>
      <c r="U1703">
        <v>39.700000000000003</v>
      </c>
      <c r="V1703">
        <v>44.4</v>
      </c>
      <c r="W1703">
        <v>140</v>
      </c>
      <c r="X1703">
        <v>1049</v>
      </c>
      <c r="Y1703">
        <v>3</v>
      </c>
      <c r="AE1703">
        <v>4</v>
      </c>
      <c r="AG1703">
        <v>4</v>
      </c>
      <c r="AJ1703">
        <v>1049</v>
      </c>
      <c r="AK1703">
        <v>4</v>
      </c>
      <c r="AQ1703">
        <v>4</v>
      </c>
      <c r="AS1703">
        <v>4</v>
      </c>
    </row>
    <row r="1704" spans="1:45" x14ac:dyDescent="0.35">
      <c r="A1704">
        <v>1825</v>
      </c>
      <c r="B1704" t="s">
        <v>47</v>
      </c>
      <c r="C1704">
        <v>1840</v>
      </c>
      <c r="D1704">
        <v>8</v>
      </c>
      <c r="E1704">
        <v>27</v>
      </c>
      <c r="F1704">
        <v>12</v>
      </c>
      <c r="G1704">
        <v>5</v>
      </c>
      <c r="H1704" t="s">
        <v>48</v>
      </c>
      <c r="I1704">
        <v>8</v>
      </c>
      <c r="J1704">
        <v>4.9000000000000004</v>
      </c>
      <c r="P1704">
        <v>4.9000000000000004</v>
      </c>
      <c r="Q1704">
        <v>7</v>
      </c>
      <c r="R1704" t="s">
        <v>191</v>
      </c>
      <c r="T1704" t="s">
        <v>281</v>
      </c>
      <c r="U1704">
        <v>46.2</v>
      </c>
      <c r="V1704">
        <v>14.7</v>
      </c>
      <c r="W1704">
        <v>130</v>
      </c>
      <c r="AE1704">
        <v>2</v>
      </c>
    </row>
    <row r="1705" spans="1:45" x14ac:dyDescent="0.35">
      <c r="A1705">
        <v>1827</v>
      </c>
      <c r="B1705" t="s">
        <v>47</v>
      </c>
      <c r="C1705">
        <v>1840</v>
      </c>
      <c r="D1705">
        <v>10</v>
      </c>
      <c r="E1705">
        <v>30</v>
      </c>
      <c r="Q1705">
        <v>10</v>
      </c>
      <c r="R1705" t="s">
        <v>56</v>
      </c>
      <c r="T1705" t="s">
        <v>683</v>
      </c>
      <c r="U1705">
        <v>38</v>
      </c>
      <c r="V1705">
        <v>21</v>
      </c>
      <c r="W1705">
        <v>130</v>
      </c>
      <c r="X1705">
        <v>12</v>
      </c>
      <c r="Y1705">
        <v>1</v>
      </c>
      <c r="AE1705">
        <v>3</v>
      </c>
    </row>
    <row r="1706" spans="1:45" x14ac:dyDescent="0.35">
      <c r="A1706">
        <v>6514</v>
      </c>
      <c r="B1706" t="s">
        <v>51</v>
      </c>
      <c r="C1706">
        <v>1840</v>
      </c>
      <c r="D1706">
        <v>11</v>
      </c>
      <c r="E1706">
        <v>11</v>
      </c>
      <c r="J1706">
        <v>5.2</v>
      </c>
      <c r="N1706">
        <v>5.2</v>
      </c>
      <c r="R1706" t="s">
        <v>505</v>
      </c>
      <c r="S1706" t="s">
        <v>1135</v>
      </c>
      <c r="T1706" t="s">
        <v>1136</v>
      </c>
      <c r="U1706">
        <v>39.799999999999997</v>
      </c>
      <c r="V1706">
        <v>-75.2</v>
      </c>
      <c r="W1706">
        <v>150</v>
      </c>
    </row>
    <row r="1707" spans="1:45" x14ac:dyDescent="0.35">
      <c r="A1707">
        <v>1829</v>
      </c>
      <c r="B1707" t="s">
        <v>51</v>
      </c>
      <c r="C1707">
        <v>1841</v>
      </c>
      <c r="D1707">
        <v>5</v>
      </c>
      <c r="E1707">
        <v>17</v>
      </c>
      <c r="F1707">
        <v>21</v>
      </c>
      <c r="G1707">
        <v>30</v>
      </c>
      <c r="I1707">
        <v>30</v>
      </c>
      <c r="J1707">
        <v>8.4</v>
      </c>
      <c r="O1707">
        <v>8.4</v>
      </c>
      <c r="Q1707">
        <v>11</v>
      </c>
      <c r="R1707" t="s">
        <v>98</v>
      </c>
      <c r="T1707" t="s">
        <v>903</v>
      </c>
      <c r="U1707">
        <v>52</v>
      </c>
      <c r="V1707">
        <v>158</v>
      </c>
      <c r="W1707">
        <v>50</v>
      </c>
      <c r="AE1707">
        <v>2</v>
      </c>
      <c r="AQ1707">
        <v>2</v>
      </c>
    </row>
    <row r="1708" spans="1:45" x14ac:dyDescent="0.35">
      <c r="A1708">
        <v>1830</v>
      </c>
      <c r="B1708" t="s">
        <v>47</v>
      </c>
      <c r="C1708">
        <v>1841</v>
      </c>
      <c r="D1708">
        <v>6</v>
      </c>
      <c r="E1708">
        <v>15</v>
      </c>
      <c r="F1708">
        <v>5</v>
      </c>
      <c r="G1708">
        <v>30</v>
      </c>
      <c r="H1708" t="s">
        <v>48</v>
      </c>
      <c r="Q1708">
        <v>10</v>
      </c>
      <c r="R1708" t="s">
        <v>541</v>
      </c>
      <c r="T1708" t="s">
        <v>1255</v>
      </c>
      <c r="U1708">
        <v>38.4</v>
      </c>
      <c r="V1708">
        <v>-25.3</v>
      </c>
      <c r="W1708">
        <v>130</v>
      </c>
    </row>
    <row r="1709" spans="1:45" x14ac:dyDescent="0.35">
      <c r="A1709">
        <v>1831</v>
      </c>
      <c r="B1709" t="s">
        <v>47</v>
      </c>
      <c r="C1709">
        <v>1841</v>
      </c>
      <c r="D1709">
        <v>9</v>
      </c>
      <c r="E1709">
        <v>2</v>
      </c>
      <c r="F1709">
        <v>12</v>
      </c>
      <c r="G1709">
        <v>15</v>
      </c>
      <c r="H1709" t="s">
        <v>48</v>
      </c>
      <c r="R1709" t="s">
        <v>595</v>
      </c>
      <c r="T1709" t="s">
        <v>1256</v>
      </c>
      <c r="U1709">
        <v>10</v>
      </c>
      <c r="V1709">
        <v>-84</v>
      </c>
      <c r="W1709">
        <v>100</v>
      </c>
      <c r="Y1709">
        <v>3</v>
      </c>
      <c r="AE1709">
        <v>2</v>
      </c>
    </row>
    <row r="1710" spans="1:45" x14ac:dyDescent="0.35">
      <c r="A1710">
        <v>6052</v>
      </c>
      <c r="B1710" t="s">
        <v>51</v>
      </c>
      <c r="C1710">
        <v>1841</v>
      </c>
      <c r="D1710">
        <v>11</v>
      </c>
      <c r="E1710">
        <v>26</v>
      </c>
      <c r="R1710" t="s">
        <v>676</v>
      </c>
      <c r="T1710" t="s">
        <v>771</v>
      </c>
      <c r="U1710">
        <v>-5</v>
      </c>
      <c r="V1710">
        <v>130</v>
      </c>
      <c r="W1710">
        <v>170</v>
      </c>
    </row>
    <row r="1711" spans="1:45" x14ac:dyDescent="0.35">
      <c r="A1711">
        <v>6053</v>
      </c>
      <c r="B1711" t="s">
        <v>51</v>
      </c>
      <c r="C1711">
        <v>1841</v>
      </c>
      <c r="D1711">
        <v>12</v>
      </c>
      <c r="E1711">
        <v>16</v>
      </c>
      <c r="J1711">
        <v>6</v>
      </c>
      <c r="L1711">
        <v>6</v>
      </c>
      <c r="Q1711">
        <v>8</v>
      </c>
      <c r="R1711" t="s">
        <v>676</v>
      </c>
      <c r="T1711" t="s">
        <v>677</v>
      </c>
      <c r="U1711">
        <v>-4</v>
      </c>
      <c r="V1711">
        <v>127.5</v>
      </c>
      <c r="W1711">
        <v>170</v>
      </c>
      <c r="AQ1711">
        <v>2</v>
      </c>
      <c r="AS1711">
        <v>3</v>
      </c>
    </row>
    <row r="1712" spans="1:45" x14ac:dyDescent="0.35">
      <c r="A1712">
        <v>1833</v>
      </c>
      <c r="B1712" t="s">
        <v>47</v>
      </c>
      <c r="C1712">
        <v>1842</v>
      </c>
      <c r="D1712">
        <v>1</v>
      </c>
      <c r="E1712">
        <v>2</v>
      </c>
      <c r="H1712" t="s">
        <v>48</v>
      </c>
      <c r="I1712">
        <v>3</v>
      </c>
      <c r="J1712">
        <v>4.3</v>
      </c>
      <c r="P1712">
        <v>4.3</v>
      </c>
      <c r="Q1712">
        <v>8</v>
      </c>
      <c r="R1712" t="s">
        <v>165</v>
      </c>
      <c r="T1712" t="s">
        <v>1257</v>
      </c>
      <c r="U1712">
        <v>40.5</v>
      </c>
      <c r="V1712">
        <v>50</v>
      </c>
      <c r="W1712">
        <v>40</v>
      </c>
      <c r="AE1712">
        <v>2</v>
      </c>
    </row>
    <row r="1713" spans="1:45" x14ac:dyDescent="0.35">
      <c r="A1713">
        <v>1834</v>
      </c>
      <c r="B1713" t="s">
        <v>47</v>
      </c>
      <c r="C1713">
        <v>1842</v>
      </c>
      <c r="D1713">
        <v>2</v>
      </c>
      <c r="E1713">
        <v>19</v>
      </c>
      <c r="H1713" t="s">
        <v>48</v>
      </c>
      <c r="R1713" t="s">
        <v>121</v>
      </c>
      <c r="T1713" t="s">
        <v>1258</v>
      </c>
      <c r="U1713">
        <v>34.4</v>
      </c>
      <c r="V1713">
        <v>70.5</v>
      </c>
      <c r="W1713">
        <v>40</v>
      </c>
      <c r="X1713">
        <v>500</v>
      </c>
      <c r="Y1713">
        <v>3</v>
      </c>
      <c r="AE1713">
        <v>3</v>
      </c>
    </row>
    <row r="1714" spans="1:45" x14ac:dyDescent="0.35">
      <c r="A1714">
        <v>1836</v>
      </c>
      <c r="B1714" t="s">
        <v>47</v>
      </c>
      <c r="C1714">
        <v>1842</v>
      </c>
      <c r="D1714">
        <v>4</v>
      </c>
      <c r="E1714">
        <v>18</v>
      </c>
      <c r="F1714">
        <v>8</v>
      </c>
      <c r="G1714">
        <v>30</v>
      </c>
      <c r="I1714">
        <v>100</v>
      </c>
      <c r="Q1714">
        <v>9</v>
      </c>
      <c r="R1714" t="s">
        <v>56</v>
      </c>
      <c r="T1714" t="s">
        <v>1259</v>
      </c>
      <c r="U1714">
        <v>36.5</v>
      </c>
      <c r="V1714">
        <v>22.3</v>
      </c>
      <c r="W1714">
        <v>130</v>
      </c>
      <c r="Y1714">
        <v>2</v>
      </c>
    </row>
    <row r="1715" spans="1:45" x14ac:dyDescent="0.35">
      <c r="A1715">
        <v>1840</v>
      </c>
      <c r="B1715" t="s">
        <v>51</v>
      </c>
      <c r="C1715">
        <v>1842</v>
      </c>
      <c r="D1715">
        <v>5</v>
      </c>
      <c r="E1715">
        <v>7</v>
      </c>
      <c r="F1715">
        <v>21</v>
      </c>
      <c r="J1715">
        <v>8.1</v>
      </c>
      <c r="L1715">
        <v>8.1</v>
      </c>
      <c r="R1715" t="s">
        <v>826</v>
      </c>
      <c r="T1715" t="s">
        <v>1260</v>
      </c>
      <c r="U1715">
        <v>19.75</v>
      </c>
      <c r="V1715">
        <v>-72.2</v>
      </c>
      <c r="W1715">
        <v>90</v>
      </c>
      <c r="X1715">
        <v>5000</v>
      </c>
      <c r="Y1715">
        <v>4</v>
      </c>
      <c r="AE1715">
        <v>4</v>
      </c>
      <c r="AG1715">
        <v>4</v>
      </c>
      <c r="AJ1715">
        <v>5300</v>
      </c>
      <c r="AK1715">
        <v>4</v>
      </c>
      <c r="AQ1715">
        <v>4</v>
      </c>
      <c r="AS1715">
        <v>4</v>
      </c>
    </row>
    <row r="1716" spans="1:45" x14ac:dyDescent="0.35">
      <c r="A1716">
        <v>1842</v>
      </c>
      <c r="B1716" t="s">
        <v>47</v>
      </c>
      <c r="C1716">
        <v>1842</v>
      </c>
      <c r="D1716">
        <v>6</v>
      </c>
      <c r="E1716">
        <v>11</v>
      </c>
      <c r="J1716">
        <v>7</v>
      </c>
      <c r="L1716">
        <v>7</v>
      </c>
      <c r="Q1716">
        <v>9</v>
      </c>
      <c r="R1716" t="s">
        <v>93</v>
      </c>
      <c r="T1716" t="s">
        <v>1261</v>
      </c>
      <c r="U1716">
        <v>43.6</v>
      </c>
      <c r="V1716">
        <v>93</v>
      </c>
      <c r="W1716">
        <v>40</v>
      </c>
      <c r="Y1716">
        <v>2</v>
      </c>
      <c r="AC1716">
        <v>3</v>
      </c>
      <c r="AE1716">
        <v>3</v>
      </c>
      <c r="AF1716">
        <v>5460</v>
      </c>
      <c r="AG1716">
        <v>4</v>
      </c>
      <c r="AK1716">
        <v>2</v>
      </c>
      <c r="AO1716">
        <v>3</v>
      </c>
      <c r="AQ1716">
        <v>3</v>
      </c>
      <c r="AR1716">
        <v>5460</v>
      </c>
      <c r="AS1716">
        <v>4</v>
      </c>
    </row>
    <row r="1717" spans="1:45" x14ac:dyDescent="0.35">
      <c r="A1717">
        <v>8261</v>
      </c>
      <c r="B1717" t="s">
        <v>51</v>
      </c>
      <c r="C1717">
        <v>1842</v>
      </c>
      <c r="D1717">
        <v>11</v>
      </c>
      <c r="E1717">
        <v>1</v>
      </c>
      <c r="R1717" t="s">
        <v>743</v>
      </c>
      <c r="T1717" t="s">
        <v>1262</v>
      </c>
      <c r="W1717">
        <v>150</v>
      </c>
    </row>
    <row r="1718" spans="1:45" x14ac:dyDescent="0.35">
      <c r="A1718">
        <v>9534</v>
      </c>
      <c r="B1718" t="s">
        <v>51</v>
      </c>
      <c r="C1718">
        <v>1842</v>
      </c>
      <c r="D1718">
        <v>11</v>
      </c>
      <c r="E1718">
        <v>11</v>
      </c>
      <c r="J1718">
        <v>6</v>
      </c>
      <c r="L1718">
        <v>6</v>
      </c>
      <c r="R1718" t="s">
        <v>959</v>
      </c>
      <c r="T1718" t="s">
        <v>1263</v>
      </c>
      <c r="U1718">
        <v>24</v>
      </c>
      <c r="V1718">
        <v>89.25</v>
      </c>
      <c r="W1718">
        <v>60</v>
      </c>
      <c r="AE1718">
        <v>1</v>
      </c>
      <c r="AQ1718">
        <v>1</v>
      </c>
    </row>
    <row r="1719" spans="1:45" x14ac:dyDescent="0.35">
      <c r="A1719">
        <v>1843</v>
      </c>
      <c r="B1719" t="s">
        <v>47</v>
      </c>
      <c r="C1719">
        <v>1842</v>
      </c>
      <c r="D1719">
        <v>12</v>
      </c>
      <c r="E1719">
        <v>8</v>
      </c>
      <c r="Q1719">
        <v>9</v>
      </c>
      <c r="R1719" t="s">
        <v>680</v>
      </c>
      <c r="T1719" t="s">
        <v>1264</v>
      </c>
      <c r="U1719">
        <v>9.6</v>
      </c>
      <c r="V1719">
        <v>39.799999999999997</v>
      </c>
      <c r="W1719">
        <v>10</v>
      </c>
      <c r="Y1719">
        <v>3</v>
      </c>
      <c r="AE1719">
        <v>3</v>
      </c>
      <c r="AK1719">
        <v>3</v>
      </c>
      <c r="AQ1719">
        <v>3</v>
      </c>
    </row>
    <row r="1720" spans="1:45" x14ac:dyDescent="0.35">
      <c r="A1720">
        <v>6054</v>
      </c>
      <c r="B1720" t="s">
        <v>51</v>
      </c>
      <c r="C1720">
        <v>1843</v>
      </c>
      <c r="D1720">
        <v>1</v>
      </c>
      <c r="E1720">
        <v>5</v>
      </c>
      <c r="I1720">
        <v>70</v>
      </c>
      <c r="J1720">
        <v>7.3</v>
      </c>
      <c r="L1720">
        <v>7.3</v>
      </c>
      <c r="R1720" t="s">
        <v>676</v>
      </c>
      <c r="T1720" t="s">
        <v>1066</v>
      </c>
      <c r="U1720">
        <v>1.5</v>
      </c>
      <c r="V1720">
        <v>98</v>
      </c>
      <c r="W1720">
        <v>60</v>
      </c>
      <c r="Y1720">
        <v>3</v>
      </c>
      <c r="AE1720">
        <v>3</v>
      </c>
      <c r="AG1720">
        <v>3</v>
      </c>
      <c r="AK1720">
        <v>3</v>
      </c>
      <c r="AQ1720">
        <v>3</v>
      </c>
      <c r="AS1720">
        <v>3</v>
      </c>
    </row>
    <row r="1721" spans="1:45" x14ac:dyDescent="0.35">
      <c r="A1721">
        <v>1844</v>
      </c>
      <c r="B1721" t="s">
        <v>47</v>
      </c>
      <c r="C1721">
        <v>1843</v>
      </c>
      <c r="D1721">
        <v>2</v>
      </c>
      <c r="E1721">
        <v>1</v>
      </c>
      <c r="H1721" t="s">
        <v>48</v>
      </c>
      <c r="R1721" t="s">
        <v>73</v>
      </c>
      <c r="T1721" t="s">
        <v>1265</v>
      </c>
      <c r="U1721">
        <v>38.299999999999997</v>
      </c>
      <c r="V1721">
        <v>44.6</v>
      </c>
      <c r="W1721">
        <v>140</v>
      </c>
      <c r="AE1721">
        <v>2</v>
      </c>
    </row>
    <row r="1722" spans="1:45" x14ac:dyDescent="0.35">
      <c r="A1722">
        <v>6055</v>
      </c>
      <c r="B1722" t="s">
        <v>51</v>
      </c>
      <c r="C1722">
        <v>1843</v>
      </c>
      <c r="D1722">
        <v>2</v>
      </c>
      <c r="E1722">
        <v>7</v>
      </c>
      <c r="J1722">
        <v>6</v>
      </c>
      <c r="L1722">
        <v>6</v>
      </c>
      <c r="R1722" t="s">
        <v>676</v>
      </c>
      <c r="T1722" t="s">
        <v>1266</v>
      </c>
      <c r="U1722">
        <v>-7.2</v>
      </c>
      <c r="V1722">
        <v>114</v>
      </c>
      <c r="W1722">
        <v>60</v>
      </c>
    </row>
    <row r="1723" spans="1:45" x14ac:dyDescent="0.35">
      <c r="A1723">
        <v>1846</v>
      </c>
      <c r="B1723" t="s">
        <v>51</v>
      </c>
      <c r="C1723">
        <v>1843</v>
      </c>
      <c r="D1723">
        <v>2</v>
      </c>
      <c r="E1723">
        <v>8</v>
      </c>
      <c r="F1723">
        <v>14</v>
      </c>
      <c r="G1723">
        <v>50</v>
      </c>
      <c r="H1723" t="s">
        <v>48</v>
      </c>
      <c r="I1723">
        <v>33</v>
      </c>
      <c r="J1723">
        <v>8.3000000000000007</v>
      </c>
      <c r="P1723">
        <v>8.3000000000000007</v>
      </c>
      <c r="Q1723">
        <v>9</v>
      </c>
      <c r="R1723" t="s">
        <v>1175</v>
      </c>
      <c r="T1723" t="s">
        <v>1267</v>
      </c>
      <c r="U1723">
        <v>16.5</v>
      </c>
      <c r="V1723">
        <v>-62.2</v>
      </c>
      <c r="W1723">
        <v>90</v>
      </c>
      <c r="X1723">
        <v>5000</v>
      </c>
      <c r="Y1723">
        <v>4</v>
      </c>
      <c r="AE1723">
        <v>4</v>
      </c>
      <c r="AJ1723">
        <v>5000</v>
      </c>
      <c r="AK1723">
        <v>4</v>
      </c>
      <c r="AQ1723">
        <v>4</v>
      </c>
    </row>
    <row r="1724" spans="1:45" x14ac:dyDescent="0.35">
      <c r="A1724">
        <v>1847</v>
      </c>
      <c r="B1724" t="s">
        <v>47</v>
      </c>
      <c r="C1724">
        <v>1843</v>
      </c>
      <c r="D1724">
        <v>4</v>
      </c>
      <c r="E1724">
        <v>1</v>
      </c>
      <c r="H1724" t="s">
        <v>48</v>
      </c>
      <c r="R1724" t="s">
        <v>77</v>
      </c>
      <c r="T1724" t="s">
        <v>1268</v>
      </c>
      <c r="U1724">
        <v>19</v>
      </c>
      <c r="V1724">
        <v>77</v>
      </c>
      <c r="W1724">
        <v>60</v>
      </c>
      <c r="AE1724">
        <v>2</v>
      </c>
    </row>
    <row r="1725" spans="1:45" x14ac:dyDescent="0.35">
      <c r="A1725">
        <v>1848</v>
      </c>
      <c r="B1725" t="s">
        <v>47</v>
      </c>
      <c r="C1725">
        <v>1843</v>
      </c>
      <c r="D1725">
        <v>4</v>
      </c>
      <c r="E1725">
        <v>18</v>
      </c>
      <c r="H1725" t="s">
        <v>48</v>
      </c>
      <c r="Q1725">
        <v>7</v>
      </c>
      <c r="R1725" t="s">
        <v>73</v>
      </c>
      <c r="T1725" t="s">
        <v>1269</v>
      </c>
      <c r="U1725">
        <v>38.6</v>
      </c>
      <c r="V1725">
        <v>44.9</v>
      </c>
      <c r="W1725">
        <v>140</v>
      </c>
      <c r="X1725">
        <v>1000</v>
      </c>
      <c r="Y1725">
        <v>3</v>
      </c>
      <c r="AE1725">
        <v>3</v>
      </c>
    </row>
    <row r="1726" spans="1:45" x14ac:dyDescent="0.35">
      <c r="A1726">
        <v>1849</v>
      </c>
      <c r="B1726" t="s">
        <v>51</v>
      </c>
      <c r="C1726">
        <v>1843</v>
      </c>
      <c r="D1726">
        <v>4</v>
      </c>
      <c r="E1726">
        <v>25</v>
      </c>
      <c r="J1726">
        <v>8.4</v>
      </c>
      <c r="L1726">
        <v>8.4</v>
      </c>
      <c r="R1726" t="s">
        <v>199</v>
      </c>
      <c r="T1726" t="s">
        <v>1270</v>
      </c>
      <c r="U1726">
        <v>42</v>
      </c>
      <c r="V1726">
        <v>146</v>
      </c>
      <c r="W1726">
        <v>30</v>
      </c>
      <c r="AE1726">
        <v>1</v>
      </c>
      <c r="AJ1726">
        <v>45</v>
      </c>
      <c r="AK1726">
        <v>1</v>
      </c>
      <c r="AQ1726">
        <v>2</v>
      </c>
      <c r="AR1726">
        <v>75</v>
      </c>
      <c r="AS1726">
        <v>2</v>
      </c>
    </row>
    <row r="1727" spans="1:45" x14ac:dyDescent="0.35">
      <c r="A1727">
        <v>1851</v>
      </c>
      <c r="B1727" t="s">
        <v>51</v>
      </c>
      <c r="C1727">
        <v>1843</v>
      </c>
      <c r="D1727">
        <v>7</v>
      </c>
      <c r="E1727">
        <v>8</v>
      </c>
      <c r="F1727">
        <v>5</v>
      </c>
      <c r="G1727">
        <v>5</v>
      </c>
      <c r="I1727">
        <v>33</v>
      </c>
      <c r="J1727">
        <v>7.5</v>
      </c>
      <c r="L1727">
        <v>7.5</v>
      </c>
      <c r="R1727" t="s">
        <v>1186</v>
      </c>
      <c r="T1727" t="s">
        <v>1271</v>
      </c>
      <c r="U1727">
        <v>-39.9</v>
      </c>
      <c r="V1727">
        <v>175</v>
      </c>
      <c r="W1727">
        <v>170</v>
      </c>
    </row>
    <row r="1728" spans="1:45" x14ac:dyDescent="0.35">
      <c r="A1728">
        <v>1852</v>
      </c>
      <c r="B1728" t="s">
        <v>51</v>
      </c>
      <c r="C1728">
        <v>1843</v>
      </c>
      <c r="D1728">
        <v>10</v>
      </c>
      <c r="E1728">
        <v>18</v>
      </c>
      <c r="H1728" t="s">
        <v>48</v>
      </c>
      <c r="Q1728">
        <v>9</v>
      </c>
      <c r="R1728" t="s">
        <v>56</v>
      </c>
      <c r="T1728" t="s">
        <v>1272</v>
      </c>
      <c r="U1728">
        <v>36.299999999999997</v>
      </c>
      <c r="V1728">
        <v>27.5</v>
      </c>
      <c r="W1728">
        <v>130</v>
      </c>
      <c r="Y1728">
        <v>2</v>
      </c>
    </row>
    <row r="1729" spans="1:47" x14ac:dyDescent="0.35">
      <c r="A1729">
        <v>1853</v>
      </c>
      <c r="B1729" t="s">
        <v>47</v>
      </c>
      <c r="C1729">
        <v>1843</v>
      </c>
      <c r="D1729">
        <v>12</v>
      </c>
      <c r="E1729">
        <v>17</v>
      </c>
      <c r="F1729">
        <v>22</v>
      </c>
      <c r="G1729">
        <v>15</v>
      </c>
      <c r="H1729" t="s">
        <v>48</v>
      </c>
      <c r="Q1729">
        <v>10</v>
      </c>
      <c r="R1729" t="s">
        <v>539</v>
      </c>
      <c r="T1729" t="s">
        <v>539</v>
      </c>
      <c r="U1729">
        <v>-29.9</v>
      </c>
      <c r="V1729">
        <v>-71.3</v>
      </c>
      <c r="W1729">
        <v>160</v>
      </c>
    </row>
    <row r="1730" spans="1:47" x14ac:dyDescent="0.35">
      <c r="A1730">
        <v>1855</v>
      </c>
      <c r="B1730" t="s">
        <v>47</v>
      </c>
      <c r="C1730">
        <v>1844</v>
      </c>
      <c r="D1730">
        <v>4</v>
      </c>
      <c r="E1730">
        <v>16</v>
      </c>
      <c r="F1730">
        <v>13</v>
      </c>
      <c r="G1730">
        <v>20</v>
      </c>
      <c r="H1730" t="s">
        <v>48</v>
      </c>
      <c r="Q1730">
        <v>8</v>
      </c>
      <c r="R1730" t="s">
        <v>647</v>
      </c>
      <c r="S1730" t="s">
        <v>648</v>
      </c>
      <c r="T1730" t="s">
        <v>1273</v>
      </c>
      <c r="U1730">
        <v>18.3</v>
      </c>
      <c r="V1730">
        <v>-66.8</v>
      </c>
      <c r="W1730">
        <v>90</v>
      </c>
      <c r="AE1730">
        <v>2</v>
      </c>
    </row>
    <row r="1731" spans="1:47" x14ac:dyDescent="0.35">
      <c r="A1731">
        <v>1860</v>
      </c>
      <c r="B1731" t="s">
        <v>47</v>
      </c>
      <c r="C1731">
        <v>1844</v>
      </c>
      <c r="D1731">
        <v>5</v>
      </c>
      <c r="E1731">
        <v>12</v>
      </c>
      <c r="Q1731">
        <v>9</v>
      </c>
      <c r="R1731" t="s">
        <v>80</v>
      </c>
      <c r="T1731" t="s">
        <v>1274</v>
      </c>
      <c r="U1731">
        <v>40.98</v>
      </c>
      <c r="V1731">
        <v>34.799999999999997</v>
      </c>
      <c r="W1731">
        <v>140</v>
      </c>
      <c r="X1731">
        <v>200</v>
      </c>
      <c r="Y1731">
        <v>3</v>
      </c>
      <c r="AE1731">
        <v>3</v>
      </c>
      <c r="AG1731">
        <v>3</v>
      </c>
      <c r="AJ1731">
        <v>200</v>
      </c>
      <c r="AK1731">
        <v>3</v>
      </c>
      <c r="AQ1731">
        <v>3</v>
      </c>
      <c r="AS1731">
        <v>3</v>
      </c>
    </row>
    <row r="1732" spans="1:47" x14ac:dyDescent="0.35">
      <c r="A1732">
        <v>1857</v>
      </c>
      <c r="B1732" t="s">
        <v>47</v>
      </c>
      <c r="C1732">
        <v>1844</v>
      </c>
      <c r="D1732">
        <v>5</v>
      </c>
      <c r="E1732">
        <v>12</v>
      </c>
      <c r="J1732">
        <v>6.4</v>
      </c>
      <c r="L1732">
        <v>6.4</v>
      </c>
      <c r="R1732" t="s">
        <v>73</v>
      </c>
      <c r="T1732" t="s">
        <v>1275</v>
      </c>
      <c r="U1732">
        <v>33.6</v>
      </c>
      <c r="V1732">
        <v>51.4</v>
      </c>
      <c r="W1732">
        <v>140</v>
      </c>
      <c r="X1732">
        <v>1500</v>
      </c>
      <c r="Y1732">
        <v>4</v>
      </c>
      <c r="AE1732">
        <v>3</v>
      </c>
      <c r="AG1732">
        <v>3</v>
      </c>
      <c r="AJ1732">
        <v>1500</v>
      </c>
      <c r="AK1732">
        <v>4</v>
      </c>
      <c r="AQ1732">
        <v>3</v>
      </c>
      <c r="AS1732">
        <v>3</v>
      </c>
    </row>
    <row r="1733" spans="1:47" x14ac:dyDescent="0.35">
      <c r="A1733">
        <v>1859</v>
      </c>
      <c r="B1733" t="s">
        <v>47</v>
      </c>
      <c r="C1733">
        <v>1844</v>
      </c>
      <c r="D1733">
        <v>5</v>
      </c>
      <c r="E1733">
        <v>13</v>
      </c>
      <c r="J1733">
        <v>6.9</v>
      </c>
      <c r="L1733">
        <v>6.9</v>
      </c>
      <c r="R1733" t="s">
        <v>73</v>
      </c>
      <c r="T1733" t="s">
        <v>1276</v>
      </c>
      <c r="U1733">
        <v>37.4</v>
      </c>
      <c r="V1733">
        <v>48</v>
      </c>
      <c r="W1733">
        <v>140</v>
      </c>
      <c r="Y1733">
        <v>4</v>
      </c>
      <c r="AE1733">
        <v>4</v>
      </c>
      <c r="AG1733">
        <v>4</v>
      </c>
      <c r="AK1733">
        <v>4</v>
      </c>
      <c r="AQ1733">
        <v>4</v>
      </c>
      <c r="AS1733">
        <v>4</v>
      </c>
    </row>
    <row r="1734" spans="1:47" x14ac:dyDescent="0.35">
      <c r="A1734">
        <v>10278</v>
      </c>
      <c r="B1734" t="s">
        <v>51</v>
      </c>
      <c r="C1734">
        <v>1844</v>
      </c>
      <c r="D1734">
        <v>5</v>
      </c>
      <c r="J1734">
        <v>7.4</v>
      </c>
      <c r="L1734">
        <v>7.4</v>
      </c>
      <c r="R1734" t="s">
        <v>713</v>
      </c>
      <c r="T1734" t="s">
        <v>1277</v>
      </c>
      <c r="U1734">
        <v>11.2</v>
      </c>
      <c r="V1734">
        <v>-84.8</v>
      </c>
      <c r="W1734">
        <v>100</v>
      </c>
      <c r="AE1734">
        <v>1</v>
      </c>
      <c r="AG1734">
        <v>1</v>
      </c>
      <c r="AI1734">
        <v>1</v>
      </c>
      <c r="AQ1734">
        <v>2</v>
      </c>
      <c r="AS1734">
        <v>2</v>
      </c>
      <c r="AU1734">
        <v>2</v>
      </c>
    </row>
    <row r="1735" spans="1:47" x14ac:dyDescent="0.35">
      <c r="A1735">
        <v>1862</v>
      </c>
      <c r="B1735" t="s">
        <v>47</v>
      </c>
      <c r="C1735">
        <v>1844</v>
      </c>
      <c r="D1735">
        <v>8</v>
      </c>
      <c r="E1735">
        <v>30</v>
      </c>
      <c r="F1735">
        <v>7</v>
      </c>
      <c r="G1735">
        <v>10</v>
      </c>
      <c r="H1735" t="s">
        <v>48</v>
      </c>
      <c r="R1735" t="s">
        <v>1278</v>
      </c>
      <c r="T1735" t="s">
        <v>1279</v>
      </c>
      <c r="U1735">
        <v>13.1</v>
      </c>
      <c r="V1735">
        <v>-61.1</v>
      </c>
      <c r="W1735">
        <v>90</v>
      </c>
      <c r="AE1735">
        <v>2</v>
      </c>
    </row>
    <row r="1736" spans="1:47" x14ac:dyDescent="0.35">
      <c r="A1736">
        <v>1861</v>
      </c>
      <c r="B1736" t="s">
        <v>47</v>
      </c>
      <c r="C1736">
        <v>1844</v>
      </c>
      <c r="D1736">
        <v>8</v>
      </c>
      <c r="H1736" t="s">
        <v>48</v>
      </c>
      <c r="R1736" t="s">
        <v>713</v>
      </c>
      <c r="T1736" t="s">
        <v>1280</v>
      </c>
      <c r="U1736">
        <v>11</v>
      </c>
      <c r="V1736">
        <v>-84</v>
      </c>
      <c r="W1736">
        <v>100</v>
      </c>
      <c r="AE1736">
        <v>2</v>
      </c>
    </row>
    <row r="1737" spans="1:47" x14ac:dyDescent="0.35">
      <c r="A1737">
        <v>1863</v>
      </c>
      <c r="B1737" t="s">
        <v>47</v>
      </c>
      <c r="C1737">
        <v>1844</v>
      </c>
      <c r="D1737">
        <v>10</v>
      </c>
      <c r="E1737">
        <v>19</v>
      </c>
      <c r="F1737">
        <v>1</v>
      </c>
      <c r="G1737">
        <v>30</v>
      </c>
      <c r="H1737" t="s">
        <v>48</v>
      </c>
      <c r="Q1737">
        <v>8</v>
      </c>
      <c r="R1737" t="s">
        <v>807</v>
      </c>
      <c r="T1737" t="s">
        <v>1281</v>
      </c>
      <c r="U1737">
        <v>-25</v>
      </c>
      <c r="V1737">
        <v>-66</v>
      </c>
      <c r="W1737">
        <v>160</v>
      </c>
      <c r="AE1737">
        <v>3</v>
      </c>
    </row>
    <row r="1738" spans="1:47" x14ac:dyDescent="0.35">
      <c r="A1738">
        <v>1865</v>
      </c>
      <c r="B1738" t="s">
        <v>51</v>
      </c>
      <c r="C1738">
        <v>1845</v>
      </c>
      <c r="D1738">
        <v>2</v>
      </c>
      <c r="E1738">
        <v>8</v>
      </c>
      <c r="F1738">
        <v>7</v>
      </c>
      <c r="G1738">
        <v>30</v>
      </c>
      <c r="J1738">
        <v>7</v>
      </c>
      <c r="L1738">
        <v>7</v>
      </c>
      <c r="Q1738">
        <v>9</v>
      </c>
      <c r="R1738" t="s">
        <v>676</v>
      </c>
      <c r="T1738" t="s">
        <v>1282</v>
      </c>
      <c r="U1738">
        <v>1.48</v>
      </c>
      <c r="V1738">
        <v>124.85</v>
      </c>
      <c r="W1738">
        <v>170</v>
      </c>
      <c r="X1738">
        <v>118</v>
      </c>
      <c r="Y1738">
        <v>3</v>
      </c>
      <c r="AE1738">
        <v>2</v>
      </c>
      <c r="AG1738">
        <v>3</v>
      </c>
      <c r="AJ1738">
        <v>118</v>
      </c>
      <c r="AK1738">
        <v>3</v>
      </c>
      <c r="AQ1738">
        <v>2</v>
      </c>
      <c r="AS1738">
        <v>3</v>
      </c>
    </row>
    <row r="1739" spans="1:47" x14ac:dyDescent="0.35">
      <c r="A1739">
        <v>1866</v>
      </c>
      <c r="B1739" t="s">
        <v>47</v>
      </c>
      <c r="C1739">
        <v>1845</v>
      </c>
      <c r="D1739">
        <v>2</v>
      </c>
      <c r="E1739">
        <v>12</v>
      </c>
      <c r="R1739" t="s">
        <v>680</v>
      </c>
      <c r="T1739" t="s">
        <v>680</v>
      </c>
      <c r="U1739">
        <v>12.3</v>
      </c>
      <c r="V1739">
        <v>39</v>
      </c>
      <c r="W1739">
        <v>10</v>
      </c>
      <c r="Y1739">
        <v>2</v>
      </c>
    </row>
    <row r="1740" spans="1:47" x14ac:dyDescent="0.35">
      <c r="A1740">
        <v>1867</v>
      </c>
      <c r="B1740" t="s">
        <v>47</v>
      </c>
      <c r="C1740">
        <v>1845</v>
      </c>
      <c r="D1740">
        <v>2</v>
      </c>
      <c r="E1740">
        <v>19</v>
      </c>
      <c r="H1740" t="s">
        <v>48</v>
      </c>
      <c r="R1740" t="s">
        <v>580</v>
      </c>
      <c r="T1740" t="s">
        <v>1283</v>
      </c>
      <c r="U1740">
        <v>11.1</v>
      </c>
      <c r="V1740">
        <v>-74.5</v>
      </c>
      <c r="W1740">
        <v>160</v>
      </c>
      <c r="Y1740">
        <v>3</v>
      </c>
    </row>
    <row r="1741" spans="1:47" x14ac:dyDescent="0.35">
      <c r="A1741">
        <v>1864</v>
      </c>
      <c r="B1741" t="s">
        <v>47</v>
      </c>
      <c r="C1741">
        <v>1845</v>
      </c>
      <c r="D1741">
        <v>2</v>
      </c>
      <c r="J1741">
        <v>6</v>
      </c>
      <c r="L1741">
        <v>6</v>
      </c>
      <c r="Q1741">
        <v>8</v>
      </c>
      <c r="R1741" t="s">
        <v>738</v>
      </c>
      <c r="T1741" t="s">
        <v>1284</v>
      </c>
      <c r="U1741">
        <v>24.1</v>
      </c>
      <c r="V1741">
        <v>120.5</v>
      </c>
      <c r="W1741">
        <v>30</v>
      </c>
      <c r="X1741">
        <v>380</v>
      </c>
      <c r="Y1741">
        <v>3</v>
      </c>
      <c r="AC1741">
        <v>3</v>
      </c>
      <c r="AE1741">
        <v>3</v>
      </c>
      <c r="AF1741">
        <v>4000</v>
      </c>
      <c r="AG1741">
        <v>4</v>
      </c>
      <c r="AJ1741">
        <v>380</v>
      </c>
      <c r="AK1741">
        <v>3</v>
      </c>
      <c r="AO1741">
        <v>3</v>
      </c>
      <c r="AQ1741">
        <v>3</v>
      </c>
      <c r="AR1741">
        <v>4000</v>
      </c>
      <c r="AS1741">
        <v>4</v>
      </c>
    </row>
    <row r="1742" spans="1:47" x14ac:dyDescent="0.35">
      <c r="A1742">
        <v>1868</v>
      </c>
      <c r="B1742" t="s">
        <v>47</v>
      </c>
      <c r="C1742">
        <v>1845</v>
      </c>
      <c r="D1742">
        <v>3</v>
      </c>
      <c r="E1742">
        <v>9</v>
      </c>
      <c r="H1742" t="s">
        <v>48</v>
      </c>
      <c r="R1742" t="s">
        <v>543</v>
      </c>
      <c r="T1742" t="s">
        <v>627</v>
      </c>
      <c r="U1742">
        <v>17</v>
      </c>
      <c r="V1742">
        <v>-96.3</v>
      </c>
      <c r="W1742">
        <v>150</v>
      </c>
      <c r="AE1742">
        <v>3</v>
      </c>
    </row>
    <row r="1743" spans="1:47" x14ac:dyDescent="0.35">
      <c r="A1743">
        <v>1869</v>
      </c>
      <c r="B1743" t="s">
        <v>51</v>
      </c>
      <c r="C1743">
        <v>1845</v>
      </c>
      <c r="D1743">
        <v>4</v>
      </c>
      <c r="E1743">
        <v>7</v>
      </c>
      <c r="J1743">
        <v>8</v>
      </c>
      <c r="L1743">
        <v>8</v>
      </c>
      <c r="R1743" t="s">
        <v>543</v>
      </c>
      <c r="T1743" t="s">
        <v>551</v>
      </c>
      <c r="U1743">
        <v>17</v>
      </c>
      <c r="V1743">
        <v>-100.6</v>
      </c>
      <c r="W1743">
        <v>150</v>
      </c>
      <c r="AE1743">
        <v>2</v>
      </c>
      <c r="AI1743">
        <v>2</v>
      </c>
      <c r="AQ1743">
        <v>2</v>
      </c>
      <c r="AU1743">
        <v>2</v>
      </c>
    </row>
    <row r="1744" spans="1:47" x14ac:dyDescent="0.35">
      <c r="A1744">
        <v>1870</v>
      </c>
      <c r="B1744" t="s">
        <v>47</v>
      </c>
      <c r="C1744">
        <v>1845</v>
      </c>
      <c r="D1744">
        <v>6</v>
      </c>
      <c r="E1744">
        <v>4</v>
      </c>
      <c r="F1744">
        <v>2</v>
      </c>
      <c r="G1744">
        <v>15</v>
      </c>
      <c r="H1744" t="s">
        <v>48</v>
      </c>
      <c r="Q1744">
        <v>10</v>
      </c>
      <c r="R1744" t="s">
        <v>539</v>
      </c>
      <c r="T1744" t="s">
        <v>539</v>
      </c>
      <c r="U1744">
        <v>-18.5</v>
      </c>
      <c r="V1744">
        <v>-70.400000000000006</v>
      </c>
      <c r="W1744">
        <v>160</v>
      </c>
    </row>
    <row r="1745" spans="1:45" x14ac:dyDescent="0.35">
      <c r="A1745">
        <v>6559</v>
      </c>
      <c r="B1745" t="s">
        <v>51</v>
      </c>
      <c r="C1745">
        <v>1845</v>
      </c>
      <c r="D1745">
        <v>6</v>
      </c>
      <c r="E1745">
        <v>19</v>
      </c>
      <c r="J1745">
        <v>6.3</v>
      </c>
      <c r="L1745">
        <v>6.3</v>
      </c>
      <c r="Q1745">
        <v>8</v>
      </c>
      <c r="R1745" t="s">
        <v>77</v>
      </c>
      <c r="T1745" t="s">
        <v>1285</v>
      </c>
      <c r="U1745">
        <v>23.582999999999998</v>
      </c>
      <c r="V1745">
        <v>68.367000000000004</v>
      </c>
      <c r="W1745">
        <v>60</v>
      </c>
      <c r="Y1745">
        <v>1</v>
      </c>
      <c r="AE1745">
        <v>1</v>
      </c>
      <c r="AG1745">
        <v>1</v>
      </c>
      <c r="AK1745">
        <v>1</v>
      </c>
      <c r="AQ1745">
        <v>2</v>
      </c>
      <c r="AS1745">
        <v>2</v>
      </c>
    </row>
    <row r="1746" spans="1:45" x14ac:dyDescent="0.35">
      <c r="A1746">
        <v>6056</v>
      </c>
      <c r="B1746" t="s">
        <v>51</v>
      </c>
      <c r="C1746">
        <v>1845</v>
      </c>
      <c r="D1746">
        <v>7</v>
      </c>
      <c r="E1746">
        <v>5</v>
      </c>
      <c r="R1746" t="s">
        <v>1186</v>
      </c>
      <c r="T1746" t="s">
        <v>1286</v>
      </c>
      <c r="U1746">
        <v>-39.93</v>
      </c>
      <c r="V1746">
        <v>175.05</v>
      </c>
      <c r="W1746">
        <v>170</v>
      </c>
    </row>
    <row r="1747" spans="1:45" x14ac:dyDescent="0.35">
      <c r="A1747">
        <v>1871</v>
      </c>
      <c r="B1747" t="s">
        <v>47</v>
      </c>
      <c r="C1747">
        <v>1845</v>
      </c>
      <c r="D1747">
        <v>10</v>
      </c>
      <c r="E1747">
        <v>11</v>
      </c>
      <c r="H1747" t="s">
        <v>48</v>
      </c>
      <c r="Q1747">
        <v>10</v>
      </c>
      <c r="R1747" t="s">
        <v>80</v>
      </c>
      <c r="T1747" t="s">
        <v>80</v>
      </c>
      <c r="U1747">
        <v>39.1</v>
      </c>
      <c r="V1747">
        <v>26.2</v>
      </c>
      <c r="W1747">
        <v>140</v>
      </c>
    </row>
    <row r="1748" spans="1:45" x14ac:dyDescent="0.35">
      <c r="A1748">
        <v>1872</v>
      </c>
      <c r="B1748" t="s">
        <v>47</v>
      </c>
      <c r="C1748">
        <v>1845</v>
      </c>
      <c r="D1748">
        <v>12</v>
      </c>
      <c r="E1748">
        <v>21</v>
      </c>
      <c r="F1748">
        <v>20</v>
      </c>
      <c r="G1748">
        <v>40</v>
      </c>
      <c r="H1748" t="s">
        <v>48</v>
      </c>
      <c r="I1748">
        <v>7</v>
      </c>
      <c r="J1748">
        <v>4.9000000000000004</v>
      </c>
      <c r="P1748">
        <v>4.9000000000000004</v>
      </c>
      <c r="Q1748">
        <v>7</v>
      </c>
      <c r="R1748" t="s">
        <v>191</v>
      </c>
      <c r="T1748" t="s">
        <v>281</v>
      </c>
      <c r="U1748">
        <v>46.1</v>
      </c>
      <c r="V1748">
        <v>14.5</v>
      </c>
      <c r="W1748">
        <v>130</v>
      </c>
      <c r="AE1748">
        <v>2</v>
      </c>
    </row>
    <row r="1749" spans="1:45" x14ac:dyDescent="0.35">
      <c r="A1749">
        <v>6057</v>
      </c>
      <c r="B1749" t="s">
        <v>51</v>
      </c>
      <c r="C1749">
        <v>1846</v>
      </c>
      <c r="D1749">
        <v>1</v>
      </c>
      <c r="E1749">
        <v>25</v>
      </c>
      <c r="F1749">
        <v>0</v>
      </c>
      <c r="G1749">
        <v>0</v>
      </c>
      <c r="J1749">
        <v>7.3</v>
      </c>
      <c r="L1749">
        <v>7.3</v>
      </c>
      <c r="R1749" t="s">
        <v>676</v>
      </c>
      <c r="T1749" t="s">
        <v>771</v>
      </c>
      <c r="U1749">
        <v>2</v>
      </c>
      <c r="V1749">
        <v>126.5</v>
      </c>
      <c r="W1749">
        <v>170</v>
      </c>
    </row>
    <row r="1750" spans="1:45" x14ac:dyDescent="0.35">
      <c r="A1750">
        <v>10222</v>
      </c>
      <c r="B1750" t="s">
        <v>47</v>
      </c>
      <c r="C1750">
        <v>1846</v>
      </c>
      <c r="D1750">
        <v>3</v>
      </c>
      <c r="E1750">
        <v>13</v>
      </c>
      <c r="F1750">
        <v>11</v>
      </c>
      <c r="G1750">
        <v>0</v>
      </c>
      <c r="Q1750">
        <v>8</v>
      </c>
      <c r="R1750" t="s">
        <v>539</v>
      </c>
      <c r="T1750" t="s">
        <v>1287</v>
      </c>
      <c r="U1750">
        <v>-27.35</v>
      </c>
      <c r="V1750">
        <v>-70.349999999999994</v>
      </c>
      <c r="W1750">
        <v>160</v>
      </c>
      <c r="AE1750">
        <v>2</v>
      </c>
      <c r="AG1750">
        <v>3</v>
      </c>
      <c r="AQ1750">
        <v>2</v>
      </c>
      <c r="AS1750">
        <v>3</v>
      </c>
    </row>
    <row r="1751" spans="1:45" x14ac:dyDescent="0.35">
      <c r="A1751">
        <v>6058</v>
      </c>
      <c r="B1751" t="s">
        <v>51</v>
      </c>
      <c r="C1751">
        <v>1846</v>
      </c>
      <c r="D1751">
        <v>3</v>
      </c>
      <c r="J1751">
        <v>6.9</v>
      </c>
      <c r="L1751">
        <v>6.9</v>
      </c>
      <c r="R1751" t="s">
        <v>199</v>
      </c>
      <c r="T1751" t="s">
        <v>379</v>
      </c>
      <c r="U1751">
        <v>39.5</v>
      </c>
      <c r="V1751">
        <v>142.5</v>
      </c>
      <c r="W1751">
        <v>30</v>
      </c>
    </row>
    <row r="1752" spans="1:45" x14ac:dyDescent="0.35">
      <c r="A1752">
        <v>1876</v>
      </c>
      <c r="B1752" t="s">
        <v>47</v>
      </c>
      <c r="C1752">
        <v>1846</v>
      </c>
      <c r="D1752">
        <v>6</v>
      </c>
      <c r="E1752">
        <v>10</v>
      </c>
      <c r="F1752">
        <v>18</v>
      </c>
      <c r="Q1752">
        <v>10</v>
      </c>
      <c r="R1752" t="s">
        <v>56</v>
      </c>
      <c r="T1752" t="s">
        <v>1288</v>
      </c>
      <c r="U1752">
        <v>37</v>
      </c>
      <c r="V1752">
        <v>22</v>
      </c>
      <c r="W1752">
        <v>130</v>
      </c>
      <c r="X1752">
        <v>30</v>
      </c>
      <c r="Y1752">
        <v>2</v>
      </c>
      <c r="AD1752">
        <v>0.8</v>
      </c>
      <c r="AE1752">
        <v>1</v>
      </c>
    </row>
    <row r="1753" spans="1:45" x14ac:dyDescent="0.35">
      <c r="A1753">
        <v>1878</v>
      </c>
      <c r="B1753" t="s">
        <v>47</v>
      </c>
      <c r="C1753">
        <v>1846</v>
      </c>
      <c r="D1753">
        <v>6</v>
      </c>
      <c r="E1753">
        <v>28</v>
      </c>
      <c r="F1753">
        <v>1</v>
      </c>
      <c r="G1753">
        <v>15</v>
      </c>
      <c r="I1753">
        <v>50</v>
      </c>
      <c r="J1753">
        <v>7.9</v>
      </c>
      <c r="L1753">
        <v>7.9</v>
      </c>
      <c r="Q1753">
        <v>6</v>
      </c>
      <c r="R1753" t="s">
        <v>479</v>
      </c>
      <c r="T1753" t="s">
        <v>479</v>
      </c>
      <c r="U1753">
        <v>-14</v>
      </c>
      <c r="V1753">
        <v>-76.8</v>
      </c>
      <c r="W1753">
        <v>160</v>
      </c>
    </row>
    <row r="1754" spans="1:45" x14ac:dyDescent="0.35">
      <c r="A1754">
        <v>1879</v>
      </c>
      <c r="B1754" t="s">
        <v>47</v>
      </c>
      <c r="C1754">
        <v>1846</v>
      </c>
      <c r="D1754">
        <v>8</v>
      </c>
      <c r="E1754">
        <v>7</v>
      </c>
      <c r="Q1754">
        <v>11</v>
      </c>
      <c r="R1754" t="s">
        <v>60</v>
      </c>
      <c r="T1754" t="s">
        <v>318</v>
      </c>
      <c r="U1754">
        <v>37</v>
      </c>
      <c r="V1754">
        <v>15.3</v>
      </c>
      <c r="W1754">
        <v>130</v>
      </c>
      <c r="AE1754">
        <v>2</v>
      </c>
    </row>
    <row r="1755" spans="1:45" x14ac:dyDescent="0.35">
      <c r="A1755">
        <v>1881</v>
      </c>
      <c r="B1755" t="s">
        <v>51</v>
      </c>
      <c r="C1755">
        <v>1846</v>
      </c>
      <c r="D1755">
        <v>8</v>
      </c>
      <c r="E1755">
        <v>14</v>
      </c>
      <c r="F1755">
        <v>12</v>
      </c>
      <c r="G1755">
        <v>35</v>
      </c>
      <c r="I1755">
        <v>5</v>
      </c>
      <c r="J1755">
        <v>6.1</v>
      </c>
      <c r="L1755">
        <v>6.1</v>
      </c>
      <c r="Q1755">
        <v>10</v>
      </c>
      <c r="R1755" t="s">
        <v>60</v>
      </c>
      <c r="T1755" t="s">
        <v>1289</v>
      </c>
      <c r="U1755">
        <v>43.4</v>
      </c>
      <c r="V1755">
        <v>10.6</v>
      </c>
      <c r="W1755">
        <v>130</v>
      </c>
      <c r="X1755">
        <v>56</v>
      </c>
      <c r="Y1755">
        <v>2</v>
      </c>
      <c r="AE1755">
        <v>3</v>
      </c>
      <c r="AJ1755">
        <v>56</v>
      </c>
      <c r="AK1755">
        <v>2</v>
      </c>
      <c r="AQ1755">
        <v>3</v>
      </c>
    </row>
    <row r="1756" spans="1:45" x14ac:dyDescent="0.35">
      <c r="A1756">
        <v>1883</v>
      </c>
      <c r="B1756" t="s">
        <v>47</v>
      </c>
      <c r="C1756">
        <v>1846</v>
      </c>
      <c r="D1756">
        <v>12</v>
      </c>
      <c r="E1756">
        <v>10</v>
      </c>
      <c r="H1756" t="s">
        <v>48</v>
      </c>
      <c r="J1756">
        <v>7.5</v>
      </c>
      <c r="P1756">
        <v>7.5</v>
      </c>
      <c r="R1756" t="s">
        <v>77</v>
      </c>
      <c r="T1756" t="s">
        <v>77</v>
      </c>
      <c r="U1756">
        <v>26</v>
      </c>
      <c r="V1756">
        <v>93</v>
      </c>
      <c r="W1756">
        <v>60</v>
      </c>
    </row>
    <row r="1757" spans="1:45" x14ac:dyDescent="0.35">
      <c r="A1757">
        <v>1884</v>
      </c>
      <c r="B1757" t="s">
        <v>47</v>
      </c>
      <c r="C1757">
        <v>1847</v>
      </c>
      <c r="D1757">
        <v>3</v>
      </c>
      <c r="E1757">
        <v>8</v>
      </c>
      <c r="F1757">
        <v>15</v>
      </c>
      <c r="G1757">
        <v>0</v>
      </c>
      <c r="Q1757">
        <v>10</v>
      </c>
      <c r="R1757" t="s">
        <v>539</v>
      </c>
      <c r="T1757" t="s">
        <v>539</v>
      </c>
      <c r="U1757">
        <v>-32.450000000000003</v>
      </c>
      <c r="V1757">
        <v>-71.27</v>
      </c>
      <c r="W1757">
        <v>160</v>
      </c>
      <c r="Y1757">
        <v>1</v>
      </c>
      <c r="AK1757">
        <v>1</v>
      </c>
    </row>
    <row r="1758" spans="1:45" x14ac:dyDescent="0.35">
      <c r="A1758">
        <v>1887</v>
      </c>
      <c r="B1758" t="s">
        <v>47</v>
      </c>
      <c r="C1758">
        <v>1847</v>
      </c>
      <c r="D1758">
        <v>5</v>
      </c>
      <c r="E1758">
        <v>8</v>
      </c>
      <c r="J1758">
        <v>7.4</v>
      </c>
      <c r="L1758">
        <v>7.4</v>
      </c>
      <c r="R1758" t="s">
        <v>199</v>
      </c>
      <c r="T1758" t="s">
        <v>1290</v>
      </c>
      <c r="U1758">
        <v>37</v>
      </c>
      <c r="V1758">
        <v>138</v>
      </c>
      <c r="W1758">
        <v>30</v>
      </c>
      <c r="X1758">
        <v>12000</v>
      </c>
      <c r="Y1758">
        <v>4</v>
      </c>
      <c r="AE1758">
        <v>4</v>
      </c>
      <c r="AF1758">
        <v>34000</v>
      </c>
      <c r="AG1758">
        <v>4</v>
      </c>
      <c r="AJ1758">
        <v>12000</v>
      </c>
      <c r="AK1758">
        <v>4</v>
      </c>
      <c r="AQ1758">
        <v>4</v>
      </c>
      <c r="AR1758">
        <v>34000</v>
      </c>
      <c r="AS1758">
        <v>4</v>
      </c>
    </row>
    <row r="1759" spans="1:45" x14ac:dyDescent="0.35">
      <c r="A1759">
        <v>6059</v>
      </c>
      <c r="B1759" t="s">
        <v>51</v>
      </c>
      <c r="C1759">
        <v>1847</v>
      </c>
      <c r="D1759">
        <v>5</v>
      </c>
      <c r="E1759">
        <v>23</v>
      </c>
      <c r="R1759" t="s">
        <v>479</v>
      </c>
      <c r="T1759" t="s">
        <v>875</v>
      </c>
      <c r="U1759">
        <v>-12.1</v>
      </c>
      <c r="V1759">
        <v>-77.099999999999994</v>
      </c>
      <c r="W1759">
        <v>160</v>
      </c>
      <c r="AE1759">
        <v>1</v>
      </c>
      <c r="AQ1759">
        <v>1</v>
      </c>
    </row>
    <row r="1760" spans="1:45" x14ac:dyDescent="0.35">
      <c r="A1760">
        <v>1888</v>
      </c>
      <c r="B1760" t="s">
        <v>47</v>
      </c>
      <c r="C1760">
        <v>1847</v>
      </c>
      <c r="D1760">
        <v>6</v>
      </c>
      <c r="E1760">
        <v>21</v>
      </c>
      <c r="H1760" t="s">
        <v>48</v>
      </c>
      <c r="I1760">
        <v>40</v>
      </c>
      <c r="J1760">
        <v>7.5</v>
      </c>
      <c r="P1760">
        <v>7.5</v>
      </c>
      <c r="R1760" t="s">
        <v>98</v>
      </c>
      <c r="T1760" t="s">
        <v>904</v>
      </c>
      <c r="U1760">
        <v>46</v>
      </c>
      <c r="V1760">
        <v>152</v>
      </c>
      <c r="W1760">
        <v>50</v>
      </c>
    </row>
    <row r="1761" spans="1:47" x14ac:dyDescent="0.35">
      <c r="A1761">
        <v>1889</v>
      </c>
      <c r="B1761" t="s">
        <v>47</v>
      </c>
      <c r="C1761">
        <v>1847</v>
      </c>
      <c r="D1761">
        <v>8</v>
      </c>
      <c r="E1761">
        <v>7</v>
      </c>
      <c r="Q1761">
        <v>11</v>
      </c>
      <c r="R1761" t="s">
        <v>85</v>
      </c>
      <c r="T1761" t="s">
        <v>1291</v>
      </c>
      <c r="U1761">
        <v>29.5</v>
      </c>
      <c r="V1761">
        <v>30.5</v>
      </c>
      <c r="W1761">
        <v>15</v>
      </c>
      <c r="X1761">
        <v>185</v>
      </c>
      <c r="Y1761">
        <v>3</v>
      </c>
      <c r="AC1761">
        <v>4</v>
      </c>
      <c r="AE1761">
        <v>4</v>
      </c>
      <c r="AF1761">
        <v>4072</v>
      </c>
      <c r="AG1761">
        <v>4</v>
      </c>
      <c r="AH1761">
        <v>4072</v>
      </c>
      <c r="AI1761">
        <v>4</v>
      </c>
      <c r="AJ1761">
        <v>126</v>
      </c>
      <c r="AK1761">
        <v>3</v>
      </c>
      <c r="AO1761">
        <v>4</v>
      </c>
      <c r="AQ1761">
        <v>4</v>
      </c>
      <c r="AR1761">
        <v>4072</v>
      </c>
      <c r="AS1761">
        <v>4</v>
      </c>
      <c r="AU1761">
        <v>4</v>
      </c>
    </row>
    <row r="1762" spans="1:47" x14ac:dyDescent="0.35">
      <c r="A1762">
        <v>1890</v>
      </c>
      <c r="B1762" t="s">
        <v>47</v>
      </c>
      <c r="C1762">
        <v>1847</v>
      </c>
      <c r="D1762">
        <v>10</v>
      </c>
      <c r="E1762">
        <v>2</v>
      </c>
      <c r="R1762" t="s">
        <v>543</v>
      </c>
      <c r="T1762" t="s">
        <v>627</v>
      </c>
      <c r="U1762">
        <v>17</v>
      </c>
      <c r="V1762">
        <v>-96.3</v>
      </c>
      <c r="W1762">
        <v>150</v>
      </c>
      <c r="AE1762">
        <v>3</v>
      </c>
      <c r="AP1762">
        <v>3</v>
      </c>
    </row>
    <row r="1763" spans="1:47" x14ac:dyDescent="0.35">
      <c r="A1763">
        <v>6060</v>
      </c>
      <c r="B1763" t="s">
        <v>47</v>
      </c>
      <c r="C1763">
        <v>1847</v>
      </c>
      <c r="D1763">
        <v>10</v>
      </c>
      <c r="E1763">
        <v>8</v>
      </c>
      <c r="J1763">
        <v>7.3</v>
      </c>
      <c r="L1763">
        <v>7.3</v>
      </c>
      <c r="Q1763">
        <v>8</v>
      </c>
      <c r="R1763" t="s">
        <v>539</v>
      </c>
      <c r="T1763" t="s">
        <v>1292</v>
      </c>
      <c r="U1763">
        <v>-31.61</v>
      </c>
      <c r="V1763">
        <v>-71.180000000000007</v>
      </c>
      <c r="W1763">
        <v>160</v>
      </c>
      <c r="Y1763">
        <v>1</v>
      </c>
      <c r="AE1763">
        <v>1</v>
      </c>
      <c r="AG1763">
        <v>1</v>
      </c>
      <c r="AK1763">
        <v>1</v>
      </c>
      <c r="AQ1763">
        <v>1</v>
      </c>
      <c r="AS1763">
        <v>1</v>
      </c>
    </row>
    <row r="1764" spans="1:47" x14ac:dyDescent="0.35">
      <c r="A1764">
        <v>10223</v>
      </c>
      <c r="B1764" t="s">
        <v>51</v>
      </c>
      <c r="C1764">
        <v>1847</v>
      </c>
      <c r="D1764">
        <v>10</v>
      </c>
      <c r="E1764">
        <v>19</v>
      </c>
      <c r="R1764" t="s">
        <v>539</v>
      </c>
      <c r="T1764" t="s">
        <v>1292</v>
      </c>
      <c r="U1764">
        <v>-31.61</v>
      </c>
      <c r="V1764">
        <v>-71.180000000000007</v>
      </c>
      <c r="W1764">
        <v>160</v>
      </c>
    </row>
    <row r="1765" spans="1:47" x14ac:dyDescent="0.35">
      <c r="A1765">
        <v>6649</v>
      </c>
      <c r="B1765" t="s">
        <v>51</v>
      </c>
      <c r="C1765">
        <v>1847</v>
      </c>
      <c r="D1765">
        <v>10</v>
      </c>
      <c r="E1765">
        <v>31</v>
      </c>
      <c r="R1765" t="s">
        <v>77</v>
      </c>
      <c r="T1765" t="s">
        <v>1293</v>
      </c>
      <c r="U1765">
        <v>7.3330000000000002</v>
      </c>
      <c r="V1765">
        <v>93.667000000000002</v>
      </c>
      <c r="W1765">
        <v>60</v>
      </c>
    </row>
    <row r="1766" spans="1:47" x14ac:dyDescent="0.35">
      <c r="A1766">
        <v>1891</v>
      </c>
      <c r="B1766" t="s">
        <v>47</v>
      </c>
      <c r="C1766">
        <v>1847</v>
      </c>
      <c r="D1766">
        <v>11</v>
      </c>
      <c r="E1766">
        <v>16</v>
      </c>
      <c r="R1766" t="s">
        <v>676</v>
      </c>
      <c r="T1766" t="s">
        <v>1294</v>
      </c>
      <c r="U1766">
        <v>-6.67</v>
      </c>
      <c r="V1766">
        <v>108.55</v>
      </c>
      <c r="W1766">
        <v>60</v>
      </c>
      <c r="AE1766">
        <v>2</v>
      </c>
      <c r="AQ1766">
        <v>2</v>
      </c>
    </row>
    <row r="1767" spans="1:47" x14ac:dyDescent="0.35">
      <c r="A1767">
        <v>7936</v>
      </c>
      <c r="B1767" t="s">
        <v>47</v>
      </c>
      <c r="C1767">
        <v>1847</v>
      </c>
      <c r="D1767">
        <v>12</v>
      </c>
      <c r="E1767">
        <v>19</v>
      </c>
      <c r="F1767">
        <v>6</v>
      </c>
      <c r="G1767">
        <v>0</v>
      </c>
      <c r="Q1767">
        <v>10</v>
      </c>
      <c r="R1767" t="s">
        <v>90</v>
      </c>
      <c r="T1767" t="s">
        <v>342</v>
      </c>
      <c r="U1767">
        <v>38.700000000000003</v>
      </c>
      <c r="V1767">
        <v>-9.1999999999999993</v>
      </c>
      <c r="W1767">
        <v>130</v>
      </c>
      <c r="AE1767">
        <v>2</v>
      </c>
      <c r="AG1767">
        <v>2</v>
      </c>
      <c r="AI1767">
        <v>2</v>
      </c>
      <c r="AQ1767">
        <v>2</v>
      </c>
      <c r="AS1767">
        <v>2</v>
      </c>
    </row>
    <row r="1768" spans="1:47" x14ac:dyDescent="0.35">
      <c r="A1768">
        <v>1892</v>
      </c>
      <c r="B1768" t="s">
        <v>47</v>
      </c>
      <c r="C1768">
        <v>1848</v>
      </c>
      <c r="D1768">
        <v>1</v>
      </c>
      <c r="E1768">
        <v>11</v>
      </c>
      <c r="H1768" t="s">
        <v>48</v>
      </c>
      <c r="Q1768">
        <v>11</v>
      </c>
      <c r="R1768" t="s">
        <v>60</v>
      </c>
      <c r="T1768" t="s">
        <v>139</v>
      </c>
      <c r="U1768">
        <v>37.200000000000003</v>
      </c>
      <c r="V1768">
        <v>15.2</v>
      </c>
      <c r="W1768">
        <v>130</v>
      </c>
      <c r="AE1768">
        <v>2</v>
      </c>
    </row>
    <row r="1769" spans="1:47" x14ac:dyDescent="0.35">
      <c r="A1769">
        <v>1893</v>
      </c>
      <c r="B1769" t="s">
        <v>47</v>
      </c>
      <c r="C1769">
        <v>1848</v>
      </c>
      <c r="D1769">
        <v>2</v>
      </c>
      <c r="R1769" t="s">
        <v>385</v>
      </c>
      <c r="T1769" t="s">
        <v>598</v>
      </c>
      <c r="U1769">
        <v>35.299999999999997</v>
      </c>
      <c r="V1769">
        <v>-2.97</v>
      </c>
      <c r="W1769">
        <v>15</v>
      </c>
      <c r="AE1769">
        <v>2</v>
      </c>
    </row>
    <row r="1770" spans="1:47" x14ac:dyDescent="0.35">
      <c r="A1770">
        <v>1894</v>
      </c>
      <c r="B1770" t="s">
        <v>47</v>
      </c>
      <c r="C1770">
        <v>1848</v>
      </c>
      <c r="D1770">
        <v>5</v>
      </c>
      <c r="E1770">
        <v>31</v>
      </c>
      <c r="H1770" t="s">
        <v>48</v>
      </c>
      <c r="R1770" t="s">
        <v>543</v>
      </c>
      <c r="T1770" t="s">
        <v>1295</v>
      </c>
      <c r="U1770">
        <v>17</v>
      </c>
      <c r="V1770">
        <v>-96.3</v>
      </c>
      <c r="W1770">
        <v>150</v>
      </c>
      <c r="AE1770">
        <v>3</v>
      </c>
    </row>
    <row r="1771" spans="1:47" x14ac:dyDescent="0.35">
      <c r="A1771">
        <v>6857</v>
      </c>
      <c r="B1771" t="s">
        <v>51</v>
      </c>
      <c r="C1771">
        <v>1848</v>
      </c>
      <c r="D1771">
        <v>7</v>
      </c>
      <c r="E1771">
        <v>12</v>
      </c>
      <c r="J1771">
        <v>6.5</v>
      </c>
      <c r="L1771">
        <v>6.5</v>
      </c>
      <c r="R1771" t="s">
        <v>1296</v>
      </c>
      <c r="T1771" t="s">
        <v>1297</v>
      </c>
      <c r="U1771">
        <v>-17.899999999999999</v>
      </c>
      <c r="V1771">
        <v>-149.9</v>
      </c>
      <c r="W1771">
        <v>170</v>
      </c>
      <c r="AQ1771">
        <v>1</v>
      </c>
    </row>
    <row r="1772" spans="1:47" x14ac:dyDescent="0.35">
      <c r="A1772">
        <v>6061</v>
      </c>
      <c r="B1772" t="s">
        <v>51</v>
      </c>
      <c r="C1772">
        <v>1848</v>
      </c>
      <c r="D1772">
        <v>10</v>
      </c>
      <c r="E1772">
        <v>15</v>
      </c>
      <c r="F1772">
        <v>14</v>
      </c>
      <c r="G1772">
        <v>10</v>
      </c>
      <c r="J1772">
        <v>7.9</v>
      </c>
      <c r="L1772">
        <v>7.9</v>
      </c>
      <c r="R1772" t="s">
        <v>1186</v>
      </c>
      <c r="T1772" t="s">
        <v>1298</v>
      </c>
      <c r="U1772">
        <v>-41.3</v>
      </c>
      <c r="V1772">
        <v>174.5</v>
      </c>
      <c r="W1772">
        <v>170</v>
      </c>
      <c r="AE1772">
        <v>1</v>
      </c>
      <c r="AQ1772">
        <v>1</v>
      </c>
    </row>
    <row r="1773" spans="1:47" x14ac:dyDescent="0.35">
      <c r="A1773">
        <v>10012</v>
      </c>
      <c r="B1773" t="s">
        <v>47</v>
      </c>
      <c r="C1773">
        <v>1848</v>
      </c>
      <c r="D1773">
        <v>10</v>
      </c>
      <c r="E1773">
        <v>17</v>
      </c>
      <c r="F1773">
        <v>4</v>
      </c>
      <c r="G1773">
        <v>10</v>
      </c>
      <c r="J1773">
        <v>6</v>
      </c>
      <c r="L1773">
        <v>6</v>
      </c>
      <c r="R1773" t="s">
        <v>1186</v>
      </c>
      <c r="T1773" t="s">
        <v>1299</v>
      </c>
      <c r="W1773">
        <v>170</v>
      </c>
      <c r="AG1773">
        <v>1</v>
      </c>
      <c r="AI1773">
        <v>1</v>
      </c>
      <c r="AS1773">
        <v>1</v>
      </c>
      <c r="AU1773">
        <v>2</v>
      </c>
    </row>
    <row r="1774" spans="1:47" x14ac:dyDescent="0.35">
      <c r="A1774">
        <v>10013</v>
      </c>
      <c r="B1774" t="s">
        <v>47</v>
      </c>
      <c r="C1774">
        <v>1848</v>
      </c>
      <c r="D1774">
        <v>10</v>
      </c>
      <c r="E1774">
        <v>18</v>
      </c>
      <c r="F1774">
        <v>17</v>
      </c>
      <c r="G1774">
        <v>33</v>
      </c>
      <c r="J1774">
        <v>6</v>
      </c>
      <c r="L1774">
        <v>6</v>
      </c>
      <c r="R1774" t="s">
        <v>1186</v>
      </c>
      <c r="T1774" t="s">
        <v>1300</v>
      </c>
      <c r="U1774">
        <v>-41.67</v>
      </c>
      <c r="V1774">
        <v>174</v>
      </c>
      <c r="W1774">
        <v>170</v>
      </c>
      <c r="X1774">
        <v>3</v>
      </c>
      <c r="Y1774">
        <v>1</v>
      </c>
      <c r="AG1774">
        <v>2</v>
      </c>
      <c r="AJ1774">
        <v>3</v>
      </c>
      <c r="AK1774">
        <v>1</v>
      </c>
      <c r="AS1774">
        <v>2</v>
      </c>
    </row>
    <row r="1775" spans="1:47" x14ac:dyDescent="0.35">
      <c r="A1775">
        <v>1895</v>
      </c>
      <c r="B1775" t="s">
        <v>47</v>
      </c>
      <c r="C1775">
        <v>1848</v>
      </c>
      <c r="D1775">
        <v>12</v>
      </c>
      <c r="E1775">
        <v>3</v>
      </c>
      <c r="J1775">
        <v>6.8</v>
      </c>
      <c r="L1775">
        <v>6.8</v>
      </c>
      <c r="Q1775">
        <v>9</v>
      </c>
      <c r="R1775" t="s">
        <v>738</v>
      </c>
      <c r="T1775" t="s">
        <v>1301</v>
      </c>
      <c r="U1775">
        <v>24.1</v>
      </c>
      <c r="V1775">
        <v>120.5</v>
      </c>
      <c r="W1775">
        <v>30</v>
      </c>
      <c r="X1775">
        <v>1001</v>
      </c>
      <c r="Y1775">
        <v>4</v>
      </c>
      <c r="AC1775">
        <v>4</v>
      </c>
      <c r="AE1775">
        <v>4</v>
      </c>
      <c r="AF1775">
        <v>20300</v>
      </c>
      <c r="AG1775">
        <v>1</v>
      </c>
      <c r="AJ1775">
        <v>1001</v>
      </c>
      <c r="AK1775">
        <v>4</v>
      </c>
      <c r="AQ1775">
        <v>4</v>
      </c>
      <c r="AR1775">
        <v>20300</v>
      </c>
      <c r="AS1775">
        <v>4</v>
      </c>
    </row>
    <row r="1776" spans="1:47" x14ac:dyDescent="0.35">
      <c r="A1776">
        <v>1896</v>
      </c>
      <c r="B1776" t="s">
        <v>51</v>
      </c>
      <c r="C1776">
        <v>1849</v>
      </c>
      <c r="D1776">
        <v>1</v>
      </c>
      <c r="E1776">
        <v>25</v>
      </c>
      <c r="F1776">
        <v>5</v>
      </c>
      <c r="G1776">
        <v>10</v>
      </c>
      <c r="J1776">
        <v>7.5</v>
      </c>
      <c r="P1776">
        <v>7.5</v>
      </c>
      <c r="Q1776">
        <v>9</v>
      </c>
      <c r="R1776" t="s">
        <v>647</v>
      </c>
      <c r="S1776" t="s">
        <v>1104</v>
      </c>
      <c r="T1776" t="s">
        <v>1105</v>
      </c>
      <c r="U1776">
        <v>14</v>
      </c>
      <c r="V1776">
        <v>143.30000000000001</v>
      </c>
      <c r="W1776">
        <v>170</v>
      </c>
      <c r="AC1776">
        <v>2</v>
      </c>
      <c r="AE1776">
        <v>3</v>
      </c>
      <c r="AG1776">
        <v>3</v>
      </c>
      <c r="AK1776">
        <v>3</v>
      </c>
      <c r="AO1776">
        <v>2</v>
      </c>
      <c r="AQ1776">
        <v>3</v>
      </c>
      <c r="AS1776">
        <v>3</v>
      </c>
    </row>
    <row r="1777" spans="1:47" x14ac:dyDescent="0.35">
      <c r="A1777">
        <v>1897</v>
      </c>
      <c r="B1777" t="s">
        <v>47</v>
      </c>
      <c r="C1777">
        <v>1849</v>
      </c>
      <c r="D1777">
        <v>2</v>
      </c>
      <c r="E1777">
        <v>26</v>
      </c>
      <c r="F1777">
        <v>9</v>
      </c>
      <c r="G1777">
        <v>30</v>
      </c>
      <c r="I1777">
        <v>13</v>
      </c>
      <c r="J1777">
        <v>6</v>
      </c>
      <c r="P1777">
        <v>6</v>
      </c>
      <c r="Q1777">
        <v>9</v>
      </c>
      <c r="R1777" t="s">
        <v>501</v>
      </c>
      <c r="T1777" t="s">
        <v>1302</v>
      </c>
      <c r="U1777">
        <v>7.3</v>
      </c>
      <c r="V1777">
        <v>-72.3</v>
      </c>
      <c r="W1777">
        <v>160</v>
      </c>
      <c r="X1777">
        <v>40</v>
      </c>
      <c r="Y1777">
        <v>1</v>
      </c>
      <c r="AE1777">
        <v>2</v>
      </c>
    </row>
    <row r="1778" spans="1:47" x14ac:dyDescent="0.35">
      <c r="A1778">
        <v>1899</v>
      </c>
      <c r="B1778" t="s">
        <v>47</v>
      </c>
      <c r="C1778">
        <v>1849</v>
      </c>
      <c r="D1778">
        <v>5</v>
      </c>
      <c r="E1778">
        <v>3</v>
      </c>
      <c r="F1778">
        <v>10</v>
      </c>
      <c r="H1778" t="s">
        <v>48</v>
      </c>
      <c r="R1778" t="s">
        <v>501</v>
      </c>
      <c r="T1778" t="s">
        <v>1303</v>
      </c>
      <c r="U1778">
        <v>10.7</v>
      </c>
      <c r="V1778">
        <v>-71.599999999999994</v>
      </c>
      <c r="W1778">
        <v>160</v>
      </c>
      <c r="Y1778">
        <v>3</v>
      </c>
      <c r="AE1778">
        <v>2</v>
      </c>
    </row>
    <row r="1779" spans="1:47" x14ac:dyDescent="0.35">
      <c r="A1779">
        <v>6062</v>
      </c>
      <c r="B1779" t="s">
        <v>51</v>
      </c>
      <c r="C1779">
        <v>1849</v>
      </c>
      <c r="D1779">
        <v>9</v>
      </c>
      <c r="E1779">
        <v>28</v>
      </c>
      <c r="F1779">
        <v>9</v>
      </c>
      <c r="R1779" t="s">
        <v>98</v>
      </c>
      <c r="T1779" t="s">
        <v>902</v>
      </c>
      <c r="U1779">
        <v>55</v>
      </c>
      <c r="V1779">
        <v>166</v>
      </c>
      <c r="W1779">
        <v>50</v>
      </c>
      <c r="AE1779">
        <v>1</v>
      </c>
      <c r="AG1779">
        <v>1</v>
      </c>
      <c r="AQ1779">
        <v>1</v>
      </c>
      <c r="AS1779">
        <v>1</v>
      </c>
    </row>
    <row r="1780" spans="1:47" x14ac:dyDescent="0.35">
      <c r="A1780">
        <v>1900</v>
      </c>
      <c r="B1780" t="s">
        <v>51</v>
      </c>
      <c r="C1780">
        <v>1849</v>
      </c>
      <c r="D1780">
        <v>10</v>
      </c>
      <c r="E1780">
        <v>28</v>
      </c>
      <c r="F1780">
        <v>9</v>
      </c>
      <c r="G1780">
        <v>0</v>
      </c>
      <c r="I1780">
        <v>20</v>
      </c>
      <c r="J1780">
        <v>7.5</v>
      </c>
      <c r="L1780">
        <v>7.5</v>
      </c>
      <c r="Q1780">
        <v>10</v>
      </c>
      <c r="R1780" t="s">
        <v>98</v>
      </c>
      <c r="T1780" t="s">
        <v>1304</v>
      </c>
      <c r="U1780">
        <v>55</v>
      </c>
      <c r="V1780">
        <v>166</v>
      </c>
      <c r="W1780">
        <v>50</v>
      </c>
    </row>
    <row r="1781" spans="1:47" x14ac:dyDescent="0.35">
      <c r="A1781">
        <v>1902</v>
      </c>
      <c r="B1781" t="s">
        <v>51</v>
      </c>
      <c r="C1781">
        <v>1849</v>
      </c>
      <c r="D1781">
        <v>11</v>
      </c>
      <c r="E1781">
        <v>17</v>
      </c>
      <c r="F1781">
        <v>10</v>
      </c>
      <c r="G1781">
        <v>10</v>
      </c>
      <c r="J1781">
        <v>7.5</v>
      </c>
      <c r="L1781">
        <v>7.5</v>
      </c>
      <c r="Q1781">
        <v>8</v>
      </c>
      <c r="R1781" t="s">
        <v>539</v>
      </c>
      <c r="T1781" t="s">
        <v>1292</v>
      </c>
      <c r="U1781">
        <v>-29.95</v>
      </c>
      <c r="V1781">
        <v>-71.37</v>
      </c>
      <c r="W1781">
        <v>160</v>
      </c>
      <c r="Y1781">
        <v>1</v>
      </c>
      <c r="AE1781">
        <v>1</v>
      </c>
      <c r="AI1781">
        <v>1</v>
      </c>
      <c r="AK1781">
        <v>1</v>
      </c>
      <c r="AQ1781">
        <v>1</v>
      </c>
      <c r="AU1781">
        <v>1</v>
      </c>
    </row>
    <row r="1782" spans="1:47" x14ac:dyDescent="0.35">
      <c r="A1782">
        <v>1904</v>
      </c>
      <c r="B1782" t="s">
        <v>47</v>
      </c>
      <c r="C1782">
        <v>1850</v>
      </c>
      <c r="D1782">
        <v>4</v>
      </c>
      <c r="E1782">
        <v>29</v>
      </c>
      <c r="H1782" t="s">
        <v>48</v>
      </c>
      <c r="Q1782">
        <v>11</v>
      </c>
      <c r="R1782" t="s">
        <v>389</v>
      </c>
      <c r="T1782" t="s">
        <v>1305</v>
      </c>
      <c r="U1782">
        <v>42.8</v>
      </c>
      <c r="V1782">
        <v>17.7</v>
      </c>
      <c r="W1782">
        <v>130</v>
      </c>
    </row>
    <row r="1783" spans="1:47" x14ac:dyDescent="0.35">
      <c r="A1783">
        <v>1905</v>
      </c>
      <c r="B1783" t="s">
        <v>47</v>
      </c>
      <c r="C1783">
        <v>1850</v>
      </c>
      <c r="D1783">
        <v>9</v>
      </c>
      <c r="E1783">
        <v>12</v>
      </c>
      <c r="J1783">
        <v>7.5</v>
      </c>
      <c r="L1783">
        <v>7.5</v>
      </c>
      <c r="Q1783">
        <v>10</v>
      </c>
      <c r="R1783" t="s">
        <v>93</v>
      </c>
      <c r="T1783" t="s">
        <v>1306</v>
      </c>
      <c r="U1783">
        <v>27.8</v>
      </c>
      <c r="V1783">
        <v>102.3</v>
      </c>
      <c r="W1783">
        <v>30</v>
      </c>
      <c r="X1783">
        <v>20650</v>
      </c>
      <c r="Y1783">
        <v>4</v>
      </c>
      <c r="AE1783">
        <v>4</v>
      </c>
      <c r="AJ1783">
        <v>20650</v>
      </c>
      <c r="AK1783">
        <v>4</v>
      </c>
      <c r="AQ1783">
        <v>4</v>
      </c>
    </row>
    <row r="1784" spans="1:47" x14ac:dyDescent="0.35">
      <c r="A1784">
        <v>1903</v>
      </c>
      <c r="B1784" t="s">
        <v>47</v>
      </c>
      <c r="C1784">
        <v>1850</v>
      </c>
      <c r="J1784">
        <v>5</v>
      </c>
      <c r="L1784">
        <v>5</v>
      </c>
      <c r="Q1784">
        <v>6</v>
      </c>
      <c r="R1784" t="s">
        <v>93</v>
      </c>
      <c r="T1784" t="s">
        <v>1307</v>
      </c>
      <c r="U1784">
        <v>34.700000000000003</v>
      </c>
      <c r="V1784">
        <v>104.9</v>
      </c>
      <c r="W1784">
        <v>30</v>
      </c>
      <c r="Y1784">
        <v>2</v>
      </c>
      <c r="AE1784">
        <v>1</v>
      </c>
      <c r="AG1784">
        <v>1</v>
      </c>
      <c r="AK1784">
        <v>2</v>
      </c>
      <c r="AQ1784">
        <v>1</v>
      </c>
      <c r="AS1784">
        <v>1</v>
      </c>
    </row>
    <row r="1785" spans="1:47" x14ac:dyDescent="0.35">
      <c r="A1785">
        <v>1907</v>
      </c>
      <c r="B1785" t="s">
        <v>47</v>
      </c>
      <c r="C1785">
        <v>1851</v>
      </c>
      <c r="D1785">
        <v>1</v>
      </c>
      <c r="E1785">
        <v>1</v>
      </c>
      <c r="H1785" t="s">
        <v>48</v>
      </c>
      <c r="Q1785">
        <v>6</v>
      </c>
      <c r="R1785" t="s">
        <v>289</v>
      </c>
      <c r="T1785" t="s">
        <v>289</v>
      </c>
      <c r="U1785">
        <v>46.3</v>
      </c>
      <c r="V1785">
        <v>8</v>
      </c>
      <c r="W1785">
        <v>120</v>
      </c>
      <c r="Y1785">
        <v>2</v>
      </c>
    </row>
    <row r="1786" spans="1:47" x14ac:dyDescent="0.35">
      <c r="A1786">
        <v>1908</v>
      </c>
      <c r="B1786" t="s">
        <v>47</v>
      </c>
      <c r="C1786">
        <v>1851</v>
      </c>
      <c r="D1786">
        <v>1</v>
      </c>
      <c r="E1786">
        <v>20</v>
      </c>
      <c r="H1786" t="s">
        <v>48</v>
      </c>
      <c r="Q1786">
        <v>9</v>
      </c>
      <c r="R1786" t="s">
        <v>100</v>
      </c>
      <c r="T1786" t="s">
        <v>100</v>
      </c>
      <c r="U1786">
        <v>41.2</v>
      </c>
      <c r="V1786">
        <v>20.2</v>
      </c>
      <c r="W1786">
        <v>130</v>
      </c>
      <c r="AE1786">
        <v>2</v>
      </c>
    </row>
    <row r="1787" spans="1:47" x14ac:dyDescent="0.35">
      <c r="A1787">
        <v>1909</v>
      </c>
      <c r="B1787" t="s">
        <v>47</v>
      </c>
      <c r="C1787">
        <v>1851</v>
      </c>
      <c r="D1787">
        <v>2</v>
      </c>
      <c r="E1787">
        <v>2</v>
      </c>
      <c r="F1787">
        <v>10</v>
      </c>
      <c r="R1787" t="s">
        <v>580</v>
      </c>
      <c r="T1787" t="s">
        <v>1308</v>
      </c>
      <c r="U1787">
        <v>10.4</v>
      </c>
      <c r="V1787">
        <v>-75.400000000000006</v>
      </c>
      <c r="W1787">
        <v>160</v>
      </c>
      <c r="Y1787">
        <v>3</v>
      </c>
      <c r="AE1787">
        <v>2</v>
      </c>
    </row>
    <row r="1788" spans="1:47" x14ac:dyDescent="0.35">
      <c r="A1788">
        <v>1912</v>
      </c>
      <c r="B1788" t="s">
        <v>51</v>
      </c>
      <c r="C1788">
        <v>1851</v>
      </c>
      <c r="D1788">
        <v>2</v>
      </c>
      <c r="E1788">
        <v>28</v>
      </c>
      <c r="F1788">
        <v>13</v>
      </c>
      <c r="Q1788">
        <v>10</v>
      </c>
      <c r="R1788" t="s">
        <v>80</v>
      </c>
      <c r="T1788" t="s">
        <v>1309</v>
      </c>
      <c r="U1788">
        <v>36.5</v>
      </c>
      <c r="V1788">
        <v>28.8</v>
      </c>
      <c r="W1788">
        <v>140</v>
      </c>
      <c r="AE1788">
        <v>2</v>
      </c>
    </row>
    <row r="1789" spans="1:47" x14ac:dyDescent="0.35">
      <c r="A1789">
        <v>1913</v>
      </c>
      <c r="B1789" t="s">
        <v>47</v>
      </c>
      <c r="C1789">
        <v>1851</v>
      </c>
      <c r="D1789">
        <v>4</v>
      </c>
      <c r="E1789">
        <v>2</v>
      </c>
      <c r="F1789">
        <v>10</v>
      </c>
      <c r="G1789">
        <v>48</v>
      </c>
      <c r="J1789">
        <v>7.1</v>
      </c>
      <c r="L1789">
        <v>7.1</v>
      </c>
      <c r="Q1789">
        <v>8</v>
      </c>
      <c r="R1789" t="s">
        <v>539</v>
      </c>
      <c r="T1789" t="s">
        <v>886</v>
      </c>
      <c r="U1789">
        <v>-33.32</v>
      </c>
      <c r="V1789">
        <v>-71.42</v>
      </c>
      <c r="W1789">
        <v>160</v>
      </c>
      <c r="Y1789">
        <v>1</v>
      </c>
      <c r="AE1789">
        <v>3</v>
      </c>
      <c r="AG1789">
        <v>3</v>
      </c>
      <c r="AK1789">
        <v>1</v>
      </c>
      <c r="AQ1789">
        <v>3</v>
      </c>
      <c r="AS1789">
        <v>3</v>
      </c>
    </row>
    <row r="1790" spans="1:47" x14ac:dyDescent="0.35">
      <c r="A1790">
        <v>1914</v>
      </c>
      <c r="B1790" t="s">
        <v>47</v>
      </c>
      <c r="C1790">
        <v>1851</v>
      </c>
      <c r="D1790">
        <v>4</v>
      </c>
      <c r="E1790">
        <v>19</v>
      </c>
      <c r="F1790">
        <v>14</v>
      </c>
      <c r="G1790">
        <v>30</v>
      </c>
      <c r="R1790" t="s">
        <v>115</v>
      </c>
      <c r="T1790" t="s">
        <v>1310</v>
      </c>
      <c r="U1790">
        <v>25.1</v>
      </c>
      <c r="V1790">
        <v>62.3</v>
      </c>
      <c r="W1790">
        <v>60</v>
      </c>
      <c r="AE1790">
        <v>2</v>
      </c>
      <c r="AG1790">
        <v>3</v>
      </c>
      <c r="AI1790">
        <v>3</v>
      </c>
      <c r="AQ1790">
        <v>2</v>
      </c>
      <c r="AS1790">
        <v>3</v>
      </c>
    </row>
    <row r="1791" spans="1:47" x14ac:dyDescent="0.35">
      <c r="A1791">
        <v>6064</v>
      </c>
      <c r="B1791" t="s">
        <v>51</v>
      </c>
      <c r="C1791">
        <v>1851</v>
      </c>
      <c r="D1791">
        <v>5</v>
      </c>
      <c r="E1791">
        <v>15</v>
      </c>
      <c r="F1791">
        <v>16</v>
      </c>
      <c r="G1791">
        <v>10</v>
      </c>
      <c r="H1791" t="s">
        <v>48</v>
      </c>
      <c r="Q1791">
        <v>6</v>
      </c>
      <c r="R1791" t="s">
        <v>505</v>
      </c>
      <c r="S1791" t="s">
        <v>1092</v>
      </c>
      <c r="T1791" t="s">
        <v>1311</v>
      </c>
      <c r="U1791">
        <v>37.799999999999997</v>
      </c>
      <c r="V1791">
        <v>-122.4</v>
      </c>
      <c r="W1791">
        <v>150</v>
      </c>
    </row>
    <row r="1792" spans="1:47" x14ac:dyDescent="0.35">
      <c r="A1792">
        <v>1915</v>
      </c>
      <c r="B1792" t="s">
        <v>47</v>
      </c>
      <c r="C1792">
        <v>1851</v>
      </c>
      <c r="D1792">
        <v>5</v>
      </c>
      <c r="E1792">
        <v>16</v>
      </c>
      <c r="F1792">
        <v>13</v>
      </c>
      <c r="H1792" t="s">
        <v>48</v>
      </c>
      <c r="R1792" t="s">
        <v>1175</v>
      </c>
      <c r="T1792" t="s">
        <v>1267</v>
      </c>
      <c r="U1792">
        <v>16.2</v>
      </c>
      <c r="V1792">
        <v>-61.4</v>
      </c>
      <c r="W1792">
        <v>90</v>
      </c>
      <c r="AE1792">
        <v>2</v>
      </c>
    </row>
    <row r="1793" spans="1:47" x14ac:dyDescent="0.35">
      <c r="A1793">
        <v>6560</v>
      </c>
      <c r="B1793" t="s">
        <v>51</v>
      </c>
      <c r="C1793">
        <v>1851</v>
      </c>
      <c r="D1793">
        <v>5</v>
      </c>
      <c r="E1793">
        <v>26</v>
      </c>
      <c r="F1793">
        <v>18</v>
      </c>
      <c r="G1793">
        <v>14</v>
      </c>
      <c r="J1793">
        <v>7.2</v>
      </c>
      <c r="L1793">
        <v>7.2</v>
      </c>
      <c r="Q1793">
        <v>10</v>
      </c>
      <c r="R1793" t="s">
        <v>539</v>
      </c>
      <c r="T1793" t="s">
        <v>1069</v>
      </c>
      <c r="U1793">
        <v>-27.35</v>
      </c>
      <c r="V1793">
        <v>-70.349999999999994</v>
      </c>
      <c r="W1793">
        <v>160</v>
      </c>
      <c r="AE1793">
        <v>3</v>
      </c>
      <c r="AG1793">
        <v>3</v>
      </c>
      <c r="AQ1793">
        <v>2</v>
      </c>
      <c r="AS1793">
        <v>3</v>
      </c>
    </row>
    <row r="1794" spans="1:47" x14ac:dyDescent="0.35">
      <c r="A1794">
        <v>1918</v>
      </c>
      <c r="B1794" t="s">
        <v>47</v>
      </c>
      <c r="C1794">
        <v>1851</v>
      </c>
      <c r="D1794">
        <v>8</v>
      </c>
      <c r="E1794">
        <v>14</v>
      </c>
      <c r="F1794">
        <v>1</v>
      </c>
      <c r="G1794">
        <v>23</v>
      </c>
      <c r="Q1794">
        <v>11</v>
      </c>
      <c r="R1794" t="s">
        <v>60</v>
      </c>
      <c r="T1794" t="s">
        <v>1312</v>
      </c>
      <c r="U1794">
        <v>41</v>
      </c>
      <c r="V1794">
        <v>15.7</v>
      </c>
      <c r="W1794">
        <v>130</v>
      </c>
      <c r="X1794">
        <v>671</v>
      </c>
      <c r="Y1794">
        <v>3</v>
      </c>
      <c r="AE1794">
        <v>3</v>
      </c>
      <c r="AG1794">
        <v>3</v>
      </c>
      <c r="AJ1794">
        <v>671</v>
      </c>
      <c r="AK1794">
        <v>3</v>
      </c>
      <c r="AQ1794">
        <v>3</v>
      </c>
      <c r="AS1794">
        <v>3</v>
      </c>
    </row>
    <row r="1795" spans="1:47" x14ac:dyDescent="0.35">
      <c r="A1795">
        <v>1921</v>
      </c>
      <c r="B1795" t="s">
        <v>51</v>
      </c>
      <c r="C1795">
        <v>1851</v>
      </c>
      <c r="D1795">
        <v>10</v>
      </c>
      <c r="E1795">
        <v>12</v>
      </c>
      <c r="F1795">
        <v>6</v>
      </c>
      <c r="J1795">
        <v>6.6</v>
      </c>
      <c r="L1795">
        <v>6.6</v>
      </c>
      <c r="Q1795">
        <v>11</v>
      </c>
      <c r="R1795" t="s">
        <v>100</v>
      </c>
      <c r="T1795" t="s">
        <v>1313</v>
      </c>
      <c r="U1795">
        <v>40.5</v>
      </c>
      <c r="V1795">
        <v>19.7</v>
      </c>
      <c r="W1795">
        <v>130</v>
      </c>
      <c r="X1795">
        <v>2000</v>
      </c>
      <c r="Y1795">
        <v>4</v>
      </c>
      <c r="AE1795">
        <v>4</v>
      </c>
      <c r="AG1795">
        <v>4</v>
      </c>
      <c r="AJ1795">
        <v>2000</v>
      </c>
      <c r="AK1795">
        <v>4</v>
      </c>
      <c r="AQ1795">
        <v>4</v>
      </c>
      <c r="AS1795">
        <v>4</v>
      </c>
    </row>
    <row r="1796" spans="1:47" x14ac:dyDescent="0.35">
      <c r="A1796">
        <v>1922</v>
      </c>
      <c r="B1796" t="s">
        <v>47</v>
      </c>
      <c r="C1796">
        <v>1851</v>
      </c>
      <c r="D1796">
        <v>10</v>
      </c>
      <c r="E1796">
        <v>17</v>
      </c>
      <c r="Q1796">
        <v>10</v>
      </c>
      <c r="R1796" t="s">
        <v>100</v>
      </c>
      <c r="T1796" t="s">
        <v>1314</v>
      </c>
      <c r="U1796">
        <v>40.5</v>
      </c>
      <c r="V1796">
        <v>19.7</v>
      </c>
      <c r="W1796">
        <v>130</v>
      </c>
      <c r="X1796">
        <v>400</v>
      </c>
      <c r="Y1796">
        <v>3</v>
      </c>
      <c r="AE1796">
        <v>3</v>
      </c>
      <c r="AG1796">
        <v>3</v>
      </c>
      <c r="AJ1796">
        <v>400</v>
      </c>
      <c r="AK1796">
        <v>3</v>
      </c>
      <c r="AQ1796">
        <v>3</v>
      </c>
      <c r="AS1796">
        <v>3</v>
      </c>
    </row>
    <row r="1797" spans="1:47" x14ac:dyDescent="0.35">
      <c r="A1797">
        <v>6065</v>
      </c>
      <c r="B1797" t="s">
        <v>51</v>
      </c>
      <c r="C1797">
        <v>1851</v>
      </c>
      <c r="D1797">
        <v>11</v>
      </c>
      <c r="E1797">
        <v>13</v>
      </c>
      <c r="F1797">
        <v>2</v>
      </c>
      <c r="G1797">
        <v>51</v>
      </c>
      <c r="H1797" t="s">
        <v>48</v>
      </c>
      <c r="R1797" t="s">
        <v>505</v>
      </c>
      <c r="S1797" t="s">
        <v>1092</v>
      </c>
      <c r="T1797" t="s">
        <v>1311</v>
      </c>
      <c r="U1797">
        <v>40</v>
      </c>
      <c r="V1797">
        <v>-122</v>
      </c>
      <c r="W1797">
        <v>150</v>
      </c>
    </row>
    <row r="1798" spans="1:47" x14ac:dyDescent="0.35">
      <c r="A1798">
        <v>1906</v>
      </c>
      <c r="B1798" t="s">
        <v>47</v>
      </c>
      <c r="C1798">
        <v>1851</v>
      </c>
      <c r="H1798" t="s">
        <v>48</v>
      </c>
      <c r="R1798" t="s">
        <v>73</v>
      </c>
      <c r="T1798" t="s">
        <v>1315</v>
      </c>
      <c r="U1798">
        <v>36.200000000000003</v>
      </c>
      <c r="V1798">
        <v>55</v>
      </c>
      <c r="W1798">
        <v>140</v>
      </c>
      <c r="AE1798">
        <v>2</v>
      </c>
    </row>
    <row r="1799" spans="1:47" x14ac:dyDescent="0.35">
      <c r="A1799">
        <v>9907</v>
      </c>
      <c r="B1799" t="s">
        <v>51</v>
      </c>
      <c r="C1799">
        <v>1852</v>
      </c>
      <c r="D1799">
        <v>1</v>
      </c>
      <c r="E1799">
        <v>9</v>
      </c>
      <c r="I1799">
        <v>150</v>
      </c>
      <c r="J1799">
        <v>6.5</v>
      </c>
      <c r="L1799">
        <v>6.5</v>
      </c>
      <c r="Q1799">
        <v>8</v>
      </c>
      <c r="R1799" t="s">
        <v>676</v>
      </c>
      <c r="T1799" t="s">
        <v>1316</v>
      </c>
      <c r="U1799">
        <v>-6.5</v>
      </c>
      <c r="V1799">
        <v>105.5</v>
      </c>
      <c r="W1799">
        <v>60</v>
      </c>
      <c r="AE1799">
        <v>1</v>
      </c>
      <c r="AI1799">
        <v>1</v>
      </c>
      <c r="AQ1799">
        <v>1</v>
      </c>
      <c r="AU1799">
        <v>1</v>
      </c>
    </row>
    <row r="1800" spans="1:47" x14ac:dyDescent="0.35">
      <c r="A1800">
        <v>1927</v>
      </c>
      <c r="B1800" t="s">
        <v>47</v>
      </c>
      <c r="C1800">
        <v>1852</v>
      </c>
      <c r="D1800">
        <v>1</v>
      </c>
      <c r="E1800">
        <v>24</v>
      </c>
      <c r="H1800" t="s">
        <v>48</v>
      </c>
      <c r="R1800" t="s">
        <v>543</v>
      </c>
      <c r="T1800" t="s">
        <v>627</v>
      </c>
      <c r="U1800">
        <v>17</v>
      </c>
      <c r="V1800">
        <v>-96.3</v>
      </c>
      <c r="W1800">
        <v>150</v>
      </c>
      <c r="AE1800">
        <v>3</v>
      </c>
    </row>
    <row r="1801" spans="1:47" x14ac:dyDescent="0.35">
      <c r="A1801">
        <v>1924</v>
      </c>
      <c r="B1801" t="s">
        <v>47</v>
      </c>
      <c r="C1801">
        <v>1852</v>
      </c>
      <c r="D1801">
        <v>1</v>
      </c>
      <c r="E1801">
        <v>24</v>
      </c>
      <c r="R1801" t="s">
        <v>115</v>
      </c>
      <c r="T1801" t="s">
        <v>1317</v>
      </c>
      <c r="U1801">
        <v>27.7</v>
      </c>
      <c r="V1801">
        <v>68.8</v>
      </c>
      <c r="W1801">
        <v>60</v>
      </c>
      <c r="X1801">
        <v>350</v>
      </c>
      <c r="Y1801">
        <v>3</v>
      </c>
      <c r="AE1801">
        <v>3</v>
      </c>
      <c r="AG1801">
        <v>3</v>
      </c>
      <c r="AI1801">
        <v>3</v>
      </c>
      <c r="AJ1801">
        <v>350</v>
      </c>
      <c r="AK1801">
        <v>3</v>
      </c>
      <c r="AQ1801">
        <v>3</v>
      </c>
      <c r="AS1801">
        <v>3</v>
      </c>
    </row>
    <row r="1802" spans="1:47" x14ac:dyDescent="0.35">
      <c r="A1802">
        <v>1928</v>
      </c>
      <c r="B1802" t="s">
        <v>47</v>
      </c>
      <c r="C1802">
        <v>1852</v>
      </c>
      <c r="D1802">
        <v>2</v>
      </c>
      <c r="E1802">
        <v>22</v>
      </c>
      <c r="H1802" t="s">
        <v>48</v>
      </c>
      <c r="I1802">
        <v>10</v>
      </c>
      <c r="J1802">
        <v>5.8</v>
      </c>
      <c r="P1802">
        <v>5.8</v>
      </c>
      <c r="Q1802">
        <v>9</v>
      </c>
      <c r="R1802" t="s">
        <v>73</v>
      </c>
      <c r="T1802" t="s">
        <v>1318</v>
      </c>
      <c r="U1802">
        <v>37.1</v>
      </c>
      <c r="V1802">
        <v>58.4</v>
      </c>
      <c r="W1802">
        <v>140</v>
      </c>
      <c r="X1802">
        <v>2000</v>
      </c>
      <c r="Y1802">
        <v>4</v>
      </c>
      <c r="AE1802">
        <v>3</v>
      </c>
    </row>
    <row r="1803" spans="1:47" x14ac:dyDescent="0.35">
      <c r="A1803">
        <v>1929</v>
      </c>
      <c r="B1803" t="s">
        <v>47</v>
      </c>
      <c r="C1803">
        <v>1852</v>
      </c>
      <c r="D1803">
        <v>4</v>
      </c>
      <c r="E1803">
        <v>16</v>
      </c>
      <c r="F1803">
        <v>22</v>
      </c>
      <c r="G1803">
        <v>16</v>
      </c>
      <c r="H1803" t="s">
        <v>48</v>
      </c>
      <c r="Q1803">
        <v>10</v>
      </c>
      <c r="R1803" t="s">
        <v>541</v>
      </c>
      <c r="T1803" t="s">
        <v>616</v>
      </c>
      <c r="U1803">
        <v>37.5</v>
      </c>
      <c r="V1803">
        <v>-25.3</v>
      </c>
      <c r="W1803">
        <v>130</v>
      </c>
      <c r="X1803">
        <v>12</v>
      </c>
      <c r="Y1803">
        <v>1</v>
      </c>
      <c r="AE1803">
        <v>1</v>
      </c>
      <c r="AG1803">
        <v>1</v>
      </c>
      <c r="AJ1803">
        <v>12</v>
      </c>
      <c r="AK1803">
        <v>1</v>
      </c>
      <c r="AQ1803">
        <v>1</v>
      </c>
      <c r="AS1803">
        <v>1</v>
      </c>
    </row>
    <row r="1804" spans="1:47" x14ac:dyDescent="0.35">
      <c r="A1804">
        <v>1930</v>
      </c>
      <c r="B1804" t="s">
        <v>47</v>
      </c>
      <c r="C1804">
        <v>1852</v>
      </c>
      <c r="D1804">
        <v>5</v>
      </c>
      <c r="E1804">
        <v>26</v>
      </c>
      <c r="J1804">
        <v>6</v>
      </c>
      <c r="L1804">
        <v>6</v>
      </c>
      <c r="Q1804">
        <v>8</v>
      </c>
      <c r="R1804" t="s">
        <v>93</v>
      </c>
      <c r="T1804" t="s">
        <v>1319</v>
      </c>
      <c r="U1804">
        <v>37.5</v>
      </c>
      <c r="V1804">
        <v>105.2</v>
      </c>
      <c r="W1804">
        <v>30</v>
      </c>
      <c r="X1804">
        <v>300</v>
      </c>
      <c r="Y1804">
        <v>3</v>
      </c>
      <c r="AB1804">
        <v>400</v>
      </c>
      <c r="AC1804">
        <v>3</v>
      </c>
      <c r="AE1804">
        <v>3</v>
      </c>
      <c r="AF1804">
        <v>20000</v>
      </c>
      <c r="AG1804">
        <v>4</v>
      </c>
      <c r="AJ1804">
        <v>300</v>
      </c>
      <c r="AK1804">
        <v>3</v>
      </c>
      <c r="AN1804">
        <v>400</v>
      </c>
      <c r="AO1804">
        <v>3</v>
      </c>
      <c r="AQ1804">
        <v>3</v>
      </c>
      <c r="AR1804">
        <v>20000</v>
      </c>
      <c r="AS1804">
        <v>4</v>
      </c>
    </row>
    <row r="1805" spans="1:47" x14ac:dyDescent="0.35">
      <c r="A1805">
        <v>6609</v>
      </c>
      <c r="B1805" t="s">
        <v>51</v>
      </c>
      <c r="C1805">
        <v>1852</v>
      </c>
      <c r="D1805">
        <v>7</v>
      </c>
      <c r="E1805">
        <v>17</v>
      </c>
      <c r="R1805" t="s">
        <v>780</v>
      </c>
      <c r="T1805" t="s">
        <v>1320</v>
      </c>
      <c r="U1805">
        <v>20</v>
      </c>
      <c r="V1805">
        <v>-75.8</v>
      </c>
      <c r="W1805">
        <v>90</v>
      </c>
    </row>
    <row r="1806" spans="1:47" x14ac:dyDescent="0.35">
      <c r="A1806">
        <v>1931</v>
      </c>
      <c r="B1806" t="s">
        <v>47</v>
      </c>
      <c r="C1806">
        <v>1852</v>
      </c>
      <c r="D1806">
        <v>7</v>
      </c>
      <c r="E1806">
        <v>24</v>
      </c>
      <c r="H1806" t="s">
        <v>48</v>
      </c>
      <c r="J1806">
        <v>7.3</v>
      </c>
      <c r="P1806">
        <v>7.3</v>
      </c>
      <c r="R1806" t="s">
        <v>80</v>
      </c>
      <c r="T1806" t="s">
        <v>80</v>
      </c>
      <c r="U1806">
        <v>39.9</v>
      </c>
      <c r="V1806">
        <v>41.3</v>
      </c>
      <c r="W1806">
        <v>140</v>
      </c>
      <c r="X1806">
        <v>17</v>
      </c>
      <c r="Y1806">
        <v>1</v>
      </c>
      <c r="AE1806">
        <v>1</v>
      </c>
    </row>
    <row r="1807" spans="1:47" x14ac:dyDescent="0.35">
      <c r="A1807">
        <v>1933</v>
      </c>
      <c r="B1807" t="s">
        <v>51</v>
      </c>
      <c r="C1807">
        <v>1852</v>
      </c>
      <c r="D1807">
        <v>9</v>
      </c>
      <c r="E1807">
        <v>16</v>
      </c>
      <c r="F1807">
        <v>10</v>
      </c>
      <c r="G1807">
        <v>45</v>
      </c>
      <c r="J1807">
        <v>7.5</v>
      </c>
      <c r="L1807">
        <v>7.5</v>
      </c>
      <c r="Q1807">
        <v>9</v>
      </c>
      <c r="R1807" t="s">
        <v>621</v>
      </c>
      <c r="T1807" t="s">
        <v>1321</v>
      </c>
      <c r="U1807">
        <v>14</v>
      </c>
      <c r="V1807">
        <v>120.5</v>
      </c>
      <c r="W1807">
        <v>170</v>
      </c>
      <c r="X1807">
        <v>3</v>
      </c>
      <c r="Y1807">
        <v>1</v>
      </c>
      <c r="AB1807">
        <v>1</v>
      </c>
      <c r="AC1807">
        <v>1</v>
      </c>
      <c r="AE1807">
        <v>3</v>
      </c>
      <c r="AG1807">
        <v>3</v>
      </c>
      <c r="AJ1807">
        <v>3</v>
      </c>
      <c r="AK1807">
        <v>1</v>
      </c>
      <c r="AN1807">
        <v>1</v>
      </c>
      <c r="AO1807">
        <v>1</v>
      </c>
      <c r="AQ1807">
        <v>3</v>
      </c>
      <c r="AS1807">
        <v>3</v>
      </c>
    </row>
    <row r="1808" spans="1:47" x14ac:dyDescent="0.35">
      <c r="A1808">
        <v>6066</v>
      </c>
      <c r="B1808" t="s">
        <v>51</v>
      </c>
      <c r="C1808">
        <v>1852</v>
      </c>
      <c r="D1808">
        <v>11</v>
      </c>
      <c r="E1808">
        <v>11</v>
      </c>
      <c r="F1808">
        <v>0</v>
      </c>
      <c r="G1808">
        <v>0</v>
      </c>
      <c r="J1808">
        <v>6.8</v>
      </c>
      <c r="L1808">
        <v>6.8</v>
      </c>
      <c r="R1808" t="s">
        <v>676</v>
      </c>
      <c r="T1808" t="s">
        <v>1322</v>
      </c>
      <c r="U1808">
        <v>1.5</v>
      </c>
      <c r="V1808">
        <v>98</v>
      </c>
      <c r="W1808">
        <v>60</v>
      </c>
    </row>
    <row r="1809" spans="1:45" x14ac:dyDescent="0.35">
      <c r="A1809">
        <v>9882</v>
      </c>
      <c r="B1809" t="s">
        <v>51</v>
      </c>
      <c r="C1809">
        <v>1852</v>
      </c>
      <c r="D1809">
        <v>11</v>
      </c>
      <c r="E1809">
        <v>19</v>
      </c>
      <c r="R1809" t="s">
        <v>676</v>
      </c>
      <c r="T1809" t="s">
        <v>939</v>
      </c>
      <c r="U1809">
        <v>-3.7</v>
      </c>
      <c r="V1809">
        <v>128.19999999999999</v>
      </c>
      <c r="W1809">
        <v>170</v>
      </c>
    </row>
    <row r="1810" spans="1:45" x14ac:dyDescent="0.35">
      <c r="A1810">
        <v>6067</v>
      </c>
      <c r="B1810" t="s">
        <v>51</v>
      </c>
      <c r="C1810">
        <v>1852</v>
      </c>
      <c r="D1810">
        <v>11</v>
      </c>
      <c r="E1810">
        <v>25</v>
      </c>
      <c r="F1810">
        <v>7</v>
      </c>
      <c r="G1810">
        <v>9</v>
      </c>
      <c r="H1810" t="s">
        <v>48</v>
      </c>
      <c r="R1810" t="s">
        <v>505</v>
      </c>
      <c r="S1810" t="s">
        <v>1092</v>
      </c>
      <c r="T1810" t="s">
        <v>1311</v>
      </c>
      <c r="W1810">
        <v>150</v>
      </c>
    </row>
    <row r="1811" spans="1:45" x14ac:dyDescent="0.35">
      <c r="A1811">
        <v>1934</v>
      </c>
      <c r="B1811" t="s">
        <v>51</v>
      </c>
      <c r="C1811">
        <v>1852</v>
      </c>
      <c r="D1811">
        <v>11</v>
      </c>
      <c r="E1811">
        <v>25</v>
      </c>
      <c r="F1811">
        <v>22</v>
      </c>
      <c r="G1811">
        <v>40</v>
      </c>
      <c r="I1811">
        <v>100</v>
      </c>
      <c r="J1811">
        <v>8.3000000000000007</v>
      </c>
      <c r="L1811">
        <v>8.3000000000000007</v>
      </c>
      <c r="Q1811">
        <v>9</v>
      </c>
      <c r="R1811" t="s">
        <v>676</v>
      </c>
      <c r="T1811" t="s">
        <v>1323</v>
      </c>
      <c r="U1811">
        <v>-5.25</v>
      </c>
      <c r="V1811">
        <v>129.75</v>
      </c>
      <c r="W1811">
        <v>170</v>
      </c>
      <c r="AE1811">
        <v>3</v>
      </c>
      <c r="AG1811">
        <v>3</v>
      </c>
      <c r="AJ1811">
        <v>60</v>
      </c>
      <c r="AK1811">
        <v>2</v>
      </c>
      <c r="AQ1811">
        <v>3</v>
      </c>
      <c r="AS1811">
        <v>3</v>
      </c>
    </row>
    <row r="1812" spans="1:45" x14ac:dyDescent="0.35">
      <c r="A1812">
        <v>6111</v>
      </c>
      <c r="B1812" t="s">
        <v>51</v>
      </c>
      <c r="C1812">
        <v>1852</v>
      </c>
      <c r="D1812">
        <v>11</v>
      </c>
      <c r="E1812">
        <v>27</v>
      </c>
      <c r="Q1812">
        <v>3</v>
      </c>
      <c r="R1812" t="s">
        <v>479</v>
      </c>
      <c r="T1812" t="s">
        <v>479</v>
      </c>
      <c r="U1812">
        <v>-12.1</v>
      </c>
      <c r="V1812">
        <v>-77.099999999999994</v>
      </c>
      <c r="W1812">
        <v>160</v>
      </c>
    </row>
    <row r="1813" spans="1:45" x14ac:dyDescent="0.35">
      <c r="A1813">
        <v>6534</v>
      </c>
      <c r="B1813" t="s">
        <v>51</v>
      </c>
      <c r="C1813">
        <v>1852</v>
      </c>
      <c r="D1813">
        <v>11</v>
      </c>
      <c r="E1813">
        <v>29</v>
      </c>
      <c r="J1813">
        <v>7</v>
      </c>
      <c r="L1813">
        <v>7</v>
      </c>
      <c r="R1813" t="s">
        <v>543</v>
      </c>
      <c r="T1813" t="s">
        <v>1324</v>
      </c>
      <c r="U1813">
        <v>32.5</v>
      </c>
      <c r="V1813">
        <v>-115.5</v>
      </c>
      <c r="W1813">
        <v>150</v>
      </c>
    </row>
    <row r="1814" spans="1:45" x14ac:dyDescent="0.35">
      <c r="A1814">
        <v>6112</v>
      </c>
      <c r="B1814" t="s">
        <v>51</v>
      </c>
      <c r="C1814">
        <v>1852</v>
      </c>
      <c r="D1814">
        <v>12</v>
      </c>
      <c r="E1814">
        <v>4</v>
      </c>
      <c r="R1814" t="s">
        <v>543</v>
      </c>
      <c r="T1814" t="s">
        <v>892</v>
      </c>
      <c r="U1814">
        <v>17</v>
      </c>
      <c r="V1814">
        <v>-100</v>
      </c>
      <c r="W1814">
        <v>150</v>
      </c>
      <c r="X1814">
        <v>1</v>
      </c>
      <c r="Y1814">
        <v>1</v>
      </c>
      <c r="AC1814">
        <v>4</v>
      </c>
      <c r="AE1814">
        <v>3</v>
      </c>
      <c r="AG1814">
        <v>3</v>
      </c>
      <c r="AJ1814">
        <v>1</v>
      </c>
      <c r="AK1814">
        <v>1</v>
      </c>
      <c r="AO1814">
        <v>4</v>
      </c>
      <c r="AQ1814">
        <v>3</v>
      </c>
      <c r="AS1814">
        <v>3</v>
      </c>
    </row>
    <row r="1815" spans="1:45" x14ac:dyDescent="0.35">
      <c r="A1815">
        <v>1935</v>
      </c>
      <c r="B1815" t="s">
        <v>47</v>
      </c>
      <c r="C1815">
        <v>1852</v>
      </c>
      <c r="D1815">
        <v>12</v>
      </c>
      <c r="E1815">
        <v>21</v>
      </c>
      <c r="F1815">
        <v>10</v>
      </c>
      <c r="H1815" t="s">
        <v>48</v>
      </c>
      <c r="Q1815">
        <v>10</v>
      </c>
      <c r="R1815" t="s">
        <v>541</v>
      </c>
      <c r="T1815" t="s">
        <v>1325</v>
      </c>
      <c r="U1815">
        <v>38.299999999999997</v>
      </c>
      <c r="V1815">
        <v>-28.4</v>
      </c>
      <c r="W1815">
        <v>130</v>
      </c>
    </row>
    <row r="1816" spans="1:45" x14ac:dyDescent="0.35">
      <c r="A1816">
        <v>9883</v>
      </c>
      <c r="B1816" t="s">
        <v>51</v>
      </c>
      <c r="C1816">
        <v>1852</v>
      </c>
      <c r="D1816">
        <v>12</v>
      </c>
      <c r="E1816">
        <v>24</v>
      </c>
      <c r="J1816">
        <v>7</v>
      </c>
      <c r="L1816">
        <v>7</v>
      </c>
      <c r="R1816" t="s">
        <v>676</v>
      </c>
      <c r="T1816" t="s">
        <v>842</v>
      </c>
      <c r="U1816">
        <v>-5</v>
      </c>
      <c r="V1816">
        <v>130.5</v>
      </c>
      <c r="W1816">
        <v>170</v>
      </c>
      <c r="AE1816">
        <v>1</v>
      </c>
      <c r="AG1816">
        <v>1</v>
      </c>
      <c r="AK1816">
        <v>1</v>
      </c>
      <c r="AQ1816">
        <v>1</v>
      </c>
      <c r="AS1816">
        <v>2</v>
      </c>
    </row>
    <row r="1817" spans="1:45" x14ac:dyDescent="0.35">
      <c r="A1817">
        <v>1936</v>
      </c>
      <c r="B1817" t="s">
        <v>47</v>
      </c>
      <c r="C1817">
        <v>1852</v>
      </c>
      <c r="D1817">
        <v>12</v>
      </c>
      <c r="E1817">
        <v>24</v>
      </c>
      <c r="Q1817">
        <v>9</v>
      </c>
      <c r="R1817" t="s">
        <v>621</v>
      </c>
      <c r="T1817" t="s">
        <v>1326</v>
      </c>
      <c r="U1817">
        <v>13.8</v>
      </c>
      <c r="V1817">
        <v>121.1</v>
      </c>
      <c r="W1817">
        <v>170</v>
      </c>
      <c r="AE1817">
        <v>2</v>
      </c>
      <c r="AG1817">
        <v>3</v>
      </c>
      <c r="AQ1817">
        <v>2</v>
      </c>
      <c r="AS1817">
        <v>3</v>
      </c>
    </row>
    <row r="1818" spans="1:45" x14ac:dyDescent="0.35">
      <c r="A1818">
        <v>1938</v>
      </c>
      <c r="B1818" t="s">
        <v>47</v>
      </c>
      <c r="C1818">
        <v>1853</v>
      </c>
      <c r="D1818">
        <v>2</v>
      </c>
      <c r="E1818">
        <v>1</v>
      </c>
      <c r="F1818">
        <v>21</v>
      </c>
      <c r="H1818" t="s">
        <v>48</v>
      </c>
      <c r="Q1818">
        <v>8</v>
      </c>
      <c r="R1818" t="s">
        <v>505</v>
      </c>
      <c r="S1818" t="s">
        <v>1092</v>
      </c>
      <c r="T1818" t="s">
        <v>1327</v>
      </c>
      <c r="U1818">
        <v>35.5</v>
      </c>
      <c r="V1818">
        <v>-121</v>
      </c>
      <c r="W1818">
        <v>150</v>
      </c>
      <c r="AE1818">
        <v>2</v>
      </c>
    </row>
    <row r="1819" spans="1:45" x14ac:dyDescent="0.35">
      <c r="A1819">
        <v>1939</v>
      </c>
      <c r="B1819" t="s">
        <v>47</v>
      </c>
      <c r="C1819">
        <v>1853</v>
      </c>
      <c r="D1819">
        <v>3</v>
      </c>
      <c r="E1819">
        <v>11</v>
      </c>
      <c r="H1819" t="s">
        <v>48</v>
      </c>
      <c r="R1819" t="s">
        <v>199</v>
      </c>
      <c r="T1819" t="s">
        <v>681</v>
      </c>
      <c r="U1819">
        <v>35.5</v>
      </c>
      <c r="V1819">
        <v>139.5</v>
      </c>
      <c r="W1819">
        <v>30</v>
      </c>
      <c r="X1819">
        <v>79</v>
      </c>
      <c r="Y1819">
        <v>2</v>
      </c>
      <c r="AE1819">
        <v>3</v>
      </c>
    </row>
    <row r="1820" spans="1:45" x14ac:dyDescent="0.35">
      <c r="A1820">
        <v>1940</v>
      </c>
      <c r="B1820" t="s">
        <v>47</v>
      </c>
      <c r="C1820">
        <v>1853</v>
      </c>
      <c r="D1820">
        <v>4</v>
      </c>
      <c r="E1820">
        <v>9</v>
      </c>
      <c r="H1820" t="s">
        <v>48</v>
      </c>
      <c r="Q1820">
        <v>9</v>
      </c>
      <c r="R1820" t="s">
        <v>60</v>
      </c>
      <c r="T1820" t="s">
        <v>1328</v>
      </c>
      <c r="U1820">
        <v>40.9</v>
      </c>
      <c r="V1820">
        <v>15.2</v>
      </c>
      <c r="W1820">
        <v>130</v>
      </c>
      <c r="X1820">
        <v>12</v>
      </c>
      <c r="Y1820">
        <v>1</v>
      </c>
      <c r="AE1820">
        <v>2</v>
      </c>
    </row>
    <row r="1821" spans="1:45" x14ac:dyDescent="0.35">
      <c r="A1821">
        <v>1942</v>
      </c>
      <c r="B1821" t="s">
        <v>47</v>
      </c>
      <c r="C1821">
        <v>1853</v>
      </c>
      <c r="D1821">
        <v>4</v>
      </c>
      <c r="E1821">
        <v>22</v>
      </c>
      <c r="Q1821">
        <v>9</v>
      </c>
      <c r="R1821" t="s">
        <v>73</v>
      </c>
      <c r="T1821" t="s">
        <v>396</v>
      </c>
      <c r="U1821">
        <v>29.6</v>
      </c>
      <c r="V1821">
        <v>52.5</v>
      </c>
      <c r="W1821">
        <v>140</v>
      </c>
      <c r="X1821">
        <v>13000</v>
      </c>
      <c r="Y1821">
        <v>4</v>
      </c>
      <c r="AE1821">
        <v>4</v>
      </c>
      <c r="AG1821">
        <v>4</v>
      </c>
      <c r="AJ1821">
        <v>13000</v>
      </c>
      <c r="AK1821">
        <v>4</v>
      </c>
      <c r="AQ1821">
        <v>4</v>
      </c>
      <c r="AS1821">
        <v>4</v>
      </c>
    </row>
    <row r="1822" spans="1:45" x14ac:dyDescent="0.35">
      <c r="A1822">
        <v>1944</v>
      </c>
      <c r="B1822" t="s">
        <v>47</v>
      </c>
      <c r="C1822">
        <v>1853</v>
      </c>
      <c r="D1822">
        <v>5</v>
      </c>
      <c r="E1822">
        <v>18</v>
      </c>
      <c r="F1822">
        <v>20</v>
      </c>
      <c r="H1822" t="s">
        <v>48</v>
      </c>
      <c r="Q1822">
        <v>12</v>
      </c>
      <c r="R1822" t="s">
        <v>60</v>
      </c>
      <c r="T1822" t="s">
        <v>1329</v>
      </c>
      <c r="U1822">
        <v>40.799999999999997</v>
      </c>
      <c r="V1822">
        <v>15.2</v>
      </c>
      <c r="W1822">
        <v>130</v>
      </c>
    </row>
    <row r="1823" spans="1:45" x14ac:dyDescent="0.35">
      <c r="A1823">
        <v>1948</v>
      </c>
      <c r="B1823" t="s">
        <v>51</v>
      </c>
      <c r="C1823">
        <v>1853</v>
      </c>
      <c r="D1823">
        <v>7</v>
      </c>
      <c r="E1823">
        <v>15</v>
      </c>
      <c r="I1823">
        <v>14</v>
      </c>
      <c r="J1823">
        <v>6.7</v>
      </c>
      <c r="L1823">
        <v>6.7</v>
      </c>
      <c r="Q1823">
        <v>9</v>
      </c>
      <c r="R1823" t="s">
        <v>501</v>
      </c>
      <c r="T1823" t="s">
        <v>546</v>
      </c>
      <c r="U1823">
        <v>10.5</v>
      </c>
      <c r="V1823">
        <v>-64.2</v>
      </c>
      <c r="W1823">
        <v>90</v>
      </c>
      <c r="X1823">
        <v>1000</v>
      </c>
      <c r="Y1823">
        <v>3</v>
      </c>
      <c r="AC1823">
        <v>3</v>
      </c>
      <c r="AE1823">
        <v>3</v>
      </c>
      <c r="AG1823">
        <v>3</v>
      </c>
      <c r="AJ1823">
        <v>1000</v>
      </c>
      <c r="AK1823">
        <v>3</v>
      </c>
      <c r="AO1823">
        <v>3</v>
      </c>
      <c r="AQ1823">
        <v>3</v>
      </c>
      <c r="AS1823">
        <v>3</v>
      </c>
    </row>
    <row r="1824" spans="1:45" x14ac:dyDescent="0.35">
      <c r="A1824">
        <v>1950</v>
      </c>
      <c r="B1824" t="s">
        <v>51</v>
      </c>
      <c r="C1824">
        <v>1853</v>
      </c>
      <c r="D1824">
        <v>8</v>
      </c>
      <c r="E1824">
        <v>18</v>
      </c>
      <c r="F1824">
        <v>8</v>
      </c>
      <c r="G1824">
        <v>30</v>
      </c>
      <c r="Q1824">
        <v>9</v>
      </c>
      <c r="R1824" t="s">
        <v>56</v>
      </c>
      <c r="T1824" t="s">
        <v>1330</v>
      </c>
      <c r="U1824">
        <v>38.25</v>
      </c>
      <c r="V1824">
        <v>23.5</v>
      </c>
      <c r="W1824">
        <v>130</v>
      </c>
      <c r="X1824">
        <v>17</v>
      </c>
      <c r="Y1824">
        <v>1</v>
      </c>
      <c r="AE1824">
        <v>2</v>
      </c>
      <c r="AJ1824">
        <v>17</v>
      </c>
      <c r="AK1824">
        <v>1</v>
      </c>
    </row>
    <row r="1825" spans="1:45" x14ac:dyDescent="0.35">
      <c r="A1825">
        <v>9956</v>
      </c>
      <c r="B1825" t="s">
        <v>51</v>
      </c>
      <c r="C1825">
        <v>1853</v>
      </c>
      <c r="D1825">
        <v>10</v>
      </c>
      <c r="E1825">
        <v>3</v>
      </c>
      <c r="R1825" t="s">
        <v>199</v>
      </c>
      <c r="T1825" t="s">
        <v>1331</v>
      </c>
      <c r="U1825">
        <v>26.2</v>
      </c>
      <c r="V1825">
        <v>127.6</v>
      </c>
      <c r="W1825">
        <v>30</v>
      </c>
    </row>
    <row r="1826" spans="1:45" x14ac:dyDescent="0.35">
      <c r="A1826">
        <v>6113</v>
      </c>
      <c r="B1826" t="s">
        <v>51</v>
      </c>
      <c r="C1826">
        <v>1853</v>
      </c>
      <c r="D1826">
        <v>11</v>
      </c>
      <c r="H1826" t="s">
        <v>48</v>
      </c>
      <c r="R1826" t="s">
        <v>98</v>
      </c>
      <c r="T1826" t="s">
        <v>904</v>
      </c>
      <c r="U1826">
        <v>47</v>
      </c>
      <c r="V1826">
        <v>154</v>
      </c>
      <c r="W1826">
        <v>50</v>
      </c>
    </row>
    <row r="1827" spans="1:45" x14ac:dyDescent="0.35">
      <c r="A1827">
        <v>6114</v>
      </c>
      <c r="B1827" t="s">
        <v>51</v>
      </c>
      <c r="C1827">
        <v>1853</v>
      </c>
      <c r="D1827">
        <v>12</v>
      </c>
      <c r="E1827">
        <v>24</v>
      </c>
      <c r="R1827" t="s">
        <v>1332</v>
      </c>
      <c r="T1827" t="s">
        <v>1333</v>
      </c>
      <c r="U1827">
        <v>-21.167000000000002</v>
      </c>
      <c r="V1827">
        <v>-175.167</v>
      </c>
      <c r="W1827">
        <v>170</v>
      </c>
    </row>
    <row r="1828" spans="1:45" x14ac:dyDescent="0.35">
      <c r="A1828">
        <v>1937</v>
      </c>
      <c r="B1828" t="s">
        <v>47</v>
      </c>
      <c r="C1828">
        <v>1853</v>
      </c>
      <c r="Q1828">
        <v>8</v>
      </c>
      <c r="R1828" t="s">
        <v>621</v>
      </c>
      <c r="T1828" t="s">
        <v>1334</v>
      </c>
      <c r="U1828">
        <v>14</v>
      </c>
      <c r="V1828">
        <v>123</v>
      </c>
      <c r="W1828">
        <v>170</v>
      </c>
      <c r="AE1828">
        <v>2</v>
      </c>
      <c r="AG1828">
        <v>2</v>
      </c>
      <c r="AQ1828">
        <v>2</v>
      </c>
      <c r="AS1828">
        <v>2</v>
      </c>
    </row>
    <row r="1829" spans="1:45" x14ac:dyDescent="0.35">
      <c r="A1829">
        <v>1951</v>
      </c>
      <c r="B1829" t="s">
        <v>47</v>
      </c>
      <c r="C1829">
        <v>1854</v>
      </c>
      <c r="D1829">
        <v>1</v>
      </c>
      <c r="E1829">
        <v>2</v>
      </c>
      <c r="H1829" t="s">
        <v>48</v>
      </c>
      <c r="R1829" t="s">
        <v>543</v>
      </c>
      <c r="T1829" t="s">
        <v>1335</v>
      </c>
      <c r="U1829">
        <v>24</v>
      </c>
      <c r="V1829">
        <v>-104.4</v>
      </c>
      <c r="W1829">
        <v>150</v>
      </c>
      <c r="AE1829">
        <v>3</v>
      </c>
    </row>
    <row r="1830" spans="1:45" x14ac:dyDescent="0.35">
      <c r="A1830">
        <v>6115</v>
      </c>
      <c r="B1830" t="s">
        <v>51</v>
      </c>
      <c r="C1830">
        <v>1854</v>
      </c>
      <c r="D1830">
        <v>1</v>
      </c>
      <c r="E1830">
        <v>4</v>
      </c>
      <c r="J1830">
        <v>6</v>
      </c>
      <c r="L1830">
        <v>6</v>
      </c>
      <c r="R1830" t="s">
        <v>676</v>
      </c>
      <c r="T1830" t="s">
        <v>677</v>
      </c>
      <c r="U1830">
        <v>-3.5</v>
      </c>
      <c r="V1830">
        <v>128.6</v>
      </c>
      <c r="W1830">
        <v>170</v>
      </c>
    </row>
    <row r="1831" spans="1:45" x14ac:dyDescent="0.35">
      <c r="A1831">
        <v>1952</v>
      </c>
      <c r="B1831" t="s">
        <v>47</v>
      </c>
      <c r="C1831">
        <v>1854</v>
      </c>
      <c r="D1831">
        <v>1</v>
      </c>
      <c r="E1831">
        <v>13</v>
      </c>
      <c r="H1831" t="s">
        <v>48</v>
      </c>
      <c r="R1831" t="s">
        <v>543</v>
      </c>
      <c r="T1831" t="s">
        <v>1336</v>
      </c>
      <c r="U1831">
        <v>19.8</v>
      </c>
      <c r="V1831">
        <v>-100.2</v>
      </c>
      <c r="W1831">
        <v>150</v>
      </c>
      <c r="AE1831">
        <v>3</v>
      </c>
    </row>
    <row r="1832" spans="1:45" x14ac:dyDescent="0.35">
      <c r="A1832">
        <v>6116</v>
      </c>
      <c r="B1832" t="s">
        <v>51</v>
      </c>
      <c r="C1832">
        <v>1854</v>
      </c>
      <c r="D1832">
        <v>1</v>
      </c>
      <c r="E1832">
        <v>27</v>
      </c>
      <c r="F1832">
        <v>18</v>
      </c>
      <c r="G1832">
        <v>10</v>
      </c>
      <c r="H1832" t="s">
        <v>48</v>
      </c>
      <c r="Q1832">
        <v>5</v>
      </c>
      <c r="R1832" t="s">
        <v>505</v>
      </c>
      <c r="S1832" t="s">
        <v>1032</v>
      </c>
      <c r="T1832" t="s">
        <v>1337</v>
      </c>
      <c r="U1832">
        <v>57</v>
      </c>
      <c r="V1832">
        <v>-152</v>
      </c>
      <c r="W1832">
        <v>150</v>
      </c>
    </row>
    <row r="1833" spans="1:45" x14ac:dyDescent="0.35">
      <c r="A1833">
        <v>1955</v>
      </c>
      <c r="B1833" t="s">
        <v>47</v>
      </c>
      <c r="C1833">
        <v>1854</v>
      </c>
      <c r="D1833">
        <v>2</v>
      </c>
      <c r="E1833">
        <v>12</v>
      </c>
      <c r="Q1833">
        <v>10</v>
      </c>
      <c r="R1833" t="s">
        <v>60</v>
      </c>
      <c r="T1833" t="s">
        <v>1338</v>
      </c>
      <c r="U1833">
        <v>39.299999999999997</v>
      </c>
      <c r="V1833">
        <v>16.3</v>
      </c>
      <c r="W1833">
        <v>130</v>
      </c>
      <c r="X1833">
        <v>468</v>
      </c>
      <c r="Y1833">
        <v>3</v>
      </c>
      <c r="AE1833">
        <v>3</v>
      </c>
    </row>
    <row r="1834" spans="1:45" x14ac:dyDescent="0.35">
      <c r="A1834">
        <v>1957</v>
      </c>
      <c r="B1834" t="s">
        <v>47</v>
      </c>
      <c r="C1834">
        <v>1854</v>
      </c>
      <c r="D1834">
        <v>4</v>
      </c>
      <c r="E1834">
        <v>14</v>
      </c>
      <c r="R1834" t="s">
        <v>591</v>
      </c>
      <c r="T1834" t="s">
        <v>733</v>
      </c>
      <c r="U1834">
        <v>13.8</v>
      </c>
      <c r="V1834">
        <v>-89.2</v>
      </c>
      <c r="W1834">
        <v>100</v>
      </c>
      <c r="X1834">
        <v>1000</v>
      </c>
      <c r="Y1834">
        <v>3</v>
      </c>
      <c r="AE1834">
        <v>4</v>
      </c>
      <c r="AK1834">
        <v>3</v>
      </c>
      <c r="AQ1834">
        <v>4</v>
      </c>
    </row>
    <row r="1835" spans="1:45" x14ac:dyDescent="0.35">
      <c r="A1835">
        <v>1958</v>
      </c>
      <c r="B1835" t="s">
        <v>47</v>
      </c>
      <c r="C1835">
        <v>1854</v>
      </c>
      <c r="D1835">
        <v>5</v>
      </c>
      <c r="E1835">
        <v>5</v>
      </c>
      <c r="H1835" t="s">
        <v>48</v>
      </c>
      <c r="R1835" t="s">
        <v>543</v>
      </c>
      <c r="T1835" t="s">
        <v>1339</v>
      </c>
      <c r="U1835">
        <v>17</v>
      </c>
      <c r="V1835">
        <v>-96.3</v>
      </c>
      <c r="W1835">
        <v>150</v>
      </c>
      <c r="AE1835">
        <v>3</v>
      </c>
    </row>
    <row r="1836" spans="1:45" x14ac:dyDescent="0.35">
      <c r="A1836">
        <v>6117</v>
      </c>
      <c r="B1836" t="s">
        <v>51</v>
      </c>
      <c r="C1836">
        <v>1854</v>
      </c>
      <c r="D1836">
        <v>5</v>
      </c>
      <c r="E1836">
        <v>31</v>
      </c>
      <c r="F1836">
        <v>12</v>
      </c>
      <c r="G1836">
        <v>59</v>
      </c>
      <c r="R1836" t="s">
        <v>505</v>
      </c>
      <c r="S1836" t="s">
        <v>1092</v>
      </c>
      <c r="T1836" t="s">
        <v>1340</v>
      </c>
      <c r="U1836">
        <v>34.4</v>
      </c>
      <c r="V1836">
        <v>-119.7</v>
      </c>
      <c r="W1836">
        <v>150</v>
      </c>
    </row>
    <row r="1837" spans="1:45" x14ac:dyDescent="0.35">
      <c r="A1837">
        <v>1959</v>
      </c>
      <c r="B1837" t="s">
        <v>47</v>
      </c>
      <c r="C1837">
        <v>1854</v>
      </c>
      <c r="D1837">
        <v>6</v>
      </c>
      <c r="E1837">
        <v>16</v>
      </c>
      <c r="F1837">
        <v>17</v>
      </c>
      <c r="H1837" t="s">
        <v>48</v>
      </c>
      <c r="Q1837">
        <v>12</v>
      </c>
      <c r="R1837" t="s">
        <v>60</v>
      </c>
      <c r="T1837" t="s">
        <v>332</v>
      </c>
      <c r="U1837">
        <v>44.3</v>
      </c>
      <c r="V1837">
        <v>11.8</v>
      </c>
      <c r="W1837">
        <v>130</v>
      </c>
    </row>
    <row r="1838" spans="1:45" x14ac:dyDescent="0.35">
      <c r="A1838">
        <v>1960</v>
      </c>
      <c r="B1838" t="s">
        <v>47</v>
      </c>
      <c r="C1838">
        <v>1854</v>
      </c>
      <c r="D1838">
        <v>7</v>
      </c>
      <c r="E1838">
        <v>9</v>
      </c>
      <c r="R1838" t="s">
        <v>199</v>
      </c>
      <c r="T1838" t="s">
        <v>1341</v>
      </c>
      <c r="U1838">
        <v>35</v>
      </c>
      <c r="V1838">
        <v>136</v>
      </c>
      <c r="W1838">
        <v>30</v>
      </c>
      <c r="X1838">
        <v>1352</v>
      </c>
      <c r="Y1838">
        <v>4</v>
      </c>
      <c r="AE1838">
        <v>3</v>
      </c>
      <c r="AF1838">
        <v>5000</v>
      </c>
      <c r="AG1838">
        <v>4</v>
      </c>
      <c r="AJ1838">
        <v>1352</v>
      </c>
      <c r="AK1838">
        <v>4</v>
      </c>
      <c r="AQ1838">
        <v>3</v>
      </c>
      <c r="AR1838">
        <v>5000</v>
      </c>
      <c r="AS1838">
        <v>4</v>
      </c>
    </row>
    <row r="1839" spans="1:45" x14ac:dyDescent="0.35">
      <c r="A1839">
        <v>1962</v>
      </c>
      <c r="B1839" t="s">
        <v>47</v>
      </c>
      <c r="C1839">
        <v>1854</v>
      </c>
      <c r="D1839">
        <v>7</v>
      </c>
      <c r="E1839">
        <v>20</v>
      </c>
      <c r="F1839">
        <v>1</v>
      </c>
      <c r="G1839">
        <v>45</v>
      </c>
      <c r="Q1839">
        <v>9</v>
      </c>
      <c r="R1839" t="s">
        <v>170</v>
      </c>
      <c r="T1839" t="s">
        <v>1342</v>
      </c>
      <c r="U1839">
        <v>43</v>
      </c>
      <c r="V1839">
        <v>-0.1</v>
      </c>
      <c r="W1839">
        <v>120</v>
      </c>
      <c r="AE1839">
        <v>2</v>
      </c>
      <c r="AQ1839">
        <v>2</v>
      </c>
    </row>
    <row r="1840" spans="1:45" x14ac:dyDescent="0.35">
      <c r="A1840">
        <v>1964</v>
      </c>
      <c r="B1840" t="s">
        <v>47</v>
      </c>
      <c r="C1840">
        <v>1854</v>
      </c>
      <c r="D1840">
        <v>7</v>
      </c>
      <c r="E1840">
        <v>30</v>
      </c>
      <c r="F1840">
        <v>2</v>
      </c>
      <c r="G1840">
        <v>30</v>
      </c>
      <c r="Q1840">
        <v>10</v>
      </c>
      <c r="R1840" t="s">
        <v>100</v>
      </c>
      <c r="T1840" t="s">
        <v>1343</v>
      </c>
      <c r="U1840">
        <v>39.5</v>
      </c>
      <c r="V1840">
        <v>20.5</v>
      </c>
      <c r="W1840">
        <v>130</v>
      </c>
      <c r="Y1840">
        <v>3</v>
      </c>
      <c r="AE1840">
        <v>3</v>
      </c>
      <c r="AG1840">
        <v>3</v>
      </c>
      <c r="AK1840">
        <v>3</v>
      </c>
      <c r="AQ1840">
        <v>3</v>
      </c>
      <c r="AS1840">
        <v>3</v>
      </c>
    </row>
    <row r="1841" spans="1:47" x14ac:dyDescent="0.35">
      <c r="A1841">
        <v>6118</v>
      </c>
      <c r="B1841" t="s">
        <v>51</v>
      </c>
      <c r="C1841">
        <v>1854</v>
      </c>
      <c r="D1841">
        <v>8</v>
      </c>
      <c r="E1841">
        <v>4</v>
      </c>
      <c r="J1841">
        <v>7.2</v>
      </c>
      <c r="L1841">
        <v>7.2</v>
      </c>
      <c r="R1841" t="s">
        <v>595</v>
      </c>
      <c r="T1841" t="s">
        <v>1344</v>
      </c>
      <c r="U1841">
        <v>8.5</v>
      </c>
      <c r="V1841">
        <v>-83</v>
      </c>
      <c r="W1841">
        <v>100</v>
      </c>
    </row>
    <row r="1842" spans="1:47" x14ac:dyDescent="0.35">
      <c r="A1842">
        <v>6119</v>
      </c>
      <c r="B1842" t="s">
        <v>51</v>
      </c>
      <c r="C1842">
        <v>1854</v>
      </c>
      <c r="D1842">
        <v>8</v>
      </c>
      <c r="E1842">
        <v>7</v>
      </c>
      <c r="J1842">
        <v>7.2</v>
      </c>
      <c r="L1842">
        <v>7.2</v>
      </c>
      <c r="R1842" t="s">
        <v>595</v>
      </c>
      <c r="T1842" t="s">
        <v>1344</v>
      </c>
      <c r="U1842">
        <v>8.5</v>
      </c>
      <c r="V1842">
        <v>-83</v>
      </c>
      <c r="W1842">
        <v>100</v>
      </c>
      <c r="AQ1842">
        <v>3</v>
      </c>
      <c r="AS1842">
        <v>1</v>
      </c>
      <c r="AU1842">
        <v>1</v>
      </c>
    </row>
    <row r="1843" spans="1:47" x14ac:dyDescent="0.35">
      <c r="A1843">
        <v>1966</v>
      </c>
      <c r="B1843" t="s">
        <v>47</v>
      </c>
      <c r="C1843">
        <v>1854</v>
      </c>
      <c r="D1843">
        <v>9</v>
      </c>
      <c r="E1843">
        <v>22</v>
      </c>
      <c r="J1843">
        <v>4.5</v>
      </c>
      <c r="L1843">
        <v>4.5</v>
      </c>
      <c r="Q1843">
        <v>6</v>
      </c>
      <c r="R1843" t="s">
        <v>73</v>
      </c>
      <c r="T1843" t="s">
        <v>1345</v>
      </c>
      <c r="U1843">
        <v>38.06</v>
      </c>
      <c r="V1843">
        <v>45.03</v>
      </c>
      <c r="W1843">
        <v>140</v>
      </c>
      <c r="AE1843">
        <v>2</v>
      </c>
      <c r="AG1843">
        <v>2</v>
      </c>
      <c r="AQ1843">
        <v>2</v>
      </c>
      <c r="AS1843">
        <v>2</v>
      </c>
    </row>
    <row r="1844" spans="1:47" x14ac:dyDescent="0.35">
      <c r="A1844">
        <v>6644</v>
      </c>
      <c r="B1844" t="s">
        <v>51</v>
      </c>
      <c r="C1844">
        <v>1854</v>
      </c>
      <c r="D1844">
        <v>9</v>
      </c>
      <c r="E1844">
        <v>27</v>
      </c>
      <c r="R1844" t="s">
        <v>676</v>
      </c>
      <c r="T1844" t="s">
        <v>1252</v>
      </c>
      <c r="U1844">
        <v>0.8</v>
      </c>
      <c r="V1844">
        <v>127.4</v>
      </c>
      <c r="W1844">
        <v>170</v>
      </c>
    </row>
    <row r="1845" spans="1:47" x14ac:dyDescent="0.35">
      <c r="A1845">
        <v>6120</v>
      </c>
      <c r="B1845" t="s">
        <v>51</v>
      </c>
      <c r="C1845">
        <v>1854</v>
      </c>
      <c r="D1845">
        <v>10</v>
      </c>
      <c r="E1845">
        <v>22</v>
      </c>
      <c r="F1845">
        <v>3</v>
      </c>
      <c r="G1845">
        <v>35</v>
      </c>
      <c r="R1845" t="s">
        <v>505</v>
      </c>
      <c r="S1845" t="s">
        <v>1092</v>
      </c>
      <c r="T1845" t="s">
        <v>1311</v>
      </c>
      <c r="U1845">
        <v>37.799999999999997</v>
      </c>
      <c r="V1845">
        <v>-122.4</v>
      </c>
      <c r="W1845">
        <v>150</v>
      </c>
    </row>
    <row r="1846" spans="1:47" x14ac:dyDescent="0.35">
      <c r="A1846">
        <v>1969</v>
      </c>
      <c r="B1846" t="s">
        <v>51</v>
      </c>
      <c r="C1846">
        <v>1854</v>
      </c>
      <c r="D1846">
        <v>12</v>
      </c>
      <c r="E1846">
        <v>23</v>
      </c>
      <c r="F1846">
        <v>0</v>
      </c>
      <c r="G1846">
        <v>0</v>
      </c>
      <c r="J1846">
        <v>8.3000000000000007</v>
      </c>
      <c r="L1846">
        <v>8.3000000000000007</v>
      </c>
      <c r="R1846" t="s">
        <v>199</v>
      </c>
      <c r="T1846" t="s">
        <v>500</v>
      </c>
      <c r="U1846">
        <v>34</v>
      </c>
      <c r="V1846">
        <v>137.9</v>
      </c>
      <c r="W1846">
        <v>30</v>
      </c>
      <c r="X1846">
        <v>300</v>
      </c>
      <c r="Y1846">
        <v>3</v>
      </c>
      <c r="AE1846">
        <v>3</v>
      </c>
      <c r="AF1846">
        <v>600</v>
      </c>
      <c r="AG1846">
        <v>3</v>
      </c>
      <c r="AJ1846">
        <v>1000</v>
      </c>
      <c r="AK1846">
        <v>3</v>
      </c>
      <c r="AQ1846">
        <v>4</v>
      </c>
      <c r="AR1846">
        <v>8900</v>
      </c>
      <c r="AS1846">
        <v>4</v>
      </c>
    </row>
    <row r="1847" spans="1:47" x14ac:dyDescent="0.35">
      <c r="A1847">
        <v>1971</v>
      </c>
      <c r="B1847" t="s">
        <v>51</v>
      </c>
      <c r="C1847">
        <v>1854</v>
      </c>
      <c r="D1847">
        <v>12</v>
      </c>
      <c r="E1847">
        <v>24</v>
      </c>
      <c r="F1847">
        <v>8</v>
      </c>
      <c r="G1847">
        <v>0</v>
      </c>
      <c r="H1847" t="s">
        <v>48</v>
      </c>
      <c r="J1847">
        <v>8.4</v>
      </c>
      <c r="L1847">
        <v>8.4</v>
      </c>
      <c r="R1847" t="s">
        <v>199</v>
      </c>
      <c r="T1847" t="s">
        <v>262</v>
      </c>
      <c r="U1847">
        <v>33.1</v>
      </c>
      <c r="V1847">
        <v>135</v>
      </c>
      <c r="W1847">
        <v>30</v>
      </c>
      <c r="Y1847">
        <v>3</v>
      </c>
      <c r="AE1847">
        <v>3</v>
      </c>
      <c r="AF1847">
        <v>10000</v>
      </c>
      <c r="AG1847">
        <v>4</v>
      </c>
      <c r="AJ1847">
        <v>3000</v>
      </c>
      <c r="AK1847">
        <v>4</v>
      </c>
      <c r="AQ1847">
        <v>4</v>
      </c>
      <c r="AR1847">
        <v>20000</v>
      </c>
      <c r="AS1847">
        <v>4</v>
      </c>
      <c r="AT1847">
        <v>15000</v>
      </c>
      <c r="AU1847">
        <v>4</v>
      </c>
    </row>
    <row r="1848" spans="1:47" x14ac:dyDescent="0.35">
      <c r="A1848">
        <v>7983</v>
      </c>
      <c r="B1848" t="s">
        <v>47</v>
      </c>
      <c r="C1848">
        <v>1854</v>
      </c>
      <c r="D1848">
        <v>12</v>
      </c>
      <c r="E1848">
        <v>24</v>
      </c>
      <c r="J1848">
        <v>5.5</v>
      </c>
      <c r="L1848">
        <v>5.5</v>
      </c>
      <c r="Q1848">
        <v>7</v>
      </c>
      <c r="R1848" t="s">
        <v>93</v>
      </c>
      <c r="T1848" t="s">
        <v>1346</v>
      </c>
      <c r="U1848">
        <v>29.1</v>
      </c>
      <c r="V1848">
        <v>107.1</v>
      </c>
      <c r="W1848">
        <v>30</v>
      </c>
      <c r="Y1848">
        <v>3</v>
      </c>
      <c r="AE1848">
        <v>2</v>
      </c>
      <c r="AG1848">
        <v>2</v>
      </c>
      <c r="AK1848">
        <v>3</v>
      </c>
      <c r="AQ1848">
        <v>2</v>
      </c>
      <c r="AS1848">
        <v>2</v>
      </c>
    </row>
    <row r="1849" spans="1:47" x14ac:dyDescent="0.35">
      <c r="A1849">
        <v>9997</v>
      </c>
      <c r="B1849" t="s">
        <v>51</v>
      </c>
      <c r="C1849">
        <v>1854</v>
      </c>
      <c r="D1849">
        <v>12</v>
      </c>
      <c r="E1849">
        <v>29</v>
      </c>
      <c r="F1849">
        <v>2</v>
      </c>
      <c r="G1849">
        <v>45</v>
      </c>
      <c r="Q1849">
        <v>9</v>
      </c>
      <c r="R1849" t="s">
        <v>170</v>
      </c>
      <c r="T1849" t="s">
        <v>1347</v>
      </c>
      <c r="U1849">
        <v>43.8</v>
      </c>
      <c r="V1849">
        <v>7.9</v>
      </c>
      <c r="W1849">
        <v>130</v>
      </c>
      <c r="AE1849">
        <v>2</v>
      </c>
      <c r="AG1849">
        <v>2</v>
      </c>
      <c r="AI1849">
        <v>2</v>
      </c>
      <c r="AQ1849">
        <v>2</v>
      </c>
      <c r="AS1849">
        <v>2</v>
      </c>
      <c r="AU1849">
        <v>2</v>
      </c>
    </row>
    <row r="1850" spans="1:47" x14ac:dyDescent="0.35">
      <c r="A1850">
        <v>1973</v>
      </c>
      <c r="B1850" t="s">
        <v>51</v>
      </c>
      <c r="C1850">
        <v>1855</v>
      </c>
      <c r="D1850">
        <v>1</v>
      </c>
      <c r="E1850">
        <v>23</v>
      </c>
      <c r="F1850">
        <v>9</v>
      </c>
      <c r="I1850">
        <v>33</v>
      </c>
      <c r="J1850">
        <v>8</v>
      </c>
      <c r="L1850">
        <v>8</v>
      </c>
      <c r="R1850" t="s">
        <v>1186</v>
      </c>
      <c r="T1850" t="s">
        <v>1348</v>
      </c>
      <c r="U1850">
        <v>-41.25</v>
      </c>
      <c r="V1850">
        <v>175</v>
      </c>
      <c r="W1850">
        <v>170</v>
      </c>
      <c r="AE1850">
        <v>3</v>
      </c>
      <c r="AG1850">
        <v>3</v>
      </c>
      <c r="AQ1850">
        <v>3</v>
      </c>
      <c r="AS1850">
        <v>3</v>
      </c>
      <c r="AU1850">
        <v>1</v>
      </c>
    </row>
    <row r="1851" spans="1:47" x14ac:dyDescent="0.35">
      <c r="A1851">
        <v>1974</v>
      </c>
      <c r="B1851" t="s">
        <v>47</v>
      </c>
      <c r="C1851">
        <v>1855</v>
      </c>
      <c r="D1851">
        <v>2</v>
      </c>
      <c r="E1851">
        <v>1</v>
      </c>
      <c r="H1851" t="s">
        <v>48</v>
      </c>
      <c r="R1851" t="s">
        <v>543</v>
      </c>
      <c r="T1851" t="s">
        <v>1349</v>
      </c>
      <c r="U1851">
        <v>17</v>
      </c>
      <c r="V1851">
        <v>-96.3</v>
      </c>
      <c r="W1851">
        <v>150</v>
      </c>
      <c r="AE1851">
        <v>3</v>
      </c>
    </row>
    <row r="1852" spans="1:47" x14ac:dyDescent="0.35">
      <c r="A1852">
        <v>10041</v>
      </c>
      <c r="B1852" t="s">
        <v>51</v>
      </c>
      <c r="C1852">
        <v>1855</v>
      </c>
      <c r="D1852">
        <v>2</v>
      </c>
      <c r="E1852">
        <v>11</v>
      </c>
      <c r="F1852">
        <v>12</v>
      </c>
      <c r="G1852">
        <v>0</v>
      </c>
      <c r="I1852">
        <v>25</v>
      </c>
      <c r="J1852">
        <v>5.5</v>
      </c>
      <c r="N1852">
        <v>5.5</v>
      </c>
      <c r="R1852" t="s">
        <v>1186</v>
      </c>
      <c r="T1852" t="s">
        <v>1186</v>
      </c>
      <c r="U1852">
        <v>-39.200000000000003</v>
      </c>
      <c r="V1852">
        <v>177.6</v>
      </c>
      <c r="W1852">
        <v>170</v>
      </c>
    </row>
    <row r="1853" spans="1:47" x14ac:dyDescent="0.35">
      <c r="A1853">
        <v>1977</v>
      </c>
      <c r="B1853" t="s">
        <v>47</v>
      </c>
      <c r="C1853">
        <v>1855</v>
      </c>
      <c r="D1853">
        <v>2</v>
      </c>
      <c r="E1853">
        <v>28</v>
      </c>
      <c r="F1853">
        <v>1</v>
      </c>
      <c r="J1853">
        <v>6.7</v>
      </c>
      <c r="P1853">
        <v>6.7</v>
      </c>
      <c r="Q1853">
        <v>10</v>
      </c>
      <c r="R1853" t="s">
        <v>80</v>
      </c>
      <c r="T1853" t="s">
        <v>1350</v>
      </c>
      <c r="U1853">
        <v>40.200000000000003</v>
      </c>
      <c r="V1853">
        <v>29.1</v>
      </c>
      <c r="W1853">
        <v>140</v>
      </c>
      <c r="X1853">
        <v>1900</v>
      </c>
      <c r="Y1853">
        <v>4</v>
      </c>
      <c r="AE1853">
        <v>2</v>
      </c>
    </row>
    <row r="1854" spans="1:47" x14ac:dyDescent="0.35">
      <c r="A1854">
        <v>1978</v>
      </c>
      <c r="B1854" t="s">
        <v>47</v>
      </c>
      <c r="C1854">
        <v>1855</v>
      </c>
      <c r="D1854">
        <v>3</v>
      </c>
      <c r="E1854">
        <v>8</v>
      </c>
      <c r="H1854" t="s">
        <v>48</v>
      </c>
      <c r="R1854" t="s">
        <v>543</v>
      </c>
      <c r="T1854" t="s">
        <v>627</v>
      </c>
      <c r="U1854">
        <v>17</v>
      </c>
      <c r="V1854">
        <v>-96.3</v>
      </c>
      <c r="W1854">
        <v>150</v>
      </c>
      <c r="AE1854">
        <v>3</v>
      </c>
    </row>
    <row r="1855" spans="1:47" x14ac:dyDescent="0.35">
      <c r="A1855">
        <v>6121</v>
      </c>
      <c r="B1855" t="s">
        <v>51</v>
      </c>
      <c r="C1855">
        <v>1855</v>
      </c>
      <c r="D1855">
        <v>3</v>
      </c>
      <c r="E1855">
        <v>20</v>
      </c>
      <c r="F1855">
        <v>0</v>
      </c>
      <c r="G1855">
        <v>30</v>
      </c>
      <c r="H1855" t="s">
        <v>48</v>
      </c>
      <c r="Q1855">
        <v>5</v>
      </c>
      <c r="R1855" t="s">
        <v>505</v>
      </c>
      <c r="S1855" t="s">
        <v>1092</v>
      </c>
      <c r="T1855" t="s">
        <v>1311</v>
      </c>
      <c r="U1855">
        <v>40.75</v>
      </c>
      <c r="V1855">
        <v>-124.2</v>
      </c>
      <c r="W1855">
        <v>150</v>
      </c>
    </row>
    <row r="1856" spans="1:47" x14ac:dyDescent="0.35">
      <c r="A1856">
        <v>1979</v>
      </c>
      <c r="B1856" t="s">
        <v>47</v>
      </c>
      <c r="C1856">
        <v>1855</v>
      </c>
      <c r="D1856">
        <v>3</v>
      </c>
      <c r="E1856">
        <v>22</v>
      </c>
      <c r="H1856" t="s">
        <v>48</v>
      </c>
      <c r="R1856" t="s">
        <v>621</v>
      </c>
      <c r="T1856" t="s">
        <v>1351</v>
      </c>
      <c r="U1856">
        <v>16</v>
      </c>
      <c r="V1856">
        <v>121</v>
      </c>
      <c r="W1856">
        <v>170</v>
      </c>
      <c r="AE1856">
        <v>2</v>
      </c>
    </row>
    <row r="1857" spans="1:47" x14ac:dyDescent="0.35">
      <c r="A1857">
        <v>1981</v>
      </c>
      <c r="B1857" t="s">
        <v>47</v>
      </c>
      <c r="C1857">
        <v>1855</v>
      </c>
      <c r="D1857">
        <v>4</v>
      </c>
      <c r="E1857">
        <v>11</v>
      </c>
      <c r="F1857">
        <v>17</v>
      </c>
      <c r="G1857">
        <v>40</v>
      </c>
      <c r="Q1857">
        <v>10</v>
      </c>
      <c r="R1857" t="s">
        <v>80</v>
      </c>
      <c r="T1857" t="s">
        <v>1352</v>
      </c>
      <c r="U1857">
        <v>40.200000000000003</v>
      </c>
      <c r="V1857">
        <v>29.1</v>
      </c>
      <c r="W1857">
        <v>140</v>
      </c>
      <c r="X1857">
        <v>400</v>
      </c>
      <c r="Y1857">
        <v>3</v>
      </c>
      <c r="AE1857">
        <v>2</v>
      </c>
    </row>
    <row r="1858" spans="1:47" x14ac:dyDescent="0.35">
      <c r="A1858">
        <v>1982</v>
      </c>
      <c r="B1858" t="s">
        <v>47</v>
      </c>
      <c r="C1858">
        <v>1855</v>
      </c>
      <c r="D1858">
        <v>4</v>
      </c>
      <c r="E1858">
        <v>29</v>
      </c>
      <c r="J1858">
        <v>6.7</v>
      </c>
      <c r="P1858">
        <v>6.7</v>
      </c>
      <c r="R1858" t="s">
        <v>80</v>
      </c>
      <c r="T1858" t="s">
        <v>1352</v>
      </c>
      <c r="U1858">
        <v>40.200000000000003</v>
      </c>
      <c r="V1858">
        <v>29.1</v>
      </c>
      <c r="W1858">
        <v>140</v>
      </c>
      <c r="X1858">
        <v>1300</v>
      </c>
      <c r="Y1858">
        <v>4</v>
      </c>
      <c r="AE1858">
        <v>3</v>
      </c>
    </row>
    <row r="1859" spans="1:47" x14ac:dyDescent="0.35">
      <c r="A1859">
        <v>1983</v>
      </c>
      <c r="B1859" t="s">
        <v>47</v>
      </c>
      <c r="C1859">
        <v>1855</v>
      </c>
      <c r="D1859">
        <v>7</v>
      </c>
      <c r="E1859">
        <v>3</v>
      </c>
      <c r="H1859" t="s">
        <v>48</v>
      </c>
      <c r="Q1859">
        <v>10</v>
      </c>
      <c r="R1859" t="s">
        <v>100</v>
      </c>
      <c r="T1859" t="s">
        <v>1353</v>
      </c>
      <c r="U1859">
        <v>42</v>
      </c>
      <c r="V1859">
        <v>19.5</v>
      </c>
      <c r="W1859">
        <v>130</v>
      </c>
      <c r="AE1859">
        <v>2</v>
      </c>
    </row>
    <row r="1860" spans="1:47" x14ac:dyDescent="0.35">
      <c r="A1860">
        <v>1984</v>
      </c>
      <c r="B1860" t="s">
        <v>51</v>
      </c>
      <c r="C1860">
        <v>1855</v>
      </c>
      <c r="D1860">
        <v>7</v>
      </c>
      <c r="E1860">
        <v>11</v>
      </c>
      <c r="F1860">
        <v>4</v>
      </c>
      <c r="G1860">
        <v>15</v>
      </c>
      <c r="J1860">
        <v>6</v>
      </c>
      <c r="N1860">
        <v>6</v>
      </c>
      <c r="Q1860">
        <v>8</v>
      </c>
      <c r="R1860" t="s">
        <v>505</v>
      </c>
      <c r="S1860" t="s">
        <v>1092</v>
      </c>
      <c r="T1860" t="s">
        <v>1354</v>
      </c>
      <c r="U1860">
        <v>34.1</v>
      </c>
      <c r="V1860">
        <v>-118.1</v>
      </c>
      <c r="W1860">
        <v>150</v>
      </c>
      <c r="AE1860">
        <v>2</v>
      </c>
      <c r="AF1860">
        <v>1</v>
      </c>
      <c r="AG1860">
        <v>1</v>
      </c>
      <c r="AH1860">
        <v>26</v>
      </c>
      <c r="AI1860">
        <v>1</v>
      </c>
      <c r="AQ1860">
        <v>2</v>
      </c>
      <c r="AR1860">
        <v>1</v>
      </c>
      <c r="AS1860">
        <v>1</v>
      </c>
      <c r="AT1860">
        <v>26</v>
      </c>
      <c r="AU1860">
        <v>1</v>
      </c>
    </row>
    <row r="1861" spans="1:47" x14ac:dyDescent="0.35">
      <c r="A1861">
        <v>1985</v>
      </c>
      <c r="B1861" t="s">
        <v>47</v>
      </c>
      <c r="C1861">
        <v>1855</v>
      </c>
      <c r="D1861">
        <v>7</v>
      </c>
      <c r="E1861">
        <v>14</v>
      </c>
      <c r="Q1861">
        <v>9</v>
      </c>
      <c r="R1861" t="s">
        <v>676</v>
      </c>
      <c r="T1861" t="s">
        <v>1252</v>
      </c>
      <c r="U1861">
        <v>0.8</v>
      </c>
      <c r="V1861">
        <v>127.3</v>
      </c>
      <c r="W1861">
        <v>170</v>
      </c>
      <c r="X1861">
        <v>34</v>
      </c>
      <c r="Y1861">
        <v>1</v>
      </c>
      <c r="AE1861">
        <v>2</v>
      </c>
      <c r="AF1861">
        <v>1</v>
      </c>
      <c r="AG1861">
        <v>1</v>
      </c>
      <c r="AI1861">
        <v>2</v>
      </c>
      <c r="AJ1861">
        <v>34</v>
      </c>
      <c r="AK1861">
        <v>1</v>
      </c>
      <c r="AQ1861">
        <v>2</v>
      </c>
      <c r="AR1861">
        <v>1</v>
      </c>
      <c r="AS1861">
        <v>1</v>
      </c>
      <c r="AU1861">
        <v>2</v>
      </c>
    </row>
    <row r="1862" spans="1:47" x14ac:dyDescent="0.35">
      <c r="A1862">
        <v>1986</v>
      </c>
      <c r="B1862" t="s">
        <v>47</v>
      </c>
      <c r="C1862">
        <v>1855</v>
      </c>
      <c r="D1862">
        <v>7</v>
      </c>
      <c r="E1862">
        <v>25</v>
      </c>
      <c r="F1862">
        <v>12</v>
      </c>
      <c r="Q1862">
        <v>8</v>
      </c>
      <c r="R1862" t="s">
        <v>289</v>
      </c>
      <c r="T1862" t="s">
        <v>1355</v>
      </c>
      <c r="U1862">
        <v>46.3</v>
      </c>
      <c r="V1862">
        <v>7.9</v>
      </c>
      <c r="W1862">
        <v>120</v>
      </c>
      <c r="X1862">
        <v>1</v>
      </c>
      <c r="Y1862">
        <v>1</v>
      </c>
      <c r="AE1862">
        <v>3</v>
      </c>
    </row>
    <row r="1863" spans="1:47" x14ac:dyDescent="0.35">
      <c r="A1863">
        <v>9784</v>
      </c>
      <c r="B1863" t="s">
        <v>51</v>
      </c>
      <c r="C1863">
        <v>1855</v>
      </c>
      <c r="D1863">
        <v>8</v>
      </c>
      <c r="E1863">
        <v>11</v>
      </c>
      <c r="F1863">
        <v>9</v>
      </c>
      <c r="G1863">
        <v>15</v>
      </c>
      <c r="R1863" t="s">
        <v>539</v>
      </c>
      <c r="T1863" t="s">
        <v>886</v>
      </c>
      <c r="U1863">
        <v>-33</v>
      </c>
      <c r="V1863">
        <v>-71.7</v>
      </c>
      <c r="W1863">
        <v>160</v>
      </c>
    </row>
    <row r="1864" spans="1:47" x14ac:dyDescent="0.35">
      <c r="A1864">
        <v>1989</v>
      </c>
      <c r="B1864" t="s">
        <v>47</v>
      </c>
      <c r="C1864">
        <v>1855</v>
      </c>
      <c r="D1864">
        <v>8</v>
      </c>
      <c r="E1864">
        <v>22</v>
      </c>
      <c r="F1864">
        <v>12</v>
      </c>
      <c r="H1864" t="s">
        <v>48</v>
      </c>
      <c r="Q1864">
        <v>10</v>
      </c>
      <c r="R1864" t="s">
        <v>258</v>
      </c>
      <c r="T1864" t="s">
        <v>258</v>
      </c>
      <c r="U1864">
        <v>37.1</v>
      </c>
      <c r="V1864">
        <v>5.7</v>
      </c>
      <c r="W1864">
        <v>15</v>
      </c>
      <c r="AE1864">
        <v>2</v>
      </c>
    </row>
    <row r="1865" spans="1:47" x14ac:dyDescent="0.35">
      <c r="A1865">
        <v>6122</v>
      </c>
      <c r="B1865" t="s">
        <v>51</v>
      </c>
      <c r="C1865">
        <v>1855</v>
      </c>
      <c r="D1865">
        <v>9</v>
      </c>
      <c r="E1865">
        <v>25</v>
      </c>
      <c r="R1865" t="s">
        <v>553</v>
      </c>
      <c r="T1865" t="s">
        <v>967</v>
      </c>
      <c r="U1865">
        <v>15.91</v>
      </c>
      <c r="V1865">
        <v>-85.96</v>
      </c>
      <c r="W1865">
        <v>90</v>
      </c>
    </row>
    <row r="1866" spans="1:47" x14ac:dyDescent="0.35">
      <c r="A1866">
        <v>10017</v>
      </c>
      <c r="B1866" t="s">
        <v>51</v>
      </c>
      <c r="C1866">
        <v>1855</v>
      </c>
      <c r="D1866">
        <v>10</v>
      </c>
      <c r="E1866">
        <v>22</v>
      </c>
      <c r="F1866">
        <v>3</v>
      </c>
      <c r="G1866">
        <v>45</v>
      </c>
      <c r="R1866" t="s">
        <v>505</v>
      </c>
      <c r="S1866" t="s">
        <v>1092</v>
      </c>
      <c r="T1866" t="s">
        <v>1356</v>
      </c>
      <c r="U1866">
        <v>37.799999999999997</v>
      </c>
      <c r="V1866">
        <v>-122.4</v>
      </c>
      <c r="W1866">
        <v>150</v>
      </c>
    </row>
    <row r="1867" spans="1:47" x14ac:dyDescent="0.35">
      <c r="A1867">
        <v>6528</v>
      </c>
      <c r="B1867" t="s">
        <v>51</v>
      </c>
      <c r="C1867">
        <v>1855</v>
      </c>
      <c r="D1867">
        <v>11</v>
      </c>
      <c r="E1867">
        <v>7</v>
      </c>
      <c r="J1867">
        <v>7</v>
      </c>
      <c r="L1867">
        <v>7</v>
      </c>
      <c r="R1867" t="s">
        <v>199</v>
      </c>
      <c r="T1867" t="s">
        <v>1357</v>
      </c>
      <c r="U1867">
        <v>34.5</v>
      </c>
      <c r="V1867">
        <v>137.6</v>
      </c>
      <c r="W1867">
        <v>30</v>
      </c>
      <c r="AE1867">
        <v>1</v>
      </c>
      <c r="AQ1867">
        <v>1</v>
      </c>
    </row>
    <row r="1868" spans="1:47" x14ac:dyDescent="0.35">
      <c r="A1868">
        <v>1991</v>
      </c>
      <c r="B1868" t="s">
        <v>51</v>
      </c>
      <c r="C1868">
        <v>1855</v>
      </c>
      <c r="D1868">
        <v>11</v>
      </c>
      <c r="E1868">
        <v>11</v>
      </c>
      <c r="J1868">
        <v>7</v>
      </c>
      <c r="L1868">
        <v>7</v>
      </c>
      <c r="R1868" t="s">
        <v>199</v>
      </c>
      <c r="T1868" t="s">
        <v>716</v>
      </c>
      <c r="U1868">
        <v>35.65</v>
      </c>
      <c r="V1868">
        <v>139.80000000000001</v>
      </c>
      <c r="W1868">
        <v>30</v>
      </c>
      <c r="X1868">
        <v>6757</v>
      </c>
      <c r="Y1868">
        <v>4</v>
      </c>
      <c r="AE1868">
        <v>4</v>
      </c>
      <c r="AF1868">
        <v>50000</v>
      </c>
      <c r="AG1868">
        <v>4</v>
      </c>
      <c r="AJ1868">
        <v>6757</v>
      </c>
      <c r="AK1868">
        <v>4</v>
      </c>
      <c r="AQ1868">
        <v>4</v>
      </c>
      <c r="AR1868">
        <v>50000</v>
      </c>
      <c r="AS1868">
        <v>4</v>
      </c>
    </row>
    <row r="1869" spans="1:47" x14ac:dyDescent="0.35">
      <c r="A1869">
        <v>9817</v>
      </c>
      <c r="B1869" t="s">
        <v>51</v>
      </c>
      <c r="C1869">
        <v>1855</v>
      </c>
      <c r="D1869">
        <v>12</v>
      </c>
      <c r="E1869">
        <v>3</v>
      </c>
      <c r="J1869">
        <v>7</v>
      </c>
      <c r="L1869">
        <v>7</v>
      </c>
      <c r="R1869" t="s">
        <v>199</v>
      </c>
      <c r="T1869" t="s">
        <v>262</v>
      </c>
      <c r="U1869">
        <v>32.5</v>
      </c>
      <c r="V1869">
        <v>134.5</v>
      </c>
      <c r="W1869">
        <v>30</v>
      </c>
    </row>
    <row r="1870" spans="1:47" x14ac:dyDescent="0.35">
      <c r="A1870">
        <v>7985</v>
      </c>
      <c r="B1870" t="s">
        <v>47</v>
      </c>
      <c r="C1870">
        <v>1855</v>
      </c>
      <c r="D1870">
        <v>12</v>
      </c>
      <c r="E1870">
        <v>11</v>
      </c>
      <c r="J1870">
        <v>5.5</v>
      </c>
      <c r="L1870">
        <v>5.5</v>
      </c>
      <c r="Q1870">
        <v>7</v>
      </c>
      <c r="R1870" t="s">
        <v>93</v>
      </c>
      <c r="T1870" t="s">
        <v>1358</v>
      </c>
      <c r="U1870">
        <v>39.1</v>
      </c>
      <c r="V1870">
        <v>121.6</v>
      </c>
      <c r="W1870">
        <v>30</v>
      </c>
      <c r="X1870">
        <v>7</v>
      </c>
      <c r="Y1870">
        <v>1</v>
      </c>
      <c r="AE1870">
        <v>2</v>
      </c>
      <c r="AF1870">
        <v>560</v>
      </c>
      <c r="AG1870">
        <v>3</v>
      </c>
      <c r="AJ1870">
        <v>7</v>
      </c>
      <c r="AK1870">
        <v>1</v>
      </c>
      <c r="AQ1870">
        <v>2</v>
      </c>
      <c r="AR1870">
        <v>560</v>
      </c>
      <c r="AS1870">
        <v>3</v>
      </c>
    </row>
    <row r="1871" spans="1:47" x14ac:dyDescent="0.35">
      <c r="A1871">
        <v>1993</v>
      </c>
      <c r="B1871" t="s">
        <v>47</v>
      </c>
      <c r="C1871">
        <v>1855</v>
      </c>
      <c r="D1871">
        <v>12</v>
      </c>
      <c r="E1871">
        <v>12</v>
      </c>
      <c r="H1871" t="s">
        <v>48</v>
      </c>
      <c r="Q1871">
        <v>8</v>
      </c>
      <c r="R1871" t="s">
        <v>170</v>
      </c>
      <c r="T1871" t="s">
        <v>1359</v>
      </c>
      <c r="U1871">
        <v>43.8</v>
      </c>
      <c r="V1871">
        <v>6.4</v>
      </c>
      <c r="W1871">
        <v>120</v>
      </c>
      <c r="AE1871">
        <v>2</v>
      </c>
    </row>
    <row r="1872" spans="1:47" x14ac:dyDescent="0.35">
      <c r="A1872">
        <v>7984</v>
      </c>
      <c r="B1872" t="s">
        <v>51</v>
      </c>
      <c r="C1872">
        <v>1855</v>
      </c>
      <c r="J1872">
        <v>4.8</v>
      </c>
      <c r="L1872">
        <v>4.8</v>
      </c>
      <c r="Q1872">
        <v>6</v>
      </c>
      <c r="R1872" t="s">
        <v>93</v>
      </c>
      <c r="T1872" t="s">
        <v>410</v>
      </c>
      <c r="U1872">
        <v>29.2</v>
      </c>
      <c r="V1872">
        <v>108.1</v>
      </c>
      <c r="W1872">
        <v>30</v>
      </c>
      <c r="AE1872">
        <v>1</v>
      </c>
      <c r="AQ1872">
        <v>1</v>
      </c>
    </row>
    <row r="1873" spans="1:47" x14ac:dyDescent="0.35">
      <c r="A1873">
        <v>7937</v>
      </c>
      <c r="B1873" t="s">
        <v>47</v>
      </c>
      <c r="C1873">
        <v>1856</v>
      </c>
      <c r="D1873">
        <v>1</v>
      </c>
      <c r="E1873">
        <v>12</v>
      </c>
      <c r="F1873">
        <v>10</v>
      </c>
      <c r="G1873">
        <v>20</v>
      </c>
      <c r="Q1873">
        <v>10</v>
      </c>
      <c r="R1873" t="s">
        <v>90</v>
      </c>
      <c r="T1873" t="s">
        <v>869</v>
      </c>
      <c r="U1873">
        <v>37.1</v>
      </c>
      <c r="V1873">
        <v>-8</v>
      </c>
      <c r="W1873">
        <v>130</v>
      </c>
      <c r="AE1873">
        <v>2</v>
      </c>
      <c r="AF1873">
        <v>100</v>
      </c>
      <c r="AG1873">
        <v>2</v>
      </c>
      <c r="AH1873">
        <v>100</v>
      </c>
      <c r="AI1873">
        <v>2</v>
      </c>
      <c r="AQ1873">
        <v>2</v>
      </c>
      <c r="AR1873">
        <v>100</v>
      </c>
      <c r="AS1873">
        <v>2</v>
      </c>
    </row>
    <row r="1874" spans="1:47" x14ac:dyDescent="0.35">
      <c r="A1874">
        <v>1994</v>
      </c>
      <c r="B1874" t="s">
        <v>47</v>
      </c>
      <c r="C1874">
        <v>1856</v>
      </c>
      <c r="D1874">
        <v>2</v>
      </c>
      <c r="E1874">
        <v>2</v>
      </c>
      <c r="H1874" t="s">
        <v>48</v>
      </c>
      <c r="R1874" t="s">
        <v>543</v>
      </c>
      <c r="T1874" t="s">
        <v>627</v>
      </c>
      <c r="U1874">
        <v>17</v>
      </c>
      <c r="V1874">
        <v>-96.3</v>
      </c>
      <c r="W1874">
        <v>150</v>
      </c>
      <c r="AE1874">
        <v>3</v>
      </c>
    </row>
    <row r="1875" spans="1:47" x14ac:dyDescent="0.35">
      <c r="A1875">
        <v>6977</v>
      </c>
      <c r="B1875" t="s">
        <v>51</v>
      </c>
      <c r="C1875">
        <v>1856</v>
      </c>
      <c r="D1875">
        <v>2</v>
      </c>
      <c r="E1875">
        <v>15</v>
      </c>
      <c r="F1875">
        <v>13</v>
      </c>
      <c r="G1875">
        <v>25</v>
      </c>
      <c r="J1875">
        <v>5.5</v>
      </c>
      <c r="N1875">
        <v>5.5</v>
      </c>
      <c r="Q1875">
        <v>7</v>
      </c>
      <c r="R1875" t="s">
        <v>505</v>
      </c>
      <c r="S1875" t="s">
        <v>1092</v>
      </c>
      <c r="T1875" t="s">
        <v>1311</v>
      </c>
      <c r="U1875">
        <v>37.5</v>
      </c>
      <c r="V1875">
        <v>-122.3</v>
      </c>
      <c r="W1875">
        <v>150</v>
      </c>
      <c r="AQ1875">
        <v>1</v>
      </c>
    </row>
    <row r="1876" spans="1:47" x14ac:dyDescent="0.35">
      <c r="A1876">
        <v>1995</v>
      </c>
      <c r="B1876" t="s">
        <v>51</v>
      </c>
      <c r="C1876">
        <v>1856</v>
      </c>
      <c r="D1876">
        <v>3</v>
      </c>
      <c r="E1876">
        <v>2</v>
      </c>
      <c r="R1876" t="s">
        <v>676</v>
      </c>
      <c r="T1876" t="s">
        <v>1360</v>
      </c>
      <c r="U1876">
        <v>3.67</v>
      </c>
      <c r="V1876">
        <v>125.5</v>
      </c>
      <c r="W1876">
        <v>170</v>
      </c>
      <c r="AJ1876">
        <v>2806</v>
      </c>
      <c r="AK1876">
        <v>4</v>
      </c>
      <c r="AO1876">
        <v>2</v>
      </c>
      <c r="AQ1876">
        <v>3</v>
      </c>
      <c r="AS1876">
        <v>3</v>
      </c>
    </row>
    <row r="1877" spans="1:47" x14ac:dyDescent="0.35">
      <c r="A1877">
        <v>1996</v>
      </c>
      <c r="B1877" t="s">
        <v>47</v>
      </c>
      <c r="C1877">
        <v>1856</v>
      </c>
      <c r="D1877">
        <v>6</v>
      </c>
      <c r="E1877">
        <v>5</v>
      </c>
      <c r="H1877" t="s">
        <v>48</v>
      </c>
      <c r="Q1877">
        <v>9</v>
      </c>
      <c r="R1877" t="s">
        <v>60</v>
      </c>
      <c r="T1877" t="s">
        <v>1361</v>
      </c>
      <c r="U1877">
        <v>46.4</v>
      </c>
      <c r="V1877">
        <v>12.4</v>
      </c>
      <c r="W1877">
        <v>130</v>
      </c>
      <c r="AE1877">
        <v>2</v>
      </c>
    </row>
    <row r="1878" spans="1:47" x14ac:dyDescent="0.35">
      <c r="A1878">
        <v>1997</v>
      </c>
      <c r="B1878" t="s">
        <v>47</v>
      </c>
      <c r="C1878">
        <v>1856</v>
      </c>
      <c r="D1878">
        <v>6</v>
      </c>
      <c r="E1878">
        <v>10</v>
      </c>
      <c r="J1878">
        <v>5.5</v>
      </c>
      <c r="L1878">
        <v>5.5</v>
      </c>
      <c r="Q1878">
        <v>7</v>
      </c>
      <c r="R1878" t="s">
        <v>93</v>
      </c>
      <c r="T1878" t="s">
        <v>684</v>
      </c>
      <c r="U1878">
        <v>29.7</v>
      </c>
      <c r="V1878">
        <v>108.8</v>
      </c>
      <c r="W1878">
        <v>30</v>
      </c>
      <c r="X1878">
        <v>300</v>
      </c>
      <c r="Y1878">
        <v>3</v>
      </c>
      <c r="AE1878">
        <v>2</v>
      </c>
      <c r="AJ1878">
        <v>300</v>
      </c>
      <c r="AK1878">
        <v>3</v>
      </c>
    </row>
    <row r="1879" spans="1:47" x14ac:dyDescent="0.35">
      <c r="A1879">
        <v>6123</v>
      </c>
      <c r="B1879" t="s">
        <v>51</v>
      </c>
      <c r="C1879">
        <v>1856</v>
      </c>
      <c r="D1879">
        <v>7</v>
      </c>
      <c r="E1879">
        <v>25</v>
      </c>
      <c r="R1879" t="s">
        <v>676</v>
      </c>
      <c r="T1879" t="s">
        <v>1362</v>
      </c>
      <c r="U1879">
        <v>-8.5</v>
      </c>
      <c r="V1879">
        <v>116</v>
      </c>
      <c r="W1879">
        <v>60</v>
      </c>
    </row>
    <row r="1880" spans="1:47" x14ac:dyDescent="0.35">
      <c r="A1880">
        <v>6520</v>
      </c>
      <c r="B1880" t="s">
        <v>51</v>
      </c>
      <c r="C1880">
        <v>1856</v>
      </c>
      <c r="D1880">
        <v>8</v>
      </c>
      <c r="E1880">
        <v>4</v>
      </c>
      <c r="J1880">
        <v>7.5</v>
      </c>
      <c r="L1880">
        <v>7.5</v>
      </c>
      <c r="R1880" t="s">
        <v>553</v>
      </c>
      <c r="T1880" t="s">
        <v>1363</v>
      </c>
      <c r="U1880">
        <v>16</v>
      </c>
      <c r="V1880">
        <v>-88</v>
      </c>
      <c r="W1880">
        <v>90</v>
      </c>
      <c r="Y1880">
        <v>3</v>
      </c>
      <c r="AE1880">
        <v>3</v>
      </c>
      <c r="AG1880">
        <v>3</v>
      </c>
      <c r="AK1880">
        <v>3</v>
      </c>
      <c r="AQ1880">
        <v>3</v>
      </c>
      <c r="AS1880">
        <v>3</v>
      </c>
    </row>
    <row r="1881" spans="1:47" x14ac:dyDescent="0.35">
      <c r="A1881">
        <v>1999</v>
      </c>
      <c r="B1881" t="s">
        <v>51</v>
      </c>
      <c r="C1881">
        <v>1856</v>
      </c>
      <c r="D1881">
        <v>8</v>
      </c>
      <c r="E1881">
        <v>21</v>
      </c>
      <c r="F1881">
        <v>21</v>
      </c>
      <c r="G1881">
        <v>45</v>
      </c>
      <c r="Q1881">
        <v>9</v>
      </c>
      <c r="R1881" t="s">
        <v>258</v>
      </c>
      <c r="T1881" t="s">
        <v>1364</v>
      </c>
      <c r="U1881">
        <v>37.1</v>
      </c>
      <c r="V1881">
        <v>5.7</v>
      </c>
      <c r="W1881">
        <v>15</v>
      </c>
      <c r="AQ1881">
        <v>1</v>
      </c>
    </row>
    <row r="1882" spans="1:47" x14ac:dyDescent="0.35">
      <c r="A1882">
        <v>8153</v>
      </c>
      <c r="B1882" t="s">
        <v>51</v>
      </c>
      <c r="C1882">
        <v>1856</v>
      </c>
      <c r="D1882">
        <v>8</v>
      </c>
      <c r="E1882">
        <v>22</v>
      </c>
      <c r="F1882">
        <v>11</v>
      </c>
      <c r="G1882">
        <v>40</v>
      </c>
      <c r="Q1882">
        <v>9</v>
      </c>
      <c r="R1882" t="s">
        <v>258</v>
      </c>
      <c r="T1882" t="s">
        <v>1364</v>
      </c>
      <c r="U1882">
        <v>37.1</v>
      </c>
      <c r="V1882">
        <v>5.7</v>
      </c>
      <c r="W1882">
        <v>15</v>
      </c>
      <c r="X1882">
        <v>3</v>
      </c>
      <c r="Y1882">
        <v>1</v>
      </c>
      <c r="AJ1882">
        <v>3</v>
      </c>
      <c r="AK1882">
        <v>1</v>
      </c>
    </row>
    <row r="1883" spans="1:47" x14ac:dyDescent="0.35">
      <c r="A1883">
        <v>2001</v>
      </c>
      <c r="B1883" t="s">
        <v>51</v>
      </c>
      <c r="C1883">
        <v>1856</v>
      </c>
      <c r="D1883">
        <v>8</v>
      </c>
      <c r="E1883">
        <v>23</v>
      </c>
      <c r="J1883">
        <v>8</v>
      </c>
      <c r="L1883">
        <v>8</v>
      </c>
      <c r="Q1883">
        <v>5</v>
      </c>
      <c r="R1883" t="s">
        <v>199</v>
      </c>
      <c r="T1883" t="s">
        <v>1365</v>
      </c>
      <c r="U1883">
        <v>40.5</v>
      </c>
      <c r="V1883">
        <v>143.5</v>
      </c>
      <c r="W1883">
        <v>30</v>
      </c>
      <c r="AJ1883">
        <v>26</v>
      </c>
      <c r="AK1883">
        <v>1</v>
      </c>
      <c r="AQ1883">
        <v>2</v>
      </c>
      <c r="AR1883">
        <v>193</v>
      </c>
      <c r="AS1883">
        <v>3</v>
      </c>
      <c r="AT1883">
        <v>238</v>
      </c>
      <c r="AU1883">
        <v>3</v>
      </c>
    </row>
    <row r="1884" spans="1:47" x14ac:dyDescent="0.35">
      <c r="A1884">
        <v>2005</v>
      </c>
      <c r="B1884" t="s">
        <v>51</v>
      </c>
      <c r="C1884">
        <v>1856</v>
      </c>
      <c r="D1884">
        <v>10</v>
      </c>
      <c r="E1884">
        <v>12</v>
      </c>
      <c r="F1884">
        <v>0</v>
      </c>
      <c r="G1884">
        <v>45</v>
      </c>
      <c r="I1884">
        <v>100</v>
      </c>
      <c r="Q1884">
        <v>11</v>
      </c>
      <c r="R1884" t="s">
        <v>56</v>
      </c>
      <c r="T1884" t="s">
        <v>1366</v>
      </c>
      <c r="U1884">
        <v>35.5</v>
      </c>
      <c r="V1884">
        <v>26</v>
      </c>
      <c r="W1884">
        <v>130</v>
      </c>
      <c r="X1884">
        <v>538</v>
      </c>
      <c r="Y1884">
        <v>3</v>
      </c>
      <c r="AE1884">
        <v>3</v>
      </c>
      <c r="AF1884">
        <v>8000</v>
      </c>
      <c r="AG1884">
        <v>4</v>
      </c>
      <c r="AH1884">
        <v>8000</v>
      </c>
      <c r="AI1884">
        <v>4</v>
      </c>
      <c r="AJ1884">
        <v>538</v>
      </c>
      <c r="AK1884">
        <v>3</v>
      </c>
      <c r="AQ1884">
        <v>3</v>
      </c>
      <c r="AR1884">
        <v>8000</v>
      </c>
      <c r="AS1884">
        <v>4</v>
      </c>
    </row>
    <row r="1885" spans="1:47" x14ac:dyDescent="0.35">
      <c r="A1885">
        <v>2006</v>
      </c>
      <c r="B1885" t="s">
        <v>51</v>
      </c>
      <c r="C1885">
        <v>1856</v>
      </c>
      <c r="D1885">
        <v>11</v>
      </c>
      <c r="E1885">
        <v>13</v>
      </c>
      <c r="J1885">
        <v>6.6</v>
      </c>
      <c r="L1885">
        <v>6.6</v>
      </c>
      <c r="Q1885">
        <v>9</v>
      </c>
      <c r="R1885" t="s">
        <v>56</v>
      </c>
      <c r="T1885" t="s">
        <v>1367</v>
      </c>
      <c r="U1885">
        <v>38.25</v>
      </c>
      <c r="V1885">
        <v>26.25</v>
      </c>
      <c r="W1885">
        <v>130</v>
      </c>
      <c r="Y1885">
        <v>2</v>
      </c>
      <c r="AE1885">
        <v>2</v>
      </c>
      <c r="AG1885">
        <v>3</v>
      </c>
      <c r="AK1885">
        <v>2</v>
      </c>
      <c r="AQ1885">
        <v>2</v>
      </c>
      <c r="AS1885">
        <v>3</v>
      </c>
    </row>
    <row r="1886" spans="1:47" x14ac:dyDescent="0.35">
      <c r="A1886">
        <v>8198</v>
      </c>
      <c r="B1886" t="s">
        <v>51</v>
      </c>
      <c r="C1886">
        <v>1857</v>
      </c>
      <c r="D1886">
        <v>1</v>
      </c>
      <c r="E1886">
        <v>6</v>
      </c>
      <c r="R1886" t="s">
        <v>1368</v>
      </c>
      <c r="T1886" t="s">
        <v>1369</v>
      </c>
      <c r="U1886">
        <v>4.9000000000000004</v>
      </c>
      <c r="V1886">
        <v>31.7</v>
      </c>
      <c r="W1886">
        <v>15</v>
      </c>
      <c r="AQ1886">
        <v>1</v>
      </c>
    </row>
    <row r="1887" spans="1:47" x14ac:dyDescent="0.35">
      <c r="A1887">
        <v>2007</v>
      </c>
      <c r="B1887" t="s">
        <v>47</v>
      </c>
      <c r="C1887">
        <v>1857</v>
      </c>
      <c r="D1887">
        <v>1</v>
      </c>
      <c r="E1887">
        <v>9</v>
      </c>
      <c r="F1887">
        <v>10</v>
      </c>
      <c r="G1887">
        <v>13</v>
      </c>
      <c r="H1887" t="s">
        <v>48</v>
      </c>
      <c r="J1887">
        <v>8.3000000000000007</v>
      </c>
      <c r="P1887">
        <v>8.3000000000000007</v>
      </c>
      <c r="Q1887">
        <v>7</v>
      </c>
      <c r="R1887" t="s">
        <v>505</v>
      </c>
      <c r="S1887" t="s">
        <v>1092</v>
      </c>
      <c r="T1887" t="s">
        <v>1356</v>
      </c>
      <c r="U1887">
        <v>35</v>
      </c>
      <c r="V1887">
        <v>-119</v>
      </c>
      <c r="W1887">
        <v>150</v>
      </c>
      <c r="AE1887">
        <v>3</v>
      </c>
    </row>
    <row r="1888" spans="1:47" x14ac:dyDescent="0.35">
      <c r="A1888">
        <v>2008</v>
      </c>
      <c r="B1888" t="s">
        <v>47</v>
      </c>
      <c r="C1888">
        <v>1857</v>
      </c>
      <c r="D1888">
        <v>4</v>
      </c>
      <c r="E1888">
        <v>9</v>
      </c>
      <c r="R1888" t="s">
        <v>73</v>
      </c>
      <c r="T1888" t="s">
        <v>1370</v>
      </c>
      <c r="U1888">
        <v>37.4</v>
      </c>
      <c r="V1888">
        <v>45.3</v>
      </c>
      <c r="W1888">
        <v>140</v>
      </c>
      <c r="AE1888">
        <v>3</v>
      </c>
    </row>
    <row r="1889" spans="1:45" x14ac:dyDescent="0.35">
      <c r="A1889">
        <v>2009</v>
      </c>
      <c r="B1889" t="s">
        <v>47</v>
      </c>
      <c r="C1889">
        <v>1857</v>
      </c>
      <c r="D1889">
        <v>4</v>
      </c>
      <c r="E1889">
        <v>9</v>
      </c>
      <c r="J1889">
        <v>6.7</v>
      </c>
      <c r="L1889">
        <v>6.7</v>
      </c>
      <c r="Q1889">
        <v>9</v>
      </c>
      <c r="R1889" t="s">
        <v>80</v>
      </c>
      <c r="T1889" t="s">
        <v>1371</v>
      </c>
      <c r="U1889">
        <v>38.4</v>
      </c>
      <c r="V1889">
        <v>42.1</v>
      </c>
      <c r="W1889">
        <v>140</v>
      </c>
      <c r="AE1889">
        <v>3</v>
      </c>
      <c r="AG1889">
        <v>3</v>
      </c>
      <c r="AQ1889">
        <v>3</v>
      </c>
      <c r="AS1889">
        <v>3</v>
      </c>
    </row>
    <row r="1890" spans="1:45" x14ac:dyDescent="0.35">
      <c r="A1890">
        <v>6125</v>
      </c>
      <c r="B1890" t="s">
        <v>51</v>
      </c>
      <c r="C1890">
        <v>1857</v>
      </c>
      <c r="D1890">
        <v>4</v>
      </c>
      <c r="E1890">
        <v>17</v>
      </c>
      <c r="J1890">
        <v>8</v>
      </c>
      <c r="L1890">
        <v>8</v>
      </c>
      <c r="R1890" t="s">
        <v>977</v>
      </c>
      <c r="T1890" t="s">
        <v>1372</v>
      </c>
      <c r="U1890">
        <v>-5.5</v>
      </c>
      <c r="V1890">
        <v>147</v>
      </c>
      <c r="W1890">
        <v>170</v>
      </c>
      <c r="AE1890">
        <v>1</v>
      </c>
      <c r="AK1890">
        <v>2</v>
      </c>
      <c r="AQ1890">
        <v>2</v>
      </c>
      <c r="AS1890">
        <v>2</v>
      </c>
    </row>
    <row r="1891" spans="1:45" x14ac:dyDescent="0.35">
      <c r="A1891">
        <v>6126</v>
      </c>
      <c r="B1891" t="s">
        <v>51</v>
      </c>
      <c r="C1891">
        <v>1857</v>
      </c>
      <c r="D1891">
        <v>5</v>
      </c>
      <c r="E1891">
        <v>13</v>
      </c>
      <c r="I1891">
        <v>50</v>
      </c>
      <c r="J1891">
        <v>7</v>
      </c>
      <c r="L1891">
        <v>7</v>
      </c>
      <c r="R1891" t="s">
        <v>676</v>
      </c>
      <c r="T1891" t="s">
        <v>1373</v>
      </c>
      <c r="U1891">
        <v>-8</v>
      </c>
      <c r="V1891">
        <v>115.5</v>
      </c>
      <c r="W1891">
        <v>60</v>
      </c>
      <c r="X1891">
        <v>36</v>
      </c>
      <c r="Y1891">
        <v>1</v>
      </c>
      <c r="AE1891">
        <v>2</v>
      </c>
      <c r="AG1891">
        <v>2</v>
      </c>
      <c r="AJ1891">
        <v>36</v>
      </c>
      <c r="AK1891">
        <v>1</v>
      </c>
      <c r="AQ1891">
        <v>2</v>
      </c>
      <c r="AS1891">
        <v>2</v>
      </c>
    </row>
    <row r="1892" spans="1:45" x14ac:dyDescent="0.35">
      <c r="A1892">
        <v>8154</v>
      </c>
      <c r="B1892" t="s">
        <v>51</v>
      </c>
      <c r="C1892">
        <v>1857</v>
      </c>
      <c r="D1892">
        <v>5</v>
      </c>
      <c r="E1892">
        <v>23</v>
      </c>
      <c r="F1892">
        <v>9</v>
      </c>
      <c r="R1892" t="s">
        <v>258</v>
      </c>
      <c r="T1892" t="s">
        <v>1374</v>
      </c>
      <c r="U1892">
        <v>36.5</v>
      </c>
      <c r="V1892">
        <v>1.3</v>
      </c>
      <c r="W1892">
        <v>15</v>
      </c>
    </row>
    <row r="1893" spans="1:45" x14ac:dyDescent="0.35">
      <c r="A1893">
        <v>6622</v>
      </c>
      <c r="B1893" t="s">
        <v>51</v>
      </c>
      <c r="C1893">
        <v>1857</v>
      </c>
      <c r="D1893">
        <v>7</v>
      </c>
      <c r="E1893">
        <v>13</v>
      </c>
      <c r="F1893">
        <v>22</v>
      </c>
      <c r="J1893">
        <v>6.4</v>
      </c>
      <c r="L1893">
        <v>6.4</v>
      </c>
      <c r="R1893" t="s">
        <v>199</v>
      </c>
      <c r="T1893" t="s">
        <v>459</v>
      </c>
      <c r="U1893">
        <v>34.799999999999997</v>
      </c>
      <c r="V1893">
        <v>138.30000000000001</v>
      </c>
      <c r="W1893">
        <v>30</v>
      </c>
      <c r="AE1893">
        <v>1</v>
      </c>
      <c r="AQ1893">
        <v>1</v>
      </c>
    </row>
    <row r="1894" spans="1:45" x14ac:dyDescent="0.35">
      <c r="A1894">
        <v>2010</v>
      </c>
      <c r="B1894" t="s">
        <v>47</v>
      </c>
      <c r="C1894">
        <v>1857</v>
      </c>
      <c r="D1894">
        <v>9</v>
      </c>
      <c r="E1894">
        <v>16</v>
      </c>
      <c r="H1894" t="s">
        <v>48</v>
      </c>
      <c r="R1894" t="s">
        <v>60</v>
      </c>
      <c r="T1894" t="s">
        <v>1375</v>
      </c>
      <c r="U1894">
        <v>39.4</v>
      </c>
      <c r="V1894">
        <v>16.399999999999999</v>
      </c>
      <c r="W1894">
        <v>130</v>
      </c>
      <c r="X1894">
        <v>10000</v>
      </c>
      <c r="Y1894">
        <v>4</v>
      </c>
      <c r="AE1894">
        <v>3</v>
      </c>
    </row>
    <row r="1895" spans="1:45" x14ac:dyDescent="0.35">
      <c r="A1895">
        <v>6124</v>
      </c>
      <c r="B1895" t="s">
        <v>51</v>
      </c>
      <c r="C1895">
        <v>1857</v>
      </c>
      <c r="D1895">
        <v>9</v>
      </c>
      <c r="E1895">
        <v>17</v>
      </c>
      <c r="F1895">
        <v>22</v>
      </c>
      <c r="Q1895">
        <v>6</v>
      </c>
      <c r="R1895" t="s">
        <v>80</v>
      </c>
      <c r="T1895" t="s">
        <v>1352</v>
      </c>
      <c r="U1895">
        <v>40.200000000000003</v>
      </c>
      <c r="V1895">
        <v>29</v>
      </c>
      <c r="W1895">
        <v>140</v>
      </c>
      <c r="AE1895">
        <v>1</v>
      </c>
      <c r="AF1895">
        <v>32</v>
      </c>
      <c r="AG1895">
        <v>1</v>
      </c>
      <c r="AQ1895">
        <v>1</v>
      </c>
      <c r="AR1895">
        <v>32</v>
      </c>
      <c r="AS1895">
        <v>1</v>
      </c>
    </row>
    <row r="1896" spans="1:45" x14ac:dyDescent="0.35">
      <c r="A1896">
        <v>2011</v>
      </c>
      <c r="B1896" t="s">
        <v>47</v>
      </c>
      <c r="C1896">
        <v>1857</v>
      </c>
      <c r="D1896">
        <v>10</v>
      </c>
      <c r="E1896">
        <v>27</v>
      </c>
      <c r="H1896" t="s">
        <v>48</v>
      </c>
      <c r="Q1896">
        <v>7</v>
      </c>
      <c r="R1896" t="s">
        <v>73</v>
      </c>
      <c r="T1896" t="s">
        <v>1376</v>
      </c>
      <c r="U1896">
        <v>38.299999999999997</v>
      </c>
      <c r="V1896">
        <v>45.4</v>
      </c>
      <c r="W1896">
        <v>140</v>
      </c>
      <c r="AE1896">
        <v>3</v>
      </c>
    </row>
    <row r="1897" spans="1:45" x14ac:dyDescent="0.35">
      <c r="A1897">
        <v>6127</v>
      </c>
      <c r="B1897" t="s">
        <v>51</v>
      </c>
      <c r="C1897">
        <v>1857</v>
      </c>
      <c r="D1897">
        <v>11</v>
      </c>
      <c r="E1897">
        <v>17</v>
      </c>
      <c r="R1897" t="s">
        <v>676</v>
      </c>
      <c r="T1897" t="s">
        <v>1377</v>
      </c>
      <c r="U1897">
        <v>1.35</v>
      </c>
      <c r="V1897">
        <v>125.2</v>
      </c>
      <c r="W1897">
        <v>170</v>
      </c>
      <c r="AQ1897">
        <v>2</v>
      </c>
      <c r="AS1897">
        <v>3</v>
      </c>
    </row>
    <row r="1898" spans="1:45" x14ac:dyDescent="0.35">
      <c r="A1898">
        <v>6128</v>
      </c>
      <c r="B1898" t="s">
        <v>51</v>
      </c>
      <c r="C1898">
        <v>1857</v>
      </c>
      <c r="D1898">
        <v>11</v>
      </c>
      <c r="E1898">
        <v>18</v>
      </c>
      <c r="R1898" t="s">
        <v>676</v>
      </c>
      <c r="T1898" t="s">
        <v>1377</v>
      </c>
      <c r="U1898">
        <v>1.35</v>
      </c>
      <c r="V1898">
        <v>125.2</v>
      </c>
      <c r="W1898">
        <v>170</v>
      </c>
    </row>
    <row r="1899" spans="1:45" x14ac:dyDescent="0.35">
      <c r="A1899">
        <v>2013</v>
      </c>
      <c r="B1899" t="s">
        <v>47</v>
      </c>
      <c r="C1899">
        <v>1857</v>
      </c>
      <c r="D1899">
        <v>12</v>
      </c>
      <c r="E1899">
        <v>16</v>
      </c>
      <c r="F1899">
        <v>21</v>
      </c>
      <c r="G1899">
        <v>18</v>
      </c>
      <c r="J1899">
        <v>6.5</v>
      </c>
      <c r="P1899">
        <v>6.5</v>
      </c>
      <c r="Q1899">
        <v>10</v>
      </c>
      <c r="R1899" t="s">
        <v>60</v>
      </c>
      <c r="T1899" t="s">
        <v>1378</v>
      </c>
      <c r="U1899">
        <v>40.299999999999997</v>
      </c>
      <c r="V1899">
        <v>16</v>
      </c>
      <c r="W1899">
        <v>130</v>
      </c>
      <c r="X1899">
        <v>10000</v>
      </c>
      <c r="Y1899">
        <v>4</v>
      </c>
      <c r="AE1899">
        <v>4</v>
      </c>
    </row>
    <row r="1900" spans="1:45" x14ac:dyDescent="0.35">
      <c r="A1900">
        <v>2017</v>
      </c>
      <c r="B1900" t="s">
        <v>47</v>
      </c>
      <c r="C1900">
        <v>1858</v>
      </c>
      <c r="D1900">
        <v>1</v>
      </c>
      <c r="E1900">
        <v>15</v>
      </c>
      <c r="Q1900">
        <v>9</v>
      </c>
      <c r="R1900" t="s">
        <v>463</v>
      </c>
      <c r="T1900" t="s">
        <v>1379</v>
      </c>
      <c r="U1900">
        <v>49.2</v>
      </c>
      <c r="V1900">
        <v>18.8</v>
      </c>
      <c r="W1900">
        <v>110</v>
      </c>
      <c r="AD1900">
        <v>0.05</v>
      </c>
      <c r="AE1900">
        <v>1</v>
      </c>
    </row>
    <row r="1901" spans="1:45" x14ac:dyDescent="0.35">
      <c r="A1901">
        <v>2018</v>
      </c>
      <c r="B1901" t="s">
        <v>47</v>
      </c>
      <c r="C1901">
        <v>1858</v>
      </c>
      <c r="D1901">
        <v>1</v>
      </c>
      <c r="E1901">
        <v>22</v>
      </c>
      <c r="H1901" t="s">
        <v>48</v>
      </c>
      <c r="I1901">
        <v>20</v>
      </c>
      <c r="J1901">
        <v>7.5</v>
      </c>
      <c r="P1901">
        <v>7.5</v>
      </c>
      <c r="Q1901">
        <v>10</v>
      </c>
      <c r="R1901" t="s">
        <v>98</v>
      </c>
      <c r="T1901" t="s">
        <v>1304</v>
      </c>
      <c r="U1901">
        <v>55</v>
      </c>
      <c r="V1901">
        <v>166</v>
      </c>
      <c r="W1901">
        <v>50</v>
      </c>
    </row>
    <row r="1902" spans="1:45" x14ac:dyDescent="0.35">
      <c r="A1902">
        <v>2019</v>
      </c>
      <c r="B1902" t="s">
        <v>47</v>
      </c>
      <c r="C1902">
        <v>1858</v>
      </c>
      <c r="D1902">
        <v>2</v>
      </c>
      <c r="E1902">
        <v>21</v>
      </c>
      <c r="F1902">
        <v>7</v>
      </c>
      <c r="G1902">
        <v>30</v>
      </c>
      <c r="H1902" t="s">
        <v>48</v>
      </c>
      <c r="Q1902">
        <v>10</v>
      </c>
      <c r="R1902" t="s">
        <v>56</v>
      </c>
      <c r="T1902" t="s">
        <v>1380</v>
      </c>
      <c r="U1902">
        <v>38</v>
      </c>
      <c r="V1902">
        <v>23</v>
      </c>
      <c r="W1902">
        <v>130</v>
      </c>
      <c r="X1902">
        <v>19</v>
      </c>
      <c r="Y1902">
        <v>1</v>
      </c>
      <c r="AE1902">
        <v>3</v>
      </c>
    </row>
    <row r="1903" spans="1:45" x14ac:dyDescent="0.35">
      <c r="A1903">
        <v>2020</v>
      </c>
      <c r="B1903" t="s">
        <v>47</v>
      </c>
      <c r="C1903">
        <v>1858</v>
      </c>
      <c r="D1903">
        <v>4</v>
      </c>
      <c r="E1903">
        <v>9</v>
      </c>
      <c r="R1903" t="s">
        <v>199</v>
      </c>
      <c r="T1903" t="s">
        <v>1381</v>
      </c>
      <c r="U1903">
        <v>36</v>
      </c>
      <c r="V1903">
        <v>137.5</v>
      </c>
      <c r="W1903">
        <v>30</v>
      </c>
      <c r="X1903">
        <v>203</v>
      </c>
      <c r="Y1903">
        <v>3</v>
      </c>
      <c r="AE1903">
        <v>2</v>
      </c>
      <c r="AF1903">
        <v>709</v>
      </c>
      <c r="AG1903">
        <v>3</v>
      </c>
      <c r="AJ1903">
        <v>203</v>
      </c>
      <c r="AK1903">
        <v>3</v>
      </c>
      <c r="AQ1903">
        <v>2</v>
      </c>
      <c r="AR1903">
        <v>709</v>
      </c>
      <c r="AS1903">
        <v>3</v>
      </c>
    </row>
    <row r="1904" spans="1:45" x14ac:dyDescent="0.35">
      <c r="A1904">
        <v>10184</v>
      </c>
      <c r="B1904" t="s">
        <v>47</v>
      </c>
      <c r="C1904">
        <v>1858</v>
      </c>
      <c r="D1904">
        <v>4</v>
      </c>
      <c r="E1904">
        <v>23</v>
      </c>
      <c r="R1904" t="s">
        <v>199</v>
      </c>
      <c r="T1904" t="s">
        <v>1382</v>
      </c>
      <c r="U1904">
        <v>36.570999999999998</v>
      </c>
      <c r="V1904">
        <v>137.59</v>
      </c>
      <c r="W1904">
        <v>30</v>
      </c>
      <c r="AK1904">
        <v>3</v>
      </c>
    </row>
    <row r="1905" spans="1:45" x14ac:dyDescent="0.35">
      <c r="A1905">
        <v>6129</v>
      </c>
      <c r="B1905" t="s">
        <v>51</v>
      </c>
      <c r="C1905">
        <v>1858</v>
      </c>
      <c r="D1905">
        <v>4</v>
      </c>
      <c r="E1905">
        <v>24</v>
      </c>
      <c r="F1905">
        <v>11</v>
      </c>
      <c r="G1905">
        <v>15</v>
      </c>
      <c r="J1905">
        <v>6.5</v>
      </c>
      <c r="L1905">
        <v>6.5</v>
      </c>
      <c r="Q1905">
        <v>8</v>
      </c>
      <c r="R1905" t="s">
        <v>539</v>
      </c>
      <c r="T1905" t="s">
        <v>1383</v>
      </c>
      <c r="U1905">
        <v>-30</v>
      </c>
      <c r="V1905">
        <v>-71.400000000000006</v>
      </c>
      <c r="W1905">
        <v>160</v>
      </c>
      <c r="Y1905">
        <v>1</v>
      </c>
      <c r="AK1905">
        <v>1</v>
      </c>
    </row>
    <row r="1906" spans="1:45" x14ac:dyDescent="0.35">
      <c r="A1906">
        <v>2022</v>
      </c>
      <c r="B1906" t="s">
        <v>47</v>
      </c>
      <c r="C1906">
        <v>1858</v>
      </c>
      <c r="D1906">
        <v>5</v>
      </c>
      <c r="E1906">
        <v>2</v>
      </c>
      <c r="H1906" t="s">
        <v>48</v>
      </c>
      <c r="R1906" t="s">
        <v>543</v>
      </c>
      <c r="T1906" t="s">
        <v>627</v>
      </c>
      <c r="U1906">
        <v>17</v>
      </c>
      <c r="V1906">
        <v>-96.3</v>
      </c>
      <c r="W1906">
        <v>150</v>
      </c>
      <c r="AE1906">
        <v>3</v>
      </c>
    </row>
    <row r="1907" spans="1:45" x14ac:dyDescent="0.35">
      <c r="A1907">
        <v>2023</v>
      </c>
      <c r="B1907" t="s">
        <v>47</v>
      </c>
      <c r="C1907">
        <v>1858</v>
      </c>
      <c r="D1907">
        <v>6</v>
      </c>
      <c r="E1907">
        <v>19</v>
      </c>
      <c r="H1907" t="s">
        <v>48</v>
      </c>
      <c r="R1907" t="s">
        <v>543</v>
      </c>
      <c r="T1907" t="s">
        <v>551</v>
      </c>
      <c r="U1907">
        <v>19.2</v>
      </c>
      <c r="V1907">
        <v>-99.1</v>
      </c>
      <c r="W1907">
        <v>150</v>
      </c>
      <c r="AE1907">
        <v>3</v>
      </c>
    </row>
    <row r="1908" spans="1:45" x14ac:dyDescent="0.35">
      <c r="A1908">
        <v>2024</v>
      </c>
      <c r="B1908" t="s">
        <v>47</v>
      </c>
      <c r="C1908">
        <v>1858</v>
      </c>
      <c r="D1908">
        <v>8</v>
      </c>
      <c r="E1908">
        <v>24</v>
      </c>
      <c r="R1908" t="s">
        <v>851</v>
      </c>
      <c r="T1908" t="s">
        <v>1384</v>
      </c>
      <c r="U1908">
        <v>19</v>
      </c>
      <c r="V1908">
        <v>95</v>
      </c>
      <c r="W1908">
        <v>60</v>
      </c>
      <c r="AE1908">
        <v>3</v>
      </c>
    </row>
    <row r="1909" spans="1:45" x14ac:dyDescent="0.35">
      <c r="A1909">
        <v>2025</v>
      </c>
      <c r="B1909" t="s">
        <v>47</v>
      </c>
      <c r="C1909">
        <v>1858</v>
      </c>
      <c r="D1909">
        <v>9</v>
      </c>
      <c r="E1909">
        <v>20</v>
      </c>
      <c r="Q1909">
        <v>10</v>
      </c>
      <c r="R1909" t="s">
        <v>100</v>
      </c>
      <c r="T1909" t="s">
        <v>1385</v>
      </c>
      <c r="U1909">
        <v>40</v>
      </c>
      <c r="V1909">
        <v>20</v>
      </c>
      <c r="W1909">
        <v>130</v>
      </c>
      <c r="X1909">
        <v>12</v>
      </c>
      <c r="Y1909">
        <v>1</v>
      </c>
      <c r="AE1909">
        <v>3</v>
      </c>
      <c r="AF1909">
        <v>1556</v>
      </c>
      <c r="AG1909">
        <v>4</v>
      </c>
      <c r="AJ1909">
        <v>12</v>
      </c>
      <c r="AK1909">
        <v>1</v>
      </c>
      <c r="AQ1909">
        <v>3</v>
      </c>
      <c r="AR1909">
        <v>1556</v>
      </c>
      <c r="AS1909">
        <v>4</v>
      </c>
    </row>
    <row r="1910" spans="1:45" x14ac:dyDescent="0.35">
      <c r="A1910">
        <v>2026</v>
      </c>
      <c r="B1910" t="s">
        <v>47</v>
      </c>
      <c r="C1910">
        <v>1858</v>
      </c>
      <c r="D1910">
        <v>9</v>
      </c>
      <c r="E1910">
        <v>30</v>
      </c>
      <c r="H1910" t="s">
        <v>48</v>
      </c>
      <c r="Q1910">
        <v>10</v>
      </c>
      <c r="R1910" t="s">
        <v>104</v>
      </c>
      <c r="T1910" t="s">
        <v>104</v>
      </c>
      <c r="U1910">
        <v>42.8</v>
      </c>
      <c r="V1910">
        <v>23.2</v>
      </c>
      <c r="W1910">
        <v>110</v>
      </c>
    </row>
    <row r="1911" spans="1:45" x14ac:dyDescent="0.35">
      <c r="A1911">
        <v>6130</v>
      </c>
      <c r="B1911" t="s">
        <v>51</v>
      </c>
      <c r="C1911">
        <v>1858</v>
      </c>
      <c r="D1911">
        <v>9</v>
      </c>
      <c r="R1911" t="s">
        <v>199</v>
      </c>
      <c r="T1911" t="s">
        <v>979</v>
      </c>
      <c r="U1911">
        <v>26.2</v>
      </c>
      <c r="V1911">
        <v>127.5</v>
      </c>
      <c r="W1911">
        <v>30</v>
      </c>
    </row>
    <row r="1912" spans="1:45" x14ac:dyDescent="0.35">
      <c r="A1912">
        <v>2027</v>
      </c>
      <c r="B1912" t="s">
        <v>47</v>
      </c>
      <c r="C1912">
        <v>1858</v>
      </c>
      <c r="D1912">
        <v>10</v>
      </c>
      <c r="E1912">
        <v>10</v>
      </c>
      <c r="F1912">
        <v>8</v>
      </c>
      <c r="H1912" t="s">
        <v>48</v>
      </c>
      <c r="Q1912">
        <v>10</v>
      </c>
      <c r="R1912" t="s">
        <v>100</v>
      </c>
      <c r="T1912" t="s">
        <v>1386</v>
      </c>
      <c r="U1912">
        <v>40</v>
      </c>
      <c r="V1912">
        <v>20.100000000000001</v>
      </c>
      <c r="W1912">
        <v>130</v>
      </c>
      <c r="AE1912">
        <v>2</v>
      </c>
    </row>
    <row r="1913" spans="1:45" x14ac:dyDescent="0.35">
      <c r="A1913">
        <v>2028</v>
      </c>
      <c r="B1913" t="s">
        <v>47</v>
      </c>
      <c r="C1913">
        <v>1858</v>
      </c>
      <c r="D1913">
        <v>11</v>
      </c>
      <c r="E1913">
        <v>11</v>
      </c>
      <c r="F1913">
        <v>6</v>
      </c>
      <c r="G1913">
        <v>15</v>
      </c>
      <c r="Q1913">
        <v>10</v>
      </c>
      <c r="R1913" t="s">
        <v>90</v>
      </c>
      <c r="T1913" t="s">
        <v>1387</v>
      </c>
      <c r="U1913">
        <v>38.200000000000003</v>
      </c>
      <c r="V1913">
        <v>-9</v>
      </c>
      <c r="W1913">
        <v>130</v>
      </c>
      <c r="X1913">
        <v>6</v>
      </c>
      <c r="Y1913">
        <v>1</v>
      </c>
      <c r="AE1913">
        <v>3</v>
      </c>
      <c r="AF1913">
        <v>605</v>
      </c>
      <c r="AG1913">
        <v>3</v>
      </c>
      <c r="AH1913">
        <v>605</v>
      </c>
      <c r="AI1913">
        <v>3</v>
      </c>
      <c r="AJ1913">
        <v>6</v>
      </c>
      <c r="AK1913">
        <v>1</v>
      </c>
      <c r="AQ1913">
        <v>3</v>
      </c>
      <c r="AR1913">
        <v>605</v>
      </c>
      <c r="AS1913">
        <v>3</v>
      </c>
    </row>
    <row r="1914" spans="1:45" x14ac:dyDescent="0.35">
      <c r="A1914">
        <v>2031</v>
      </c>
      <c r="B1914" t="s">
        <v>47</v>
      </c>
      <c r="C1914">
        <v>1858</v>
      </c>
      <c r="D1914">
        <v>11</v>
      </c>
      <c r="E1914">
        <v>26</v>
      </c>
      <c r="F1914">
        <v>8</v>
      </c>
      <c r="G1914">
        <v>35</v>
      </c>
      <c r="H1914" t="s">
        <v>48</v>
      </c>
      <c r="Q1914">
        <v>9</v>
      </c>
      <c r="R1914" t="s">
        <v>505</v>
      </c>
      <c r="S1914" t="s">
        <v>1092</v>
      </c>
      <c r="T1914" t="s">
        <v>1388</v>
      </c>
      <c r="U1914">
        <v>37.5</v>
      </c>
      <c r="V1914">
        <v>-122</v>
      </c>
      <c r="W1914">
        <v>150</v>
      </c>
      <c r="AE1914">
        <v>3</v>
      </c>
    </row>
    <row r="1915" spans="1:45" x14ac:dyDescent="0.35">
      <c r="A1915">
        <v>6131</v>
      </c>
      <c r="B1915" t="s">
        <v>51</v>
      </c>
      <c r="C1915">
        <v>1858</v>
      </c>
      <c r="D1915">
        <v>12</v>
      </c>
      <c r="E1915">
        <v>13</v>
      </c>
      <c r="J1915">
        <v>7.3</v>
      </c>
      <c r="L1915">
        <v>7.3</v>
      </c>
      <c r="R1915" t="s">
        <v>676</v>
      </c>
      <c r="T1915" t="s">
        <v>771</v>
      </c>
      <c r="U1915">
        <v>1</v>
      </c>
      <c r="V1915">
        <v>126</v>
      </c>
      <c r="W1915">
        <v>170</v>
      </c>
      <c r="AE1915">
        <v>1</v>
      </c>
      <c r="AF1915">
        <v>15</v>
      </c>
      <c r="AG1915">
        <v>1</v>
      </c>
      <c r="AQ1915">
        <v>3</v>
      </c>
      <c r="AS1915">
        <v>3</v>
      </c>
    </row>
    <row r="1916" spans="1:45" x14ac:dyDescent="0.35">
      <c r="A1916">
        <v>2033</v>
      </c>
      <c r="B1916" t="s">
        <v>47</v>
      </c>
      <c r="C1916">
        <v>1859</v>
      </c>
      <c r="D1916">
        <v>3</v>
      </c>
      <c r="E1916">
        <v>22</v>
      </c>
      <c r="F1916">
        <v>13</v>
      </c>
      <c r="G1916">
        <v>30</v>
      </c>
      <c r="H1916" t="s">
        <v>48</v>
      </c>
      <c r="R1916" t="s">
        <v>570</v>
      </c>
      <c r="T1916" t="s">
        <v>1389</v>
      </c>
      <c r="U1916">
        <v>-0.3</v>
      </c>
      <c r="V1916">
        <v>-78.5</v>
      </c>
      <c r="W1916">
        <v>160</v>
      </c>
      <c r="Y1916">
        <v>1</v>
      </c>
      <c r="AE1916">
        <v>3</v>
      </c>
    </row>
    <row r="1917" spans="1:45" x14ac:dyDescent="0.35">
      <c r="A1917">
        <v>2035</v>
      </c>
      <c r="B1917" t="s">
        <v>47</v>
      </c>
      <c r="C1917">
        <v>1859</v>
      </c>
      <c r="D1917">
        <v>4</v>
      </c>
      <c r="E1917">
        <v>12</v>
      </c>
      <c r="F1917">
        <v>9</v>
      </c>
      <c r="G1917">
        <v>55</v>
      </c>
      <c r="H1917" t="s">
        <v>48</v>
      </c>
      <c r="Q1917">
        <v>12</v>
      </c>
      <c r="R1917" t="s">
        <v>60</v>
      </c>
      <c r="T1917" t="s">
        <v>476</v>
      </c>
      <c r="U1917">
        <v>43.4</v>
      </c>
      <c r="V1917">
        <v>11.3</v>
      </c>
      <c r="W1917">
        <v>130</v>
      </c>
    </row>
    <row r="1918" spans="1:45" x14ac:dyDescent="0.35">
      <c r="A1918">
        <v>2036</v>
      </c>
      <c r="B1918" t="s">
        <v>47</v>
      </c>
      <c r="C1918">
        <v>1859</v>
      </c>
      <c r="D1918">
        <v>6</v>
      </c>
      <c r="E1918">
        <v>2</v>
      </c>
      <c r="F1918">
        <v>8</v>
      </c>
      <c r="H1918" t="s">
        <v>48</v>
      </c>
      <c r="J1918">
        <v>6.1</v>
      </c>
      <c r="P1918">
        <v>6.1</v>
      </c>
      <c r="R1918" t="s">
        <v>80</v>
      </c>
      <c r="T1918" t="s">
        <v>315</v>
      </c>
      <c r="U1918">
        <v>39.9</v>
      </c>
      <c r="V1918">
        <v>41.3</v>
      </c>
      <c r="W1918">
        <v>140</v>
      </c>
      <c r="X1918">
        <v>15000</v>
      </c>
      <c r="Y1918">
        <v>4</v>
      </c>
      <c r="AE1918">
        <v>3</v>
      </c>
    </row>
    <row r="1919" spans="1:45" x14ac:dyDescent="0.35">
      <c r="A1919">
        <v>2037</v>
      </c>
      <c r="B1919" t="s">
        <v>47</v>
      </c>
      <c r="C1919">
        <v>1859</v>
      </c>
      <c r="D1919">
        <v>6</v>
      </c>
      <c r="E1919">
        <v>11</v>
      </c>
      <c r="F1919">
        <v>13</v>
      </c>
      <c r="H1919" t="s">
        <v>48</v>
      </c>
      <c r="I1919">
        <v>10</v>
      </c>
      <c r="J1919">
        <v>5.9</v>
      </c>
      <c r="P1919">
        <v>5.9</v>
      </c>
      <c r="Q1919">
        <v>9</v>
      </c>
      <c r="R1919" t="s">
        <v>165</v>
      </c>
      <c r="T1919" t="s">
        <v>762</v>
      </c>
      <c r="U1919">
        <v>40.700000000000003</v>
      </c>
      <c r="V1919">
        <v>48.5</v>
      </c>
      <c r="W1919">
        <v>40</v>
      </c>
      <c r="X1919">
        <v>100</v>
      </c>
      <c r="Y1919">
        <v>2</v>
      </c>
      <c r="AE1919">
        <v>2</v>
      </c>
    </row>
    <row r="1920" spans="1:45" x14ac:dyDescent="0.35">
      <c r="A1920">
        <v>6132</v>
      </c>
      <c r="B1920" t="s">
        <v>51</v>
      </c>
      <c r="C1920">
        <v>1859</v>
      </c>
      <c r="D1920">
        <v>6</v>
      </c>
      <c r="E1920">
        <v>28</v>
      </c>
      <c r="J1920">
        <v>7</v>
      </c>
      <c r="L1920">
        <v>7</v>
      </c>
      <c r="R1920" t="s">
        <v>676</v>
      </c>
      <c r="T1920" t="s">
        <v>771</v>
      </c>
      <c r="U1920">
        <v>1</v>
      </c>
      <c r="V1920">
        <v>126.5</v>
      </c>
      <c r="W1920">
        <v>170</v>
      </c>
    </row>
    <row r="1921" spans="1:47" x14ac:dyDescent="0.35">
      <c r="A1921">
        <v>6133</v>
      </c>
      <c r="B1921" t="s">
        <v>51</v>
      </c>
      <c r="C1921">
        <v>1859</v>
      </c>
      <c r="D1921">
        <v>7</v>
      </c>
      <c r="E1921">
        <v>20</v>
      </c>
      <c r="R1921" t="s">
        <v>676</v>
      </c>
      <c r="T1921" t="s">
        <v>1390</v>
      </c>
      <c r="U1921">
        <v>-4.5999999999999996</v>
      </c>
      <c r="V1921">
        <v>129.9</v>
      </c>
      <c r="W1921">
        <v>170</v>
      </c>
    </row>
    <row r="1922" spans="1:47" x14ac:dyDescent="0.35">
      <c r="A1922">
        <v>6561</v>
      </c>
      <c r="B1922" t="s">
        <v>51</v>
      </c>
      <c r="C1922">
        <v>1859</v>
      </c>
      <c r="D1922">
        <v>7</v>
      </c>
      <c r="E1922">
        <v>29</v>
      </c>
      <c r="J1922">
        <v>7.3</v>
      </c>
      <c r="L1922">
        <v>7.3</v>
      </c>
      <c r="R1922" t="s">
        <v>676</v>
      </c>
      <c r="T1922" t="s">
        <v>1195</v>
      </c>
      <c r="U1922">
        <v>8.9999999999999993E-3</v>
      </c>
      <c r="V1922">
        <v>125.5</v>
      </c>
      <c r="W1922">
        <v>170</v>
      </c>
      <c r="AQ1922">
        <v>2</v>
      </c>
      <c r="AS1922">
        <v>2</v>
      </c>
    </row>
    <row r="1923" spans="1:47" x14ac:dyDescent="0.35">
      <c r="A1923">
        <v>2038</v>
      </c>
      <c r="B1923" t="s">
        <v>47</v>
      </c>
      <c r="C1923">
        <v>1859</v>
      </c>
      <c r="D1923">
        <v>8</v>
      </c>
      <c r="E1923">
        <v>21</v>
      </c>
      <c r="H1923" t="s">
        <v>48</v>
      </c>
      <c r="Q1923">
        <v>9</v>
      </c>
      <c r="R1923" t="s">
        <v>80</v>
      </c>
      <c r="T1923" t="s">
        <v>80</v>
      </c>
      <c r="U1923">
        <v>40.200000000000003</v>
      </c>
      <c r="V1923">
        <v>25.8</v>
      </c>
      <c r="W1923">
        <v>140</v>
      </c>
      <c r="AE1923">
        <v>3</v>
      </c>
    </row>
    <row r="1924" spans="1:47" x14ac:dyDescent="0.35">
      <c r="A1924">
        <v>2039</v>
      </c>
      <c r="B1924" t="s">
        <v>47</v>
      </c>
      <c r="C1924">
        <v>1859</v>
      </c>
      <c r="D1924">
        <v>8</v>
      </c>
      <c r="E1924">
        <v>22</v>
      </c>
      <c r="F1924">
        <v>17</v>
      </c>
      <c r="G1924">
        <v>15</v>
      </c>
      <c r="H1924" t="s">
        <v>48</v>
      </c>
      <c r="Q1924">
        <v>11</v>
      </c>
      <c r="R1924" t="s">
        <v>60</v>
      </c>
      <c r="T1924" t="s">
        <v>60</v>
      </c>
      <c r="U1924">
        <v>42.8</v>
      </c>
      <c r="V1924">
        <v>13.1</v>
      </c>
      <c r="W1924">
        <v>130</v>
      </c>
      <c r="X1924">
        <v>100</v>
      </c>
      <c r="Y1924">
        <v>2</v>
      </c>
      <c r="AE1924">
        <v>2</v>
      </c>
    </row>
    <row r="1925" spans="1:47" x14ac:dyDescent="0.35">
      <c r="A1925">
        <v>6134</v>
      </c>
      <c r="B1925" t="s">
        <v>51</v>
      </c>
      <c r="C1925">
        <v>1859</v>
      </c>
      <c r="D1925">
        <v>8</v>
      </c>
      <c r="E1925">
        <v>25</v>
      </c>
      <c r="J1925">
        <v>6.2</v>
      </c>
      <c r="L1925">
        <v>6.2</v>
      </c>
      <c r="R1925" t="s">
        <v>591</v>
      </c>
      <c r="T1925" t="s">
        <v>1391</v>
      </c>
      <c r="U1925">
        <v>13.33</v>
      </c>
      <c r="V1925">
        <v>-87.81</v>
      </c>
      <c r="W1925">
        <v>100</v>
      </c>
      <c r="AE1925">
        <v>1</v>
      </c>
      <c r="AQ1925">
        <v>1</v>
      </c>
    </row>
    <row r="1926" spans="1:47" x14ac:dyDescent="0.35">
      <c r="A1926">
        <v>6135</v>
      </c>
      <c r="B1926" t="s">
        <v>51</v>
      </c>
      <c r="C1926">
        <v>1859</v>
      </c>
      <c r="D1926">
        <v>9</v>
      </c>
      <c r="E1926">
        <v>24</v>
      </c>
      <c r="H1926" t="s">
        <v>48</v>
      </c>
      <c r="R1926" t="s">
        <v>505</v>
      </c>
      <c r="S1926" t="s">
        <v>1092</v>
      </c>
      <c r="T1926" t="s">
        <v>1392</v>
      </c>
      <c r="U1926">
        <v>37.6</v>
      </c>
      <c r="V1926">
        <v>-122.3</v>
      </c>
      <c r="W1926">
        <v>150</v>
      </c>
    </row>
    <row r="1927" spans="1:47" x14ac:dyDescent="0.35">
      <c r="A1927">
        <v>6136</v>
      </c>
      <c r="B1927" t="s">
        <v>51</v>
      </c>
      <c r="C1927">
        <v>1859</v>
      </c>
      <c r="D1927">
        <v>9</v>
      </c>
      <c r="E1927">
        <v>25</v>
      </c>
      <c r="J1927">
        <v>6.8</v>
      </c>
      <c r="L1927">
        <v>6.8</v>
      </c>
      <c r="R1927" t="s">
        <v>676</v>
      </c>
      <c r="T1927" t="s">
        <v>1393</v>
      </c>
      <c r="U1927">
        <v>-5.5</v>
      </c>
      <c r="V1927">
        <v>130.5</v>
      </c>
      <c r="W1927">
        <v>170</v>
      </c>
    </row>
    <row r="1928" spans="1:47" x14ac:dyDescent="0.35">
      <c r="A1928">
        <v>2040</v>
      </c>
      <c r="B1928" t="s">
        <v>51</v>
      </c>
      <c r="C1928">
        <v>1859</v>
      </c>
      <c r="D1928">
        <v>10</v>
      </c>
      <c r="E1928">
        <v>5</v>
      </c>
      <c r="F1928">
        <v>12</v>
      </c>
      <c r="G1928">
        <v>0</v>
      </c>
      <c r="J1928">
        <v>7.6</v>
      </c>
      <c r="L1928">
        <v>7.6</v>
      </c>
      <c r="Q1928">
        <v>10</v>
      </c>
      <c r="R1928" t="s">
        <v>539</v>
      </c>
      <c r="T1928" t="s">
        <v>539</v>
      </c>
      <c r="U1928">
        <v>-27.35</v>
      </c>
      <c r="V1928">
        <v>-70.349999999999994</v>
      </c>
      <c r="W1928">
        <v>160</v>
      </c>
      <c r="X1928">
        <v>10</v>
      </c>
      <c r="Y1928">
        <v>1</v>
      </c>
      <c r="AD1928">
        <v>0.93</v>
      </c>
      <c r="AE1928">
        <v>1</v>
      </c>
      <c r="AF1928">
        <v>339</v>
      </c>
      <c r="AG1928">
        <v>3</v>
      </c>
      <c r="AJ1928">
        <v>10</v>
      </c>
      <c r="AK1928">
        <v>1</v>
      </c>
      <c r="AQ1928">
        <v>2</v>
      </c>
      <c r="AR1928">
        <v>339</v>
      </c>
      <c r="AS1928">
        <v>3</v>
      </c>
    </row>
    <row r="1929" spans="1:47" x14ac:dyDescent="0.35">
      <c r="A1929">
        <v>6137</v>
      </c>
      <c r="B1929" t="s">
        <v>51</v>
      </c>
      <c r="C1929">
        <v>1859</v>
      </c>
      <c r="D1929">
        <v>10</v>
      </c>
      <c r="E1929">
        <v>20</v>
      </c>
      <c r="R1929" t="s">
        <v>676</v>
      </c>
      <c r="T1929" t="s">
        <v>1394</v>
      </c>
      <c r="U1929">
        <v>-9</v>
      </c>
      <c r="V1929">
        <v>111</v>
      </c>
      <c r="W1929">
        <v>60</v>
      </c>
      <c r="AJ1929">
        <v>2</v>
      </c>
      <c r="AK1929">
        <v>1</v>
      </c>
      <c r="AQ1929">
        <v>1</v>
      </c>
    </row>
    <row r="1930" spans="1:47" x14ac:dyDescent="0.35">
      <c r="A1930">
        <v>9312</v>
      </c>
      <c r="B1930" t="s">
        <v>51</v>
      </c>
      <c r="C1930">
        <v>1859</v>
      </c>
      <c r="D1930">
        <v>11</v>
      </c>
      <c r="E1930">
        <v>22</v>
      </c>
      <c r="R1930" t="s">
        <v>1395</v>
      </c>
      <c r="T1930" t="s">
        <v>1396</v>
      </c>
      <c r="U1930">
        <v>-40.85</v>
      </c>
      <c r="V1930">
        <v>145.32</v>
      </c>
      <c r="W1930">
        <v>170</v>
      </c>
    </row>
    <row r="1931" spans="1:47" x14ac:dyDescent="0.35">
      <c r="A1931">
        <v>6562</v>
      </c>
      <c r="B1931" t="s">
        <v>51</v>
      </c>
      <c r="C1931">
        <v>1859</v>
      </c>
      <c r="D1931">
        <v>12</v>
      </c>
      <c r="E1931">
        <v>9</v>
      </c>
      <c r="F1931">
        <v>2</v>
      </c>
      <c r="G1931">
        <v>0</v>
      </c>
      <c r="J1931">
        <v>7</v>
      </c>
      <c r="L1931">
        <v>7</v>
      </c>
      <c r="R1931" t="s">
        <v>591</v>
      </c>
      <c r="T1931" t="s">
        <v>1397</v>
      </c>
      <c r="U1931">
        <v>13.7</v>
      </c>
      <c r="V1931">
        <v>-89.8</v>
      </c>
      <c r="W1931">
        <v>100</v>
      </c>
      <c r="AE1931">
        <v>3</v>
      </c>
      <c r="AG1931">
        <v>3</v>
      </c>
      <c r="AQ1931">
        <v>3</v>
      </c>
      <c r="AS1931">
        <v>3</v>
      </c>
      <c r="AU1931">
        <v>1</v>
      </c>
    </row>
    <row r="1932" spans="1:47" x14ac:dyDescent="0.35">
      <c r="A1932">
        <v>6551</v>
      </c>
      <c r="B1932" t="s">
        <v>51</v>
      </c>
      <c r="C1932">
        <v>1859</v>
      </c>
      <c r="D1932">
        <v>12</v>
      </c>
      <c r="E1932">
        <v>17</v>
      </c>
      <c r="R1932" t="s">
        <v>676</v>
      </c>
      <c r="T1932" t="s">
        <v>1398</v>
      </c>
      <c r="U1932">
        <v>0.9</v>
      </c>
      <c r="V1932">
        <v>124.9</v>
      </c>
      <c r="W1932">
        <v>170</v>
      </c>
    </row>
    <row r="1933" spans="1:47" x14ac:dyDescent="0.35">
      <c r="A1933">
        <v>6138</v>
      </c>
      <c r="B1933" t="s">
        <v>51</v>
      </c>
      <c r="C1933">
        <v>1860</v>
      </c>
      <c r="D1933">
        <v>4</v>
      </c>
      <c r="E1933">
        <v>8</v>
      </c>
      <c r="F1933">
        <v>11</v>
      </c>
      <c r="R1933" t="s">
        <v>826</v>
      </c>
      <c r="T1933" t="s">
        <v>1399</v>
      </c>
      <c r="U1933">
        <v>18.52</v>
      </c>
      <c r="V1933">
        <v>-73.349999999999994</v>
      </c>
      <c r="W1933">
        <v>90</v>
      </c>
      <c r="AE1933">
        <v>2</v>
      </c>
    </row>
    <row r="1934" spans="1:47" x14ac:dyDescent="0.35">
      <c r="A1934">
        <v>2042</v>
      </c>
      <c r="B1934" t="s">
        <v>47</v>
      </c>
      <c r="C1934">
        <v>1860</v>
      </c>
      <c r="D1934">
        <v>4</v>
      </c>
      <c r="E1934">
        <v>10</v>
      </c>
      <c r="H1934" t="s">
        <v>48</v>
      </c>
      <c r="Q1934">
        <v>11</v>
      </c>
      <c r="R1934" t="s">
        <v>100</v>
      </c>
      <c r="T1934" t="s">
        <v>1400</v>
      </c>
      <c r="U1934">
        <v>40</v>
      </c>
      <c r="V1934">
        <v>20.100000000000001</v>
      </c>
      <c r="W1934">
        <v>130</v>
      </c>
    </row>
    <row r="1935" spans="1:47" x14ac:dyDescent="0.35">
      <c r="A1935">
        <v>6139</v>
      </c>
      <c r="B1935" t="s">
        <v>51</v>
      </c>
      <c r="C1935">
        <v>1860</v>
      </c>
      <c r="D1935">
        <v>4</v>
      </c>
      <c r="E1935">
        <v>23</v>
      </c>
      <c r="Q1935">
        <v>6</v>
      </c>
      <c r="R1935" t="s">
        <v>479</v>
      </c>
      <c r="T1935" t="s">
        <v>727</v>
      </c>
      <c r="U1935">
        <v>-12.1</v>
      </c>
      <c r="V1935">
        <v>-77.099999999999994</v>
      </c>
      <c r="W1935">
        <v>160</v>
      </c>
      <c r="AE1935">
        <v>3</v>
      </c>
      <c r="AG1935">
        <v>2</v>
      </c>
      <c r="AI1935">
        <v>2</v>
      </c>
      <c r="AQ1935">
        <v>3</v>
      </c>
      <c r="AS1935">
        <v>2</v>
      </c>
      <c r="AU1935">
        <v>2</v>
      </c>
    </row>
    <row r="1936" spans="1:47" x14ac:dyDescent="0.35">
      <c r="A1936">
        <v>6535</v>
      </c>
      <c r="B1936" t="s">
        <v>51</v>
      </c>
      <c r="C1936">
        <v>1860</v>
      </c>
      <c r="D1936">
        <v>8</v>
      </c>
      <c r="R1936" t="s">
        <v>676</v>
      </c>
      <c r="T1936" t="s">
        <v>1401</v>
      </c>
      <c r="U1936">
        <v>1.3</v>
      </c>
      <c r="V1936">
        <v>121</v>
      </c>
      <c r="W1936">
        <v>170</v>
      </c>
    </row>
    <row r="1937" spans="1:45" x14ac:dyDescent="0.35">
      <c r="A1937">
        <v>6140</v>
      </c>
      <c r="B1937" t="s">
        <v>51</v>
      </c>
      <c r="C1937">
        <v>1860</v>
      </c>
      <c r="D1937">
        <v>10</v>
      </c>
      <c r="E1937">
        <v>6</v>
      </c>
      <c r="R1937" t="s">
        <v>676</v>
      </c>
      <c r="T1937" t="s">
        <v>1402</v>
      </c>
      <c r="U1937">
        <v>-1.25</v>
      </c>
      <c r="V1937">
        <v>128.5</v>
      </c>
      <c r="W1937">
        <v>170</v>
      </c>
    </row>
    <row r="1938" spans="1:45" x14ac:dyDescent="0.35">
      <c r="A1938">
        <v>2043</v>
      </c>
      <c r="B1938" t="s">
        <v>51</v>
      </c>
      <c r="C1938">
        <v>1861</v>
      </c>
      <c r="D1938">
        <v>2</v>
      </c>
      <c r="E1938">
        <v>16</v>
      </c>
      <c r="I1938">
        <v>70</v>
      </c>
      <c r="J1938">
        <v>8.5</v>
      </c>
      <c r="L1938">
        <v>8.5</v>
      </c>
      <c r="Q1938">
        <v>9</v>
      </c>
      <c r="R1938" t="s">
        <v>676</v>
      </c>
      <c r="T1938" t="s">
        <v>1403</v>
      </c>
      <c r="U1938">
        <v>-1</v>
      </c>
      <c r="V1938">
        <v>97.5</v>
      </c>
      <c r="W1938">
        <v>60</v>
      </c>
      <c r="Y1938">
        <v>3</v>
      </c>
      <c r="AE1938">
        <v>2</v>
      </c>
      <c r="AJ1938">
        <v>1105</v>
      </c>
      <c r="AK1938">
        <v>4</v>
      </c>
      <c r="AQ1938">
        <v>2</v>
      </c>
    </row>
    <row r="1939" spans="1:45" x14ac:dyDescent="0.35">
      <c r="A1939">
        <v>6142</v>
      </c>
      <c r="B1939" t="s">
        <v>51</v>
      </c>
      <c r="C1939">
        <v>1861</v>
      </c>
      <c r="D1939">
        <v>3</v>
      </c>
      <c r="E1939">
        <v>9</v>
      </c>
      <c r="I1939">
        <v>20</v>
      </c>
      <c r="J1939">
        <v>7</v>
      </c>
      <c r="L1939">
        <v>7</v>
      </c>
      <c r="R1939" t="s">
        <v>676</v>
      </c>
      <c r="T1939" t="s">
        <v>1404</v>
      </c>
      <c r="U1939">
        <v>8.9999999999999993E-3</v>
      </c>
      <c r="V1939">
        <v>98</v>
      </c>
      <c r="W1939">
        <v>60</v>
      </c>
      <c r="Y1939">
        <v>3</v>
      </c>
      <c r="AE1939">
        <v>2</v>
      </c>
      <c r="AF1939">
        <v>96</v>
      </c>
      <c r="AG1939">
        <v>2</v>
      </c>
      <c r="AJ1939">
        <v>950</v>
      </c>
      <c r="AK1939">
        <v>3</v>
      </c>
      <c r="AQ1939">
        <v>3</v>
      </c>
      <c r="AR1939">
        <v>96</v>
      </c>
      <c r="AS1939">
        <v>2</v>
      </c>
    </row>
    <row r="1940" spans="1:45" x14ac:dyDescent="0.35">
      <c r="A1940">
        <v>2044</v>
      </c>
      <c r="B1940" t="s">
        <v>51</v>
      </c>
      <c r="C1940">
        <v>1861</v>
      </c>
      <c r="D1940">
        <v>3</v>
      </c>
      <c r="E1940">
        <v>20</v>
      </c>
      <c r="R1940" t="s">
        <v>807</v>
      </c>
      <c r="T1940" t="s">
        <v>1405</v>
      </c>
      <c r="U1940">
        <v>-32.799999999999997</v>
      </c>
      <c r="V1940">
        <v>-68.8</v>
      </c>
      <c r="W1940">
        <v>160</v>
      </c>
      <c r="X1940">
        <v>14000</v>
      </c>
      <c r="Y1940">
        <v>4</v>
      </c>
      <c r="AE1940">
        <v>4</v>
      </c>
      <c r="AG1940">
        <v>4</v>
      </c>
      <c r="AI1940">
        <v>4</v>
      </c>
      <c r="AJ1940">
        <v>14000</v>
      </c>
      <c r="AK1940">
        <v>4</v>
      </c>
      <c r="AQ1940">
        <v>4</v>
      </c>
      <c r="AS1940">
        <v>4</v>
      </c>
    </row>
    <row r="1941" spans="1:45" x14ac:dyDescent="0.35">
      <c r="A1941">
        <v>2047</v>
      </c>
      <c r="B1941" t="s">
        <v>47</v>
      </c>
      <c r="C1941">
        <v>1861</v>
      </c>
      <c r="D1941">
        <v>4</v>
      </c>
      <c r="E1941">
        <v>13</v>
      </c>
      <c r="F1941">
        <v>22</v>
      </c>
      <c r="G1941">
        <v>30</v>
      </c>
      <c r="H1941" t="s">
        <v>48</v>
      </c>
      <c r="I1941">
        <v>20</v>
      </c>
      <c r="Q1941">
        <v>10</v>
      </c>
      <c r="R1941" t="s">
        <v>479</v>
      </c>
      <c r="T1941" t="s">
        <v>479</v>
      </c>
      <c r="U1941">
        <v>-13.8</v>
      </c>
      <c r="V1941">
        <v>-73.400000000000006</v>
      </c>
      <c r="W1941">
        <v>160</v>
      </c>
    </row>
    <row r="1942" spans="1:45" x14ac:dyDescent="0.35">
      <c r="A1942">
        <v>6143</v>
      </c>
      <c r="B1942" t="s">
        <v>51</v>
      </c>
      <c r="C1942">
        <v>1861</v>
      </c>
      <c r="D1942">
        <v>4</v>
      </c>
      <c r="E1942">
        <v>26</v>
      </c>
      <c r="I1942">
        <v>70</v>
      </c>
      <c r="J1942">
        <v>7</v>
      </c>
      <c r="L1942">
        <v>7</v>
      </c>
      <c r="R1942" t="s">
        <v>676</v>
      </c>
      <c r="T1942" t="s">
        <v>1404</v>
      </c>
      <c r="U1942">
        <v>1</v>
      </c>
      <c r="V1942">
        <v>97.5</v>
      </c>
      <c r="W1942">
        <v>60</v>
      </c>
    </row>
    <row r="1943" spans="1:45" x14ac:dyDescent="0.35">
      <c r="A1943">
        <v>2048</v>
      </c>
      <c r="B1943" t="s">
        <v>47</v>
      </c>
      <c r="C1943">
        <v>1861</v>
      </c>
      <c r="D1943">
        <v>4</v>
      </c>
      <c r="E1943">
        <v>27</v>
      </c>
      <c r="F1943">
        <v>20</v>
      </c>
      <c r="G1943">
        <v>15</v>
      </c>
      <c r="H1943" t="s">
        <v>48</v>
      </c>
      <c r="R1943" t="s">
        <v>756</v>
      </c>
      <c r="T1943" t="s">
        <v>1122</v>
      </c>
      <c r="U1943">
        <v>18.5</v>
      </c>
      <c r="V1943">
        <v>-77.900000000000006</v>
      </c>
      <c r="W1943">
        <v>90</v>
      </c>
      <c r="AE1943">
        <v>2</v>
      </c>
    </row>
    <row r="1944" spans="1:45" x14ac:dyDescent="0.35">
      <c r="A1944">
        <v>2049</v>
      </c>
      <c r="B1944" t="s">
        <v>47</v>
      </c>
      <c r="C1944">
        <v>1861</v>
      </c>
      <c r="D1944">
        <v>5</v>
      </c>
      <c r="E1944">
        <v>7</v>
      </c>
      <c r="R1944" t="s">
        <v>680</v>
      </c>
      <c r="T1944" t="s">
        <v>1406</v>
      </c>
      <c r="U1944">
        <v>13.74</v>
      </c>
      <c r="V1944">
        <v>41.55</v>
      </c>
      <c r="W1944">
        <v>10</v>
      </c>
      <c r="AJ1944">
        <v>106</v>
      </c>
      <c r="AK1944">
        <v>3</v>
      </c>
      <c r="AQ1944">
        <v>3</v>
      </c>
      <c r="AS1944">
        <v>3</v>
      </c>
    </row>
    <row r="1945" spans="1:45" x14ac:dyDescent="0.35">
      <c r="A1945">
        <v>2050</v>
      </c>
      <c r="B1945" t="s">
        <v>47</v>
      </c>
      <c r="C1945">
        <v>1861</v>
      </c>
      <c r="D1945">
        <v>5</v>
      </c>
      <c r="E1945">
        <v>9</v>
      </c>
      <c r="Q1945">
        <v>11</v>
      </c>
      <c r="R1945" t="s">
        <v>60</v>
      </c>
      <c r="T1945" t="s">
        <v>1407</v>
      </c>
      <c r="U1945">
        <v>46</v>
      </c>
      <c r="V1945">
        <v>12</v>
      </c>
      <c r="W1945">
        <v>130</v>
      </c>
      <c r="X1945">
        <v>1</v>
      </c>
      <c r="Y1945">
        <v>1</v>
      </c>
      <c r="AE1945">
        <v>2</v>
      </c>
    </row>
    <row r="1946" spans="1:45" x14ac:dyDescent="0.35">
      <c r="A1946">
        <v>6144</v>
      </c>
      <c r="B1946" t="s">
        <v>51</v>
      </c>
      <c r="C1946">
        <v>1861</v>
      </c>
      <c r="D1946">
        <v>6</v>
      </c>
      <c r="E1946">
        <v>17</v>
      </c>
      <c r="J1946">
        <v>6.8</v>
      </c>
      <c r="L1946">
        <v>6.8</v>
      </c>
      <c r="R1946" t="s">
        <v>676</v>
      </c>
      <c r="T1946" t="s">
        <v>1404</v>
      </c>
      <c r="U1946">
        <v>1</v>
      </c>
      <c r="V1946">
        <v>97.5</v>
      </c>
      <c r="W1946">
        <v>60</v>
      </c>
    </row>
    <row r="1947" spans="1:45" x14ac:dyDescent="0.35">
      <c r="A1947">
        <v>2051</v>
      </c>
      <c r="B1947" t="s">
        <v>47</v>
      </c>
      <c r="C1947">
        <v>1861</v>
      </c>
      <c r="D1947">
        <v>7</v>
      </c>
      <c r="E1947">
        <v>4</v>
      </c>
      <c r="F1947">
        <v>0</v>
      </c>
      <c r="G1947">
        <v>11</v>
      </c>
      <c r="H1947" t="s">
        <v>48</v>
      </c>
      <c r="Q1947">
        <v>11</v>
      </c>
      <c r="R1947" t="s">
        <v>505</v>
      </c>
      <c r="S1947" t="s">
        <v>1092</v>
      </c>
      <c r="T1947" t="s">
        <v>1408</v>
      </c>
      <c r="U1947">
        <v>37.5</v>
      </c>
      <c r="V1947">
        <v>-122</v>
      </c>
      <c r="W1947">
        <v>150</v>
      </c>
      <c r="AE1947">
        <v>3</v>
      </c>
    </row>
    <row r="1948" spans="1:45" x14ac:dyDescent="0.35">
      <c r="A1948">
        <v>7986</v>
      </c>
      <c r="B1948" t="s">
        <v>47</v>
      </c>
      <c r="C1948">
        <v>1861</v>
      </c>
      <c r="D1948">
        <v>7</v>
      </c>
      <c r="E1948">
        <v>19</v>
      </c>
      <c r="J1948">
        <v>6</v>
      </c>
      <c r="L1948">
        <v>6</v>
      </c>
      <c r="Q1948">
        <v>8</v>
      </c>
      <c r="R1948" t="s">
        <v>93</v>
      </c>
      <c r="T1948" t="s">
        <v>1358</v>
      </c>
      <c r="U1948">
        <v>39.1</v>
      </c>
      <c r="V1948">
        <v>121.7</v>
      </c>
      <c r="W1948">
        <v>30</v>
      </c>
      <c r="X1948">
        <v>2</v>
      </c>
      <c r="Y1948">
        <v>1</v>
      </c>
      <c r="AB1948">
        <v>8</v>
      </c>
      <c r="AC1948">
        <v>1</v>
      </c>
      <c r="AE1948">
        <v>2</v>
      </c>
      <c r="AF1948">
        <v>780</v>
      </c>
      <c r="AG1948">
        <v>3</v>
      </c>
      <c r="AJ1948">
        <v>2</v>
      </c>
      <c r="AK1948">
        <v>1</v>
      </c>
      <c r="AN1948">
        <v>8</v>
      </c>
      <c r="AO1948">
        <v>1</v>
      </c>
      <c r="AQ1948">
        <v>2</v>
      </c>
      <c r="AR1948">
        <v>780</v>
      </c>
      <c r="AS1948">
        <v>3</v>
      </c>
    </row>
    <row r="1949" spans="1:45" x14ac:dyDescent="0.35">
      <c r="A1949">
        <v>6145</v>
      </c>
      <c r="B1949" t="s">
        <v>51</v>
      </c>
      <c r="C1949">
        <v>1861</v>
      </c>
      <c r="D1949">
        <v>9</v>
      </c>
      <c r="E1949">
        <v>25</v>
      </c>
      <c r="J1949">
        <v>6.5</v>
      </c>
      <c r="L1949">
        <v>6.5</v>
      </c>
      <c r="R1949" t="s">
        <v>676</v>
      </c>
      <c r="T1949" t="s">
        <v>1404</v>
      </c>
      <c r="U1949">
        <v>-1.5</v>
      </c>
      <c r="V1949">
        <v>100</v>
      </c>
      <c r="W1949">
        <v>60</v>
      </c>
      <c r="AQ1949">
        <v>1</v>
      </c>
      <c r="AS1949">
        <v>1</v>
      </c>
    </row>
    <row r="1950" spans="1:45" x14ac:dyDescent="0.35">
      <c r="A1950">
        <v>6146</v>
      </c>
      <c r="B1950" t="s">
        <v>51</v>
      </c>
      <c r="C1950">
        <v>1861</v>
      </c>
      <c r="D1950">
        <v>10</v>
      </c>
      <c r="E1950">
        <v>20</v>
      </c>
      <c r="F1950">
        <v>17</v>
      </c>
      <c r="G1950">
        <v>30</v>
      </c>
      <c r="J1950">
        <v>7.4</v>
      </c>
      <c r="L1950">
        <v>7.4</v>
      </c>
      <c r="R1950" t="s">
        <v>199</v>
      </c>
      <c r="T1950" t="s">
        <v>651</v>
      </c>
      <c r="U1950">
        <v>38.5</v>
      </c>
      <c r="V1950">
        <v>142</v>
      </c>
      <c r="W1950">
        <v>30</v>
      </c>
      <c r="AE1950">
        <v>2</v>
      </c>
      <c r="AF1950">
        <v>70</v>
      </c>
      <c r="AG1950">
        <v>2</v>
      </c>
      <c r="AQ1950">
        <v>2</v>
      </c>
      <c r="AR1950">
        <v>70</v>
      </c>
      <c r="AS1950">
        <v>2</v>
      </c>
    </row>
    <row r="1951" spans="1:45" x14ac:dyDescent="0.35">
      <c r="A1951">
        <v>2052</v>
      </c>
      <c r="B1951" t="s">
        <v>51</v>
      </c>
      <c r="C1951">
        <v>1861</v>
      </c>
      <c r="D1951">
        <v>12</v>
      </c>
      <c r="E1951">
        <v>26</v>
      </c>
      <c r="F1951">
        <v>5</v>
      </c>
      <c r="J1951">
        <v>7.5</v>
      </c>
      <c r="P1951">
        <v>7.5</v>
      </c>
      <c r="Q1951">
        <v>10</v>
      </c>
      <c r="R1951" t="s">
        <v>56</v>
      </c>
      <c r="T1951" t="s">
        <v>1409</v>
      </c>
      <c r="U1951">
        <v>38.200000000000003</v>
      </c>
      <c r="V1951">
        <v>22.2</v>
      </c>
      <c r="W1951">
        <v>130</v>
      </c>
      <c r="X1951">
        <v>17</v>
      </c>
      <c r="Y1951">
        <v>1</v>
      </c>
      <c r="AD1951">
        <v>0.04</v>
      </c>
      <c r="AE1951">
        <v>1</v>
      </c>
    </row>
    <row r="1952" spans="1:45" x14ac:dyDescent="0.35">
      <c r="A1952">
        <v>2054</v>
      </c>
      <c r="B1952" t="s">
        <v>47</v>
      </c>
      <c r="C1952">
        <v>1862</v>
      </c>
      <c r="D1952">
        <v>1</v>
      </c>
      <c r="E1952">
        <v>12</v>
      </c>
      <c r="F1952">
        <v>7</v>
      </c>
      <c r="G1952">
        <v>19</v>
      </c>
      <c r="H1952" t="s">
        <v>48</v>
      </c>
      <c r="I1952">
        <v>40</v>
      </c>
      <c r="J1952">
        <v>7.5</v>
      </c>
      <c r="P1952">
        <v>7.5</v>
      </c>
      <c r="Q1952">
        <v>10</v>
      </c>
      <c r="R1952" t="s">
        <v>98</v>
      </c>
      <c r="T1952" t="s">
        <v>914</v>
      </c>
      <c r="U1952">
        <v>52.3</v>
      </c>
      <c r="V1952">
        <v>106.7</v>
      </c>
      <c r="W1952">
        <v>40</v>
      </c>
    </row>
    <row r="1953" spans="1:47" x14ac:dyDescent="0.35">
      <c r="A1953">
        <v>6564</v>
      </c>
      <c r="B1953" t="s">
        <v>51</v>
      </c>
      <c r="C1953">
        <v>1862</v>
      </c>
      <c r="D1953">
        <v>3</v>
      </c>
      <c r="E1953">
        <v>4</v>
      </c>
      <c r="F1953">
        <v>9</v>
      </c>
      <c r="G1953">
        <v>30</v>
      </c>
      <c r="J1953">
        <v>6.5</v>
      </c>
      <c r="L1953">
        <v>6.5</v>
      </c>
      <c r="R1953" t="s">
        <v>621</v>
      </c>
      <c r="T1953" t="s">
        <v>1410</v>
      </c>
      <c r="U1953">
        <v>14.5</v>
      </c>
      <c r="V1953">
        <v>121</v>
      </c>
      <c r="W1953">
        <v>170</v>
      </c>
      <c r="AE1953">
        <v>1</v>
      </c>
      <c r="AI1953">
        <v>1</v>
      </c>
      <c r="AQ1953">
        <v>1</v>
      </c>
      <c r="AU1953">
        <v>1</v>
      </c>
    </row>
    <row r="1954" spans="1:47" x14ac:dyDescent="0.35">
      <c r="A1954">
        <v>2056</v>
      </c>
      <c r="B1954" t="s">
        <v>47</v>
      </c>
      <c r="C1954">
        <v>1862</v>
      </c>
      <c r="D1954">
        <v>3</v>
      </c>
      <c r="E1954">
        <v>14</v>
      </c>
      <c r="F1954">
        <v>1</v>
      </c>
      <c r="G1954">
        <v>30</v>
      </c>
      <c r="Q1954">
        <v>10</v>
      </c>
      <c r="R1954" t="s">
        <v>56</v>
      </c>
      <c r="T1954" t="s">
        <v>1411</v>
      </c>
      <c r="U1954">
        <v>38.299999999999997</v>
      </c>
      <c r="V1954">
        <v>20.5</v>
      </c>
      <c r="W1954">
        <v>130</v>
      </c>
      <c r="AE1954">
        <v>2</v>
      </c>
    </row>
    <row r="1955" spans="1:47" x14ac:dyDescent="0.35">
      <c r="A1955">
        <v>2057</v>
      </c>
      <c r="B1955" t="s">
        <v>47</v>
      </c>
      <c r="C1955">
        <v>1862</v>
      </c>
      <c r="D1955">
        <v>5</v>
      </c>
      <c r="E1955">
        <v>4</v>
      </c>
      <c r="F1955">
        <v>4</v>
      </c>
      <c r="H1955" t="s">
        <v>48</v>
      </c>
      <c r="Q1955">
        <v>10</v>
      </c>
      <c r="R1955" t="s">
        <v>100</v>
      </c>
      <c r="T1955" t="s">
        <v>1412</v>
      </c>
      <c r="U1955">
        <v>40.299999999999997</v>
      </c>
      <c r="V1955">
        <v>19.3</v>
      </c>
      <c r="W1955">
        <v>130</v>
      </c>
    </row>
    <row r="1956" spans="1:47" x14ac:dyDescent="0.35">
      <c r="A1956">
        <v>6978</v>
      </c>
      <c r="B1956" t="s">
        <v>51</v>
      </c>
      <c r="C1956">
        <v>1862</v>
      </c>
      <c r="D1956">
        <v>5</v>
      </c>
      <c r="E1956">
        <v>27</v>
      </c>
      <c r="J1956">
        <v>5.9</v>
      </c>
      <c r="N1956">
        <v>5.9</v>
      </c>
      <c r="Q1956">
        <v>7</v>
      </c>
      <c r="R1956" t="s">
        <v>505</v>
      </c>
      <c r="S1956" t="s">
        <v>1092</v>
      </c>
      <c r="T1956" t="s">
        <v>1413</v>
      </c>
      <c r="U1956">
        <v>32.700000000000003</v>
      </c>
      <c r="V1956">
        <v>-117.2</v>
      </c>
      <c r="W1956">
        <v>150</v>
      </c>
    </row>
    <row r="1957" spans="1:47" x14ac:dyDescent="0.35">
      <c r="A1957">
        <v>2059</v>
      </c>
      <c r="B1957" t="s">
        <v>47</v>
      </c>
      <c r="C1957">
        <v>1862</v>
      </c>
      <c r="D1957">
        <v>6</v>
      </c>
      <c r="E1957">
        <v>6</v>
      </c>
      <c r="J1957">
        <v>6.5</v>
      </c>
      <c r="L1957">
        <v>6.5</v>
      </c>
      <c r="Q1957">
        <v>8</v>
      </c>
      <c r="R1957" t="s">
        <v>738</v>
      </c>
      <c r="T1957" t="s">
        <v>739</v>
      </c>
      <c r="U1957">
        <v>23.4</v>
      </c>
      <c r="V1957">
        <v>120</v>
      </c>
      <c r="W1957">
        <v>30</v>
      </c>
      <c r="X1957">
        <v>2000</v>
      </c>
      <c r="Y1957">
        <v>4</v>
      </c>
      <c r="AE1957">
        <v>3</v>
      </c>
      <c r="AG1957">
        <v>3</v>
      </c>
      <c r="AJ1957">
        <v>2000</v>
      </c>
      <c r="AK1957">
        <v>4</v>
      </c>
      <c r="AQ1957">
        <v>3</v>
      </c>
      <c r="AS1957">
        <v>3</v>
      </c>
    </row>
    <row r="1958" spans="1:47" x14ac:dyDescent="0.35">
      <c r="A1958">
        <v>2061</v>
      </c>
      <c r="B1958" t="s">
        <v>51</v>
      </c>
      <c r="C1958">
        <v>1862</v>
      </c>
      <c r="D1958">
        <v>7</v>
      </c>
      <c r="E1958">
        <v>10</v>
      </c>
      <c r="F1958">
        <v>8</v>
      </c>
      <c r="G1958">
        <v>15</v>
      </c>
      <c r="H1958" t="s">
        <v>48</v>
      </c>
      <c r="J1958">
        <v>6.5</v>
      </c>
      <c r="O1958">
        <v>6.5</v>
      </c>
      <c r="Q1958">
        <v>9</v>
      </c>
      <c r="R1958" t="s">
        <v>687</v>
      </c>
      <c r="T1958" t="s">
        <v>1414</v>
      </c>
      <c r="U1958">
        <v>7</v>
      </c>
      <c r="V1958">
        <v>0.4</v>
      </c>
      <c r="W1958">
        <v>10</v>
      </c>
      <c r="X1958">
        <v>3</v>
      </c>
      <c r="Y1958">
        <v>1</v>
      </c>
      <c r="AE1958">
        <v>3</v>
      </c>
      <c r="AG1958">
        <v>3</v>
      </c>
      <c r="AJ1958">
        <v>3</v>
      </c>
      <c r="AK1958">
        <v>1</v>
      </c>
      <c r="AQ1958">
        <v>3</v>
      </c>
      <c r="AS1958">
        <v>3</v>
      </c>
    </row>
    <row r="1959" spans="1:47" x14ac:dyDescent="0.35">
      <c r="A1959">
        <v>2062</v>
      </c>
      <c r="B1959" t="s">
        <v>47</v>
      </c>
      <c r="C1959">
        <v>1862</v>
      </c>
      <c r="D1959">
        <v>8</v>
      </c>
      <c r="E1959">
        <v>13</v>
      </c>
      <c r="H1959" t="s">
        <v>48</v>
      </c>
      <c r="R1959" t="s">
        <v>73</v>
      </c>
      <c r="T1959" t="s">
        <v>1415</v>
      </c>
      <c r="U1959">
        <v>35</v>
      </c>
      <c r="V1959">
        <v>59</v>
      </c>
      <c r="W1959">
        <v>140</v>
      </c>
      <c r="AE1959">
        <v>2</v>
      </c>
    </row>
    <row r="1960" spans="1:47" x14ac:dyDescent="0.35">
      <c r="A1960">
        <v>2063</v>
      </c>
      <c r="B1960" t="s">
        <v>47</v>
      </c>
      <c r="C1960">
        <v>1862</v>
      </c>
      <c r="D1960">
        <v>10</v>
      </c>
      <c r="E1960">
        <v>16</v>
      </c>
      <c r="H1960" t="s">
        <v>48</v>
      </c>
      <c r="J1960">
        <v>6.1</v>
      </c>
      <c r="P1960">
        <v>6.1</v>
      </c>
      <c r="R1960" t="s">
        <v>80</v>
      </c>
      <c r="T1960" t="s">
        <v>80</v>
      </c>
      <c r="U1960">
        <v>38.799999999999997</v>
      </c>
      <c r="V1960">
        <v>30.5</v>
      </c>
      <c r="W1960">
        <v>140</v>
      </c>
      <c r="X1960">
        <v>800</v>
      </c>
      <c r="Y1960">
        <v>3</v>
      </c>
      <c r="AE1960">
        <v>2</v>
      </c>
    </row>
    <row r="1961" spans="1:47" x14ac:dyDescent="0.35">
      <c r="A1961">
        <v>2064</v>
      </c>
      <c r="B1961" t="s">
        <v>47</v>
      </c>
      <c r="C1961">
        <v>1862</v>
      </c>
      <c r="D1961">
        <v>12</v>
      </c>
      <c r="E1961">
        <v>20</v>
      </c>
      <c r="F1961">
        <v>1</v>
      </c>
      <c r="G1961">
        <v>15</v>
      </c>
      <c r="H1961" t="s">
        <v>48</v>
      </c>
      <c r="R1961" t="s">
        <v>713</v>
      </c>
      <c r="T1961" t="s">
        <v>1416</v>
      </c>
      <c r="U1961">
        <v>12.7</v>
      </c>
      <c r="V1961">
        <v>-87</v>
      </c>
      <c r="W1961">
        <v>100</v>
      </c>
      <c r="AE1961">
        <v>3</v>
      </c>
    </row>
    <row r="1962" spans="1:47" x14ac:dyDescent="0.35">
      <c r="A1962">
        <v>2065</v>
      </c>
      <c r="B1962" t="s">
        <v>47</v>
      </c>
      <c r="C1962">
        <v>1862</v>
      </c>
      <c r="D1962">
        <v>12</v>
      </c>
      <c r="E1962">
        <v>23</v>
      </c>
      <c r="J1962">
        <v>5.5</v>
      </c>
      <c r="L1962">
        <v>5.5</v>
      </c>
      <c r="Q1962">
        <v>7</v>
      </c>
      <c r="R1962" t="s">
        <v>93</v>
      </c>
      <c r="T1962" t="s">
        <v>400</v>
      </c>
      <c r="U1962">
        <v>35.5</v>
      </c>
      <c r="V1962">
        <v>111.5</v>
      </c>
      <c r="W1962">
        <v>30</v>
      </c>
      <c r="Y1962">
        <v>2</v>
      </c>
      <c r="AE1962">
        <v>2</v>
      </c>
      <c r="AG1962">
        <v>3</v>
      </c>
      <c r="AK1962">
        <v>2</v>
      </c>
      <c r="AQ1962">
        <v>2</v>
      </c>
      <c r="AS1962">
        <v>3</v>
      </c>
    </row>
    <row r="1963" spans="1:47" x14ac:dyDescent="0.35">
      <c r="A1963">
        <v>2067</v>
      </c>
      <c r="B1963" t="s">
        <v>47</v>
      </c>
      <c r="C1963">
        <v>1863</v>
      </c>
      <c r="D1963">
        <v>1</v>
      </c>
      <c r="E1963">
        <v>2</v>
      </c>
      <c r="H1963" t="s">
        <v>48</v>
      </c>
      <c r="Q1963">
        <v>8</v>
      </c>
      <c r="R1963" t="s">
        <v>73</v>
      </c>
      <c r="T1963" t="s">
        <v>1417</v>
      </c>
      <c r="U1963">
        <v>38.1</v>
      </c>
      <c r="V1963">
        <v>48.2</v>
      </c>
      <c r="W1963">
        <v>140</v>
      </c>
      <c r="AE1963">
        <v>2</v>
      </c>
    </row>
    <row r="1964" spans="1:47" x14ac:dyDescent="0.35">
      <c r="A1964">
        <v>6149</v>
      </c>
      <c r="B1964" t="s">
        <v>51</v>
      </c>
      <c r="C1964">
        <v>1863</v>
      </c>
      <c r="D1964">
        <v>3</v>
      </c>
      <c r="E1964">
        <v>16</v>
      </c>
      <c r="R1964" t="s">
        <v>676</v>
      </c>
      <c r="T1964" t="s">
        <v>1170</v>
      </c>
      <c r="U1964">
        <v>-6.1</v>
      </c>
      <c r="V1964">
        <v>106.7</v>
      </c>
      <c r="W1964">
        <v>60</v>
      </c>
    </row>
    <row r="1965" spans="1:47" x14ac:dyDescent="0.35">
      <c r="A1965">
        <v>2068</v>
      </c>
      <c r="B1965" t="s">
        <v>47</v>
      </c>
      <c r="C1965">
        <v>1863</v>
      </c>
      <c r="D1965">
        <v>4</v>
      </c>
      <c r="E1965">
        <v>22</v>
      </c>
      <c r="F1965">
        <v>20</v>
      </c>
      <c r="G1965">
        <v>30</v>
      </c>
      <c r="J1965">
        <v>6.7</v>
      </c>
      <c r="L1965">
        <v>6.7</v>
      </c>
      <c r="Q1965">
        <v>11</v>
      </c>
      <c r="R1965" t="s">
        <v>56</v>
      </c>
      <c r="T1965" t="s">
        <v>1418</v>
      </c>
      <c r="U1965">
        <v>36.5</v>
      </c>
      <c r="V1965">
        <v>28</v>
      </c>
      <c r="W1965">
        <v>130</v>
      </c>
      <c r="Y1965">
        <v>1</v>
      </c>
      <c r="AE1965">
        <v>3</v>
      </c>
      <c r="AF1965">
        <v>2500</v>
      </c>
      <c r="AG1965">
        <v>4</v>
      </c>
      <c r="AK1965">
        <v>1</v>
      </c>
      <c r="AQ1965">
        <v>3</v>
      </c>
      <c r="AR1965">
        <v>2500</v>
      </c>
      <c r="AS1965">
        <v>4</v>
      </c>
    </row>
    <row r="1966" spans="1:47" x14ac:dyDescent="0.35">
      <c r="A1966">
        <v>2070</v>
      </c>
      <c r="B1966" t="s">
        <v>47</v>
      </c>
      <c r="C1966">
        <v>1863</v>
      </c>
      <c r="D1966">
        <v>4</v>
      </c>
      <c r="J1966">
        <v>5.5</v>
      </c>
      <c r="L1966">
        <v>5.5</v>
      </c>
      <c r="Q1966">
        <v>7</v>
      </c>
      <c r="R1966" t="s">
        <v>93</v>
      </c>
      <c r="T1966" t="s">
        <v>530</v>
      </c>
      <c r="U1966">
        <v>26</v>
      </c>
      <c r="V1966">
        <v>100.1</v>
      </c>
      <c r="W1966">
        <v>30</v>
      </c>
      <c r="Y1966">
        <v>3</v>
      </c>
      <c r="AE1966">
        <v>3</v>
      </c>
      <c r="AG1966">
        <v>3</v>
      </c>
      <c r="AK1966">
        <v>3</v>
      </c>
      <c r="AQ1966">
        <v>3</v>
      </c>
      <c r="AS1966">
        <v>3</v>
      </c>
    </row>
    <row r="1967" spans="1:47" x14ac:dyDescent="0.35">
      <c r="A1967">
        <v>2073</v>
      </c>
      <c r="B1967" t="s">
        <v>51</v>
      </c>
      <c r="C1967">
        <v>1863</v>
      </c>
      <c r="D1967">
        <v>6</v>
      </c>
      <c r="E1967">
        <v>3</v>
      </c>
      <c r="F1967">
        <v>11</v>
      </c>
      <c r="G1967">
        <v>20</v>
      </c>
      <c r="J1967">
        <v>6.5</v>
      </c>
      <c r="L1967">
        <v>6.5</v>
      </c>
      <c r="Q1967">
        <v>10</v>
      </c>
      <c r="R1967" t="s">
        <v>621</v>
      </c>
      <c r="T1967" t="s">
        <v>1419</v>
      </c>
      <c r="U1967">
        <v>14.5</v>
      </c>
      <c r="V1967">
        <v>121</v>
      </c>
      <c r="W1967">
        <v>170</v>
      </c>
      <c r="X1967">
        <v>400</v>
      </c>
      <c r="Y1967">
        <v>3</v>
      </c>
      <c r="AB1967">
        <v>2000</v>
      </c>
      <c r="AC1967">
        <v>4</v>
      </c>
      <c r="AE1967">
        <v>4</v>
      </c>
      <c r="AF1967">
        <v>1172</v>
      </c>
      <c r="AG1967">
        <v>4</v>
      </c>
      <c r="AJ1967">
        <v>400</v>
      </c>
      <c r="AK1967">
        <v>3</v>
      </c>
      <c r="AN1967">
        <v>2000</v>
      </c>
      <c r="AO1967">
        <v>4</v>
      </c>
      <c r="AQ1967">
        <v>4</v>
      </c>
      <c r="AR1967">
        <v>1172</v>
      </c>
      <c r="AS1967">
        <v>4</v>
      </c>
    </row>
    <row r="1968" spans="1:47" x14ac:dyDescent="0.35">
      <c r="A1968">
        <v>2075</v>
      </c>
      <c r="B1968" t="s">
        <v>47</v>
      </c>
      <c r="C1968">
        <v>1863</v>
      </c>
      <c r="D1968">
        <v>6</v>
      </c>
      <c r="E1968">
        <v>9</v>
      </c>
      <c r="H1968" t="s">
        <v>48</v>
      </c>
      <c r="Q1968">
        <v>8</v>
      </c>
      <c r="R1968" t="s">
        <v>170</v>
      </c>
      <c r="T1968" t="s">
        <v>1420</v>
      </c>
      <c r="U1968">
        <v>44</v>
      </c>
      <c r="V1968">
        <v>6.2</v>
      </c>
      <c r="W1968">
        <v>120</v>
      </c>
      <c r="AE1968">
        <v>2</v>
      </c>
    </row>
    <row r="1969" spans="1:47" x14ac:dyDescent="0.35">
      <c r="A1969">
        <v>2074</v>
      </c>
      <c r="B1969" t="s">
        <v>47</v>
      </c>
      <c r="C1969">
        <v>1863</v>
      </c>
      <c r="D1969">
        <v>6</v>
      </c>
      <c r="E1969">
        <v>9</v>
      </c>
      <c r="Q1969">
        <v>7</v>
      </c>
      <c r="R1969" t="s">
        <v>621</v>
      </c>
      <c r="T1969" t="s">
        <v>622</v>
      </c>
      <c r="U1969">
        <v>14.5</v>
      </c>
      <c r="V1969">
        <v>121</v>
      </c>
      <c r="W1969">
        <v>170</v>
      </c>
      <c r="AE1969">
        <v>1</v>
      </c>
      <c r="AG1969">
        <v>2</v>
      </c>
      <c r="AQ1969">
        <v>1</v>
      </c>
      <c r="AS1969">
        <v>2</v>
      </c>
    </row>
    <row r="1970" spans="1:47" x14ac:dyDescent="0.35">
      <c r="A1970">
        <v>2076</v>
      </c>
      <c r="B1970" t="s">
        <v>47</v>
      </c>
      <c r="C1970">
        <v>1863</v>
      </c>
      <c r="D1970">
        <v>7</v>
      </c>
      <c r="E1970">
        <v>31</v>
      </c>
      <c r="R1970" t="s">
        <v>676</v>
      </c>
      <c r="T1970" t="s">
        <v>1421</v>
      </c>
      <c r="U1970">
        <v>-7.5</v>
      </c>
      <c r="V1970">
        <v>109.3</v>
      </c>
      <c r="W1970">
        <v>60</v>
      </c>
      <c r="AE1970">
        <v>2</v>
      </c>
      <c r="AG1970">
        <v>3</v>
      </c>
      <c r="AQ1970">
        <v>2</v>
      </c>
      <c r="AS1970">
        <v>3</v>
      </c>
    </row>
    <row r="1971" spans="1:47" x14ac:dyDescent="0.35">
      <c r="A1971">
        <v>2077</v>
      </c>
      <c r="B1971" t="s">
        <v>47</v>
      </c>
      <c r="C1971">
        <v>1863</v>
      </c>
      <c r="D1971">
        <v>8</v>
      </c>
      <c r="E1971">
        <v>16</v>
      </c>
      <c r="Q1971">
        <v>8</v>
      </c>
      <c r="R1971" t="s">
        <v>56</v>
      </c>
      <c r="T1971" t="s">
        <v>1422</v>
      </c>
      <c r="U1971">
        <v>38.25</v>
      </c>
      <c r="V1971">
        <v>26.25</v>
      </c>
      <c r="W1971">
        <v>130</v>
      </c>
      <c r="AE1971">
        <v>3</v>
      </c>
      <c r="AG1971">
        <v>3</v>
      </c>
      <c r="AQ1971">
        <v>3</v>
      </c>
      <c r="AS1971">
        <v>3</v>
      </c>
    </row>
    <row r="1972" spans="1:47" x14ac:dyDescent="0.35">
      <c r="A1972">
        <v>6150</v>
      </c>
      <c r="B1972" t="s">
        <v>51</v>
      </c>
      <c r="C1972">
        <v>1863</v>
      </c>
      <c r="D1972">
        <v>8</v>
      </c>
      <c r="E1972">
        <v>17</v>
      </c>
      <c r="J1972">
        <v>7.5</v>
      </c>
      <c r="L1972">
        <v>7.5</v>
      </c>
      <c r="R1972" t="s">
        <v>1423</v>
      </c>
      <c r="T1972" t="s">
        <v>1424</v>
      </c>
      <c r="U1972">
        <v>-19</v>
      </c>
      <c r="V1972">
        <v>168.5</v>
      </c>
      <c r="W1972">
        <v>170</v>
      </c>
      <c r="AK1972">
        <v>3</v>
      </c>
    </row>
    <row r="1973" spans="1:47" x14ac:dyDescent="0.35">
      <c r="A1973">
        <v>6529</v>
      </c>
      <c r="B1973" t="s">
        <v>51</v>
      </c>
      <c r="C1973">
        <v>1863</v>
      </c>
      <c r="D1973">
        <v>9</v>
      </c>
      <c r="E1973">
        <v>20</v>
      </c>
      <c r="J1973">
        <v>6.4</v>
      </c>
      <c r="L1973">
        <v>6.4</v>
      </c>
      <c r="R1973" t="s">
        <v>199</v>
      </c>
      <c r="T1973" t="s">
        <v>1425</v>
      </c>
      <c r="U1973">
        <v>44.6</v>
      </c>
      <c r="V1973">
        <v>141.5</v>
      </c>
      <c r="W1973">
        <v>30</v>
      </c>
    </row>
    <row r="1974" spans="1:47" x14ac:dyDescent="0.35">
      <c r="A1974">
        <v>8102</v>
      </c>
      <c r="B1974" t="s">
        <v>47</v>
      </c>
      <c r="C1974">
        <v>1863</v>
      </c>
      <c r="D1974">
        <v>9</v>
      </c>
      <c r="E1974">
        <v>25</v>
      </c>
      <c r="J1974">
        <v>5.5</v>
      </c>
      <c r="L1974">
        <v>5.5</v>
      </c>
      <c r="Q1974">
        <v>7</v>
      </c>
      <c r="R1974" t="s">
        <v>93</v>
      </c>
      <c r="T1974" t="s">
        <v>1024</v>
      </c>
      <c r="U1974">
        <v>43.8</v>
      </c>
      <c r="V1974">
        <v>87.6</v>
      </c>
      <c r="W1974">
        <v>40</v>
      </c>
      <c r="X1974">
        <v>9</v>
      </c>
      <c r="Y1974">
        <v>1</v>
      </c>
      <c r="AB1974">
        <v>10</v>
      </c>
      <c r="AC1974">
        <v>1</v>
      </c>
      <c r="AJ1974">
        <v>9</v>
      </c>
      <c r="AK1974">
        <v>1</v>
      </c>
      <c r="AN1974">
        <v>10</v>
      </c>
      <c r="AO1974">
        <v>1</v>
      </c>
    </row>
    <row r="1975" spans="1:47" x14ac:dyDescent="0.35">
      <c r="A1975">
        <v>2078</v>
      </c>
      <c r="B1975" t="s">
        <v>47</v>
      </c>
      <c r="C1975">
        <v>1863</v>
      </c>
      <c r="D1975">
        <v>11</v>
      </c>
      <c r="E1975">
        <v>6</v>
      </c>
      <c r="J1975">
        <v>6.7</v>
      </c>
      <c r="L1975">
        <v>6.7</v>
      </c>
      <c r="Q1975">
        <v>9</v>
      </c>
      <c r="R1975" t="s">
        <v>80</v>
      </c>
      <c r="T1975" t="s">
        <v>1426</v>
      </c>
      <c r="U1975">
        <v>40.5</v>
      </c>
      <c r="V1975">
        <v>29.1</v>
      </c>
      <c r="W1975">
        <v>140</v>
      </c>
      <c r="X1975">
        <v>2</v>
      </c>
      <c r="Y1975">
        <v>1</v>
      </c>
      <c r="AE1975">
        <v>1</v>
      </c>
      <c r="AI1975">
        <v>1</v>
      </c>
      <c r="AJ1975">
        <v>2</v>
      </c>
      <c r="AK1975">
        <v>1</v>
      </c>
      <c r="AQ1975">
        <v>1</v>
      </c>
      <c r="AU1975">
        <v>1</v>
      </c>
    </row>
    <row r="1976" spans="1:47" x14ac:dyDescent="0.35">
      <c r="A1976">
        <v>2079</v>
      </c>
      <c r="B1976" t="s">
        <v>47</v>
      </c>
      <c r="C1976">
        <v>1863</v>
      </c>
      <c r="D1976">
        <v>12</v>
      </c>
      <c r="H1976" t="s">
        <v>48</v>
      </c>
      <c r="R1976" t="s">
        <v>73</v>
      </c>
      <c r="T1976" t="s">
        <v>1427</v>
      </c>
      <c r="U1976">
        <v>38</v>
      </c>
      <c r="V1976">
        <v>47.6</v>
      </c>
      <c r="W1976">
        <v>140</v>
      </c>
      <c r="X1976">
        <v>500</v>
      </c>
      <c r="Y1976">
        <v>3</v>
      </c>
      <c r="AE1976">
        <v>3</v>
      </c>
    </row>
    <row r="1977" spans="1:47" x14ac:dyDescent="0.35">
      <c r="A1977">
        <v>2066</v>
      </c>
      <c r="B1977" t="s">
        <v>47</v>
      </c>
      <c r="C1977">
        <v>1863</v>
      </c>
      <c r="Q1977">
        <v>10</v>
      </c>
      <c r="R1977" t="s">
        <v>80</v>
      </c>
      <c r="T1977" t="s">
        <v>1428</v>
      </c>
      <c r="U1977">
        <v>38.53</v>
      </c>
      <c r="V1977">
        <v>30.55</v>
      </c>
      <c r="W1977">
        <v>140</v>
      </c>
      <c r="X1977">
        <v>800</v>
      </c>
      <c r="Y1977">
        <v>3</v>
      </c>
      <c r="AE1977">
        <v>3</v>
      </c>
    </row>
    <row r="1978" spans="1:47" x14ac:dyDescent="0.35">
      <c r="A1978">
        <v>2082</v>
      </c>
      <c r="B1978" t="s">
        <v>47</v>
      </c>
      <c r="C1978">
        <v>1864</v>
      </c>
      <c r="D1978">
        <v>1</v>
      </c>
      <c r="E1978">
        <v>3</v>
      </c>
      <c r="Q1978">
        <v>9</v>
      </c>
      <c r="R1978" t="s">
        <v>73</v>
      </c>
      <c r="T1978" t="s">
        <v>1429</v>
      </c>
      <c r="U1978">
        <v>38.25</v>
      </c>
      <c r="V1978">
        <v>48.28</v>
      </c>
      <c r="W1978">
        <v>140</v>
      </c>
      <c r="X1978">
        <v>500</v>
      </c>
      <c r="Y1978">
        <v>3</v>
      </c>
      <c r="AE1978">
        <v>3</v>
      </c>
      <c r="AG1978">
        <v>3</v>
      </c>
      <c r="AJ1978">
        <v>500</v>
      </c>
      <c r="AK1978">
        <v>3</v>
      </c>
      <c r="AQ1978">
        <v>3</v>
      </c>
      <c r="AS1978">
        <v>3</v>
      </c>
    </row>
    <row r="1979" spans="1:47" x14ac:dyDescent="0.35">
      <c r="A1979">
        <v>8319</v>
      </c>
      <c r="B1979" t="s">
        <v>47</v>
      </c>
      <c r="C1979">
        <v>1864</v>
      </c>
      <c r="D1979">
        <v>1</v>
      </c>
      <c r="E1979">
        <v>17</v>
      </c>
      <c r="Q1979">
        <v>8</v>
      </c>
      <c r="R1979" t="s">
        <v>73</v>
      </c>
      <c r="T1979" t="s">
        <v>1430</v>
      </c>
      <c r="U1979">
        <v>30.6</v>
      </c>
      <c r="V1979">
        <v>57</v>
      </c>
      <c r="W1979">
        <v>140</v>
      </c>
      <c r="Y1979">
        <v>3</v>
      </c>
      <c r="AE1979">
        <v>3</v>
      </c>
      <c r="AK1979">
        <v>3</v>
      </c>
      <c r="AQ1979">
        <v>3</v>
      </c>
    </row>
    <row r="1980" spans="1:47" x14ac:dyDescent="0.35">
      <c r="A1980">
        <v>2085</v>
      </c>
      <c r="B1980" t="s">
        <v>51</v>
      </c>
      <c r="C1980">
        <v>1864</v>
      </c>
      <c r="D1980">
        <v>5</v>
      </c>
      <c r="E1980">
        <v>19</v>
      </c>
      <c r="R1980" t="s">
        <v>826</v>
      </c>
      <c r="T1980" t="s">
        <v>1431</v>
      </c>
      <c r="U1980">
        <v>18.2</v>
      </c>
      <c r="V1980">
        <v>-72.53</v>
      </c>
      <c r="W1980">
        <v>90</v>
      </c>
      <c r="AE1980">
        <v>2</v>
      </c>
      <c r="AQ1980">
        <v>2</v>
      </c>
    </row>
    <row r="1981" spans="1:47" x14ac:dyDescent="0.35">
      <c r="A1981">
        <v>2086</v>
      </c>
      <c r="B1981" t="s">
        <v>51</v>
      </c>
      <c r="C1981">
        <v>1864</v>
      </c>
      <c r="D1981">
        <v>5</v>
      </c>
      <c r="E1981">
        <v>23</v>
      </c>
      <c r="J1981">
        <v>7.8</v>
      </c>
      <c r="L1981">
        <v>7.8</v>
      </c>
      <c r="Q1981">
        <v>7</v>
      </c>
      <c r="R1981" t="s">
        <v>676</v>
      </c>
      <c r="T1981" t="s">
        <v>1432</v>
      </c>
      <c r="U1981">
        <v>-1</v>
      </c>
      <c r="V1981">
        <v>135</v>
      </c>
      <c r="W1981">
        <v>170</v>
      </c>
      <c r="AE1981">
        <v>3</v>
      </c>
      <c r="AG1981">
        <v>3</v>
      </c>
      <c r="AJ1981">
        <v>250</v>
      </c>
      <c r="AK1981">
        <v>3</v>
      </c>
      <c r="AQ1981">
        <v>3</v>
      </c>
      <c r="AS1981">
        <v>3</v>
      </c>
    </row>
    <row r="1982" spans="1:47" x14ac:dyDescent="0.35">
      <c r="A1982">
        <v>7161</v>
      </c>
      <c r="B1982" t="s">
        <v>51</v>
      </c>
      <c r="C1982">
        <v>1864</v>
      </c>
      <c r="D1982">
        <v>6</v>
      </c>
      <c r="E1982">
        <v>27</v>
      </c>
      <c r="F1982">
        <v>22</v>
      </c>
      <c r="G1982">
        <v>30</v>
      </c>
      <c r="R1982" t="s">
        <v>743</v>
      </c>
      <c r="T1982" t="s">
        <v>1433</v>
      </c>
      <c r="U1982">
        <v>46.5</v>
      </c>
      <c r="V1982">
        <v>-53.7</v>
      </c>
      <c r="W1982">
        <v>150</v>
      </c>
    </row>
    <row r="1983" spans="1:47" x14ac:dyDescent="0.35">
      <c r="A1983">
        <v>2087</v>
      </c>
      <c r="B1983" t="s">
        <v>47</v>
      </c>
      <c r="C1983">
        <v>1864</v>
      </c>
      <c r="D1983">
        <v>10</v>
      </c>
      <c r="E1983">
        <v>3</v>
      </c>
      <c r="H1983" t="s">
        <v>48</v>
      </c>
      <c r="R1983" t="s">
        <v>543</v>
      </c>
      <c r="T1983" t="s">
        <v>1434</v>
      </c>
      <c r="U1983">
        <v>18.600000000000001</v>
      </c>
      <c r="V1983">
        <v>-97.5</v>
      </c>
      <c r="W1983">
        <v>150</v>
      </c>
      <c r="X1983">
        <v>20</v>
      </c>
      <c r="Y1983">
        <v>1</v>
      </c>
      <c r="AE1983">
        <v>3</v>
      </c>
    </row>
    <row r="1984" spans="1:47" x14ac:dyDescent="0.35">
      <c r="A1984">
        <v>2088</v>
      </c>
      <c r="B1984" t="s">
        <v>47</v>
      </c>
      <c r="C1984">
        <v>1864</v>
      </c>
      <c r="D1984">
        <v>12</v>
      </c>
      <c r="E1984">
        <v>2</v>
      </c>
      <c r="J1984">
        <v>6.4</v>
      </c>
      <c r="L1984">
        <v>6.4</v>
      </c>
      <c r="Q1984">
        <v>8</v>
      </c>
      <c r="R1984" t="s">
        <v>197</v>
      </c>
      <c r="T1984" t="s">
        <v>1435</v>
      </c>
      <c r="U1984">
        <v>33.380000000000003</v>
      </c>
      <c r="V1984">
        <v>45.98</v>
      </c>
      <c r="W1984">
        <v>140</v>
      </c>
      <c r="X1984">
        <v>100</v>
      </c>
      <c r="Y1984">
        <v>2</v>
      </c>
      <c r="AE1984">
        <v>2</v>
      </c>
      <c r="AF1984">
        <v>100</v>
      </c>
      <c r="AG1984">
        <v>2</v>
      </c>
      <c r="AJ1984">
        <v>100</v>
      </c>
      <c r="AK1984">
        <v>2</v>
      </c>
      <c r="AQ1984">
        <v>2</v>
      </c>
      <c r="AR1984">
        <v>100</v>
      </c>
      <c r="AS1984">
        <v>2</v>
      </c>
    </row>
    <row r="1985" spans="1:47" x14ac:dyDescent="0.35">
      <c r="A1985">
        <v>6151</v>
      </c>
      <c r="B1985" t="s">
        <v>51</v>
      </c>
      <c r="C1985">
        <v>1865</v>
      </c>
      <c r="D1985">
        <v>1</v>
      </c>
      <c r="E1985">
        <v>8</v>
      </c>
      <c r="R1985" t="s">
        <v>479</v>
      </c>
      <c r="T1985" t="s">
        <v>479</v>
      </c>
      <c r="U1985">
        <v>-12</v>
      </c>
      <c r="V1985">
        <v>-77.099999999999994</v>
      </c>
      <c r="W1985">
        <v>160</v>
      </c>
      <c r="AJ1985">
        <v>5</v>
      </c>
      <c r="AK1985">
        <v>1</v>
      </c>
      <c r="AQ1985">
        <v>1</v>
      </c>
      <c r="AS1985">
        <v>1</v>
      </c>
    </row>
    <row r="1986" spans="1:47" x14ac:dyDescent="0.35">
      <c r="A1986">
        <v>2092</v>
      </c>
      <c r="B1986" t="s">
        <v>47</v>
      </c>
      <c r="C1986">
        <v>1865</v>
      </c>
      <c r="D1986">
        <v>2</v>
      </c>
      <c r="E1986">
        <v>8</v>
      </c>
      <c r="Q1986">
        <v>7</v>
      </c>
      <c r="R1986" t="s">
        <v>197</v>
      </c>
      <c r="T1986" t="s">
        <v>1436</v>
      </c>
      <c r="U1986">
        <v>33.200000000000003</v>
      </c>
      <c r="V1986">
        <v>44.26</v>
      </c>
      <c r="W1986">
        <v>140</v>
      </c>
      <c r="AE1986">
        <v>2</v>
      </c>
      <c r="AG1986">
        <v>2</v>
      </c>
      <c r="AQ1986">
        <v>2</v>
      </c>
      <c r="AS1986">
        <v>2</v>
      </c>
    </row>
    <row r="1987" spans="1:47" x14ac:dyDescent="0.35">
      <c r="A1987">
        <v>10061</v>
      </c>
      <c r="B1987" t="s">
        <v>51</v>
      </c>
      <c r="C1987">
        <v>1865</v>
      </c>
      <c r="D1987">
        <v>3</v>
      </c>
      <c r="E1987">
        <v>1</v>
      </c>
      <c r="R1987" t="s">
        <v>199</v>
      </c>
      <c r="T1987" t="s">
        <v>979</v>
      </c>
      <c r="W1987">
        <v>30</v>
      </c>
    </row>
    <row r="1988" spans="1:47" x14ac:dyDescent="0.35">
      <c r="A1988">
        <v>10062</v>
      </c>
      <c r="B1988" t="s">
        <v>51</v>
      </c>
      <c r="C1988">
        <v>1865</v>
      </c>
      <c r="D1988">
        <v>3</v>
      </c>
      <c r="E1988">
        <v>1</v>
      </c>
      <c r="R1988" t="s">
        <v>479</v>
      </c>
      <c r="T1988" t="s">
        <v>875</v>
      </c>
      <c r="W1988">
        <v>160</v>
      </c>
    </row>
    <row r="1989" spans="1:47" x14ac:dyDescent="0.35">
      <c r="A1989">
        <v>2093</v>
      </c>
      <c r="B1989" t="s">
        <v>47</v>
      </c>
      <c r="C1989">
        <v>1865</v>
      </c>
      <c r="D1989">
        <v>3</v>
      </c>
      <c r="E1989">
        <v>7</v>
      </c>
      <c r="F1989">
        <v>14</v>
      </c>
      <c r="H1989" t="s">
        <v>48</v>
      </c>
      <c r="Q1989">
        <v>8</v>
      </c>
      <c r="R1989" t="s">
        <v>505</v>
      </c>
      <c r="S1989" t="s">
        <v>1092</v>
      </c>
      <c r="T1989" t="s">
        <v>1437</v>
      </c>
      <c r="U1989">
        <v>38.5</v>
      </c>
      <c r="V1989">
        <v>-122.5</v>
      </c>
      <c r="W1989">
        <v>150</v>
      </c>
      <c r="AE1989">
        <v>2</v>
      </c>
    </row>
    <row r="1990" spans="1:47" x14ac:dyDescent="0.35">
      <c r="A1990">
        <v>2091</v>
      </c>
      <c r="B1990" t="s">
        <v>47</v>
      </c>
      <c r="C1990">
        <v>1865</v>
      </c>
      <c r="D1990">
        <v>6</v>
      </c>
      <c r="J1990">
        <v>6</v>
      </c>
      <c r="L1990">
        <v>6</v>
      </c>
      <c r="Q1990">
        <v>7</v>
      </c>
      <c r="R1990" t="s">
        <v>73</v>
      </c>
      <c r="T1990" t="s">
        <v>1438</v>
      </c>
      <c r="U1990">
        <v>29.6</v>
      </c>
      <c r="V1990">
        <v>53.1</v>
      </c>
      <c r="W1990">
        <v>140</v>
      </c>
      <c r="AE1990">
        <v>3</v>
      </c>
      <c r="AG1990">
        <v>3</v>
      </c>
      <c r="AQ1990">
        <v>3</v>
      </c>
      <c r="AS1990">
        <v>3</v>
      </c>
    </row>
    <row r="1991" spans="1:47" x14ac:dyDescent="0.35">
      <c r="A1991">
        <v>2094</v>
      </c>
      <c r="B1991" t="s">
        <v>47</v>
      </c>
      <c r="C1991">
        <v>1865</v>
      </c>
      <c r="D1991">
        <v>7</v>
      </c>
      <c r="E1991">
        <v>16</v>
      </c>
      <c r="R1991" t="s">
        <v>676</v>
      </c>
      <c r="T1991" t="s">
        <v>1439</v>
      </c>
      <c r="U1991">
        <v>-7.2</v>
      </c>
      <c r="V1991">
        <v>110.3</v>
      </c>
      <c r="W1991">
        <v>60</v>
      </c>
      <c r="AE1991">
        <v>2</v>
      </c>
      <c r="AQ1991">
        <v>2</v>
      </c>
    </row>
    <row r="1992" spans="1:47" x14ac:dyDescent="0.35">
      <c r="A1992">
        <v>2095</v>
      </c>
      <c r="B1992" t="s">
        <v>47</v>
      </c>
      <c r="C1992">
        <v>1865</v>
      </c>
      <c r="D1992">
        <v>7</v>
      </c>
      <c r="E1992">
        <v>19</v>
      </c>
      <c r="F1992">
        <v>1</v>
      </c>
      <c r="Q1992">
        <v>9</v>
      </c>
      <c r="R1992" t="s">
        <v>60</v>
      </c>
      <c r="T1992" t="s">
        <v>1440</v>
      </c>
      <c r="U1992">
        <v>37.700000000000003</v>
      </c>
      <c r="V1992">
        <v>15.1</v>
      </c>
      <c r="W1992">
        <v>130</v>
      </c>
      <c r="X1992">
        <v>60</v>
      </c>
      <c r="Y1992">
        <v>2</v>
      </c>
      <c r="AE1992">
        <v>1</v>
      </c>
    </row>
    <row r="1993" spans="1:47" x14ac:dyDescent="0.35">
      <c r="A1993">
        <v>2097</v>
      </c>
      <c r="B1993" t="s">
        <v>47</v>
      </c>
      <c r="C1993">
        <v>1865</v>
      </c>
      <c r="D1993">
        <v>7</v>
      </c>
      <c r="E1993">
        <v>23</v>
      </c>
      <c r="F1993">
        <v>21</v>
      </c>
      <c r="G1993">
        <v>30</v>
      </c>
      <c r="H1993" t="s">
        <v>48</v>
      </c>
      <c r="Q1993">
        <v>10</v>
      </c>
      <c r="R1993" t="s">
        <v>56</v>
      </c>
      <c r="T1993" t="s">
        <v>1441</v>
      </c>
      <c r="U1993">
        <v>39.4</v>
      </c>
      <c r="V1993">
        <v>26.2</v>
      </c>
      <c r="W1993">
        <v>130</v>
      </c>
      <c r="Y1993">
        <v>2</v>
      </c>
    </row>
    <row r="1994" spans="1:47" x14ac:dyDescent="0.35">
      <c r="A1994">
        <v>2098</v>
      </c>
      <c r="B1994" t="s">
        <v>47</v>
      </c>
      <c r="C1994">
        <v>1865</v>
      </c>
      <c r="D1994">
        <v>10</v>
      </c>
      <c r="E1994">
        <v>1</v>
      </c>
      <c r="F1994">
        <v>17</v>
      </c>
      <c r="G1994">
        <v>15</v>
      </c>
      <c r="H1994" t="s">
        <v>48</v>
      </c>
      <c r="Q1994">
        <v>9</v>
      </c>
      <c r="R1994" t="s">
        <v>505</v>
      </c>
      <c r="S1994" t="s">
        <v>1092</v>
      </c>
      <c r="T1994" t="s">
        <v>1442</v>
      </c>
      <c r="U1994">
        <v>41</v>
      </c>
      <c r="V1994">
        <v>-124.5</v>
      </c>
      <c r="W1994">
        <v>150</v>
      </c>
      <c r="AE1994">
        <v>2</v>
      </c>
    </row>
    <row r="1995" spans="1:47" x14ac:dyDescent="0.35">
      <c r="A1995">
        <v>2099</v>
      </c>
      <c r="B1995" t="s">
        <v>51</v>
      </c>
      <c r="C1995">
        <v>1865</v>
      </c>
      <c r="D1995">
        <v>10</v>
      </c>
      <c r="E1995">
        <v>8</v>
      </c>
      <c r="F1995">
        <v>20</v>
      </c>
      <c r="G1995">
        <v>46</v>
      </c>
      <c r="J1995">
        <v>6.3</v>
      </c>
      <c r="N1995">
        <v>6.3</v>
      </c>
      <c r="Q1995">
        <v>8</v>
      </c>
      <c r="R1995" t="s">
        <v>505</v>
      </c>
      <c r="S1995" t="s">
        <v>1092</v>
      </c>
      <c r="T1995" t="s">
        <v>1443</v>
      </c>
      <c r="U1995">
        <v>37.200000000000003</v>
      </c>
      <c r="V1995">
        <v>-121.9</v>
      </c>
      <c r="W1995">
        <v>150</v>
      </c>
      <c r="AD1995">
        <v>0.5</v>
      </c>
      <c r="AE1995">
        <v>1</v>
      </c>
      <c r="AG1995">
        <v>2</v>
      </c>
      <c r="AP1995">
        <v>0.5</v>
      </c>
      <c r="AQ1995">
        <v>1</v>
      </c>
      <c r="AS1995">
        <v>2</v>
      </c>
    </row>
    <row r="1996" spans="1:47" x14ac:dyDescent="0.35">
      <c r="A1996">
        <v>2100</v>
      </c>
      <c r="B1996" t="s">
        <v>51</v>
      </c>
      <c r="C1996">
        <v>1865</v>
      </c>
      <c r="D1996">
        <v>10</v>
      </c>
      <c r="E1996">
        <v>19</v>
      </c>
      <c r="F1996">
        <v>14</v>
      </c>
      <c r="G1996">
        <v>0</v>
      </c>
      <c r="J1996">
        <v>6</v>
      </c>
      <c r="L1996">
        <v>6</v>
      </c>
      <c r="R1996" t="s">
        <v>621</v>
      </c>
      <c r="T1996" t="s">
        <v>1444</v>
      </c>
      <c r="U1996">
        <v>13.25</v>
      </c>
      <c r="V1996">
        <v>123.5</v>
      </c>
      <c r="W1996">
        <v>170</v>
      </c>
      <c r="AE1996">
        <v>2</v>
      </c>
      <c r="AF1996">
        <v>223</v>
      </c>
      <c r="AG1996">
        <v>3</v>
      </c>
      <c r="AI1996">
        <v>2</v>
      </c>
      <c r="AQ1996">
        <v>2</v>
      </c>
      <c r="AR1996">
        <v>223</v>
      </c>
      <c r="AS1996">
        <v>3</v>
      </c>
      <c r="AU1996">
        <v>2</v>
      </c>
    </row>
    <row r="1997" spans="1:47" x14ac:dyDescent="0.35">
      <c r="A1997">
        <v>6153</v>
      </c>
      <c r="B1997" t="s">
        <v>51</v>
      </c>
      <c r="C1997">
        <v>1865</v>
      </c>
      <c r="D1997">
        <v>11</v>
      </c>
      <c r="E1997">
        <v>18</v>
      </c>
      <c r="J1997">
        <v>8</v>
      </c>
      <c r="L1997">
        <v>8</v>
      </c>
      <c r="R1997" t="s">
        <v>1332</v>
      </c>
      <c r="T1997" t="s">
        <v>1445</v>
      </c>
      <c r="U1997">
        <v>-19.5</v>
      </c>
      <c r="V1997">
        <v>-173.5</v>
      </c>
      <c r="W1997">
        <v>170</v>
      </c>
      <c r="AE1997">
        <v>1</v>
      </c>
      <c r="AQ1997">
        <v>1</v>
      </c>
    </row>
    <row r="1998" spans="1:47" x14ac:dyDescent="0.35">
      <c r="A1998">
        <v>2102</v>
      </c>
      <c r="B1998" t="s">
        <v>51</v>
      </c>
      <c r="C1998">
        <v>1866</v>
      </c>
      <c r="D1998">
        <v>1</v>
      </c>
      <c r="E1998">
        <v>2</v>
      </c>
      <c r="F1998">
        <v>9</v>
      </c>
      <c r="H1998" t="s">
        <v>48</v>
      </c>
      <c r="Q1998">
        <v>10</v>
      </c>
      <c r="R1998" t="s">
        <v>100</v>
      </c>
      <c r="T1998" t="s">
        <v>1446</v>
      </c>
      <c r="U1998">
        <v>40.4</v>
      </c>
      <c r="V1998">
        <v>19.5</v>
      </c>
      <c r="W1998">
        <v>130</v>
      </c>
      <c r="X1998">
        <v>60</v>
      </c>
      <c r="Y1998">
        <v>2</v>
      </c>
      <c r="AJ1998">
        <v>60</v>
      </c>
      <c r="AK1998">
        <v>2</v>
      </c>
    </row>
    <row r="1999" spans="1:47" x14ac:dyDescent="0.35">
      <c r="A1999">
        <v>2101</v>
      </c>
      <c r="B1999" t="s">
        <v>47</v>
      </c>
      <c r="C1999">
        <v>1866</v>
      </c>
      <c r="D1999">
        <v>1</v>
      </c>
      <c r="E1999">
        <v>2</v>
      </c>
      <c r="R1999" t="s">
        <v>543</v>
      </c>
      <c r="T1999" t="s">
        <v>1447</v>
      </c>
      <c r="U1999">
        <v>19</v>
      </c>
      <c r="V1999">
        <v>-98</v>
      </c>
      <c r="W1999">
        <v>150</v>
      </c>
      <c r="AE1999">
        <v>3</v>
      </c>
      <c r="AQ1999">
        <v>3</v>
      </c>
    </row>
    <row r="2000" spans="1:47" x14ac:dyDescent="0.35">
      <c r="A2000">
        <v>10154</v>
      </c>
      <c r="B2000" t="s">
        <v>51</v>
      </c>
      <c r="C2000">
        <v>1866</v>
      </c>
      <c r="D2000">
        <v>1</v>
      </c>
      <c r="E2000">
        <v>19</v>
      </c>
      <c r="R2000" t="s">
        <v>56</v>
      </c>
      <c r="T2000" t="s">
        <v>76</v>
      </c>
      <c r="W2000">
        <v>130</v>
      </c>
    </row>
    <row r="2001" spans="1:45" x14ac:dyDescent="0.35">
      <c r="A2001">
        <v>10155</v>
      </c>
      <c r="B2001" t="s">
        <v>51</v>
      </c>
      <c r="C2001">
        <v>1866</v>
      </c>
      <c r="D2001">
        <v>1</v>
      </c>
      <c r="E2001">
        <v>31</v>
      </c>
      <c r="J2001">
        <v>6.1</v>
      </c>
      <c r="L2001">
        <v>6.1</v>
      </c>
      <c r="Q2001">
        <v>7</v>
      </c>
      <c r="R2001" t="s">
        <v>56</v>
      </c>
      <c r="T2001" t="s">
        <v>1448</v>
      </c>
      <c r="U2001">
        <v>36.4</v>
      </c>
      <c r="V2001">
        <v>25.3</v>
      </c>
      <c r="W2001">
        <v>130</v>
      </c>
      <c r="AE2001">
        <v>2</v>
      </c>
      <c r="AF2001">
        <v>52</v>
      </c>
      <c r="AG2001">
        <v>2</v>
      </c>
      <c r="AQ2001">
        <v>2</v>
      </c>
      <c r="AR2001">
        <v>52</v>
      </c>
      <c r="AS2001">
        <v>2</v>
      </c>
    </row>
    <row r="2002" spans="1:45" x14ac:dyDescent="0.35">
      <c r="A2002">
        <v>7966</v>
      </c>
      <c r="B2002" t="s">
        <v>51</v>
      </c>
      <c r="C2002">
        <v>1866</v>
      </c>
      <c r="D2002">
        <v>2</v>
      </c>
      <c r="E2002">
        <v>6</v>
      </c>
      <c r="J2002">
        <v>6</v>
      </c>
      <c r="L2002">
        <v>6</v>
      </c>
      <c r="R2002" t="s">
        <v>56</v>
      </c>
      <c r="T2002" t="s">
        <v>916</v>
      </c>
      <c r="U2002">
        <v>36</v>
      </c>
      <c r="V2002">
        <v>23</v>
      </c>
      <c r="W2002">
        <v>130</v>
      </c>
    </row>
    <row r="2003" spans="1:45" x14ac:dyDescent="0.35">
      <c r="A2003">
        <v>2104</v>
      </c>
      <c r="B2003" t="s">
        <v>47</v>
      </c>
      <c r="C2003">
        <v>1866</v>
      </c>
      <c r="D2003">
        <v>3</v>
      </c>
      <c r="E2003">
        <v>2</v>
      </c>
      <c r="F2003">
        <v>15</v>
      </c>
      <c r="G2003">
        <v>30</v>
      </c>
      <c r="Q2003">
        <v>10</v>
      </c>
      <c r="R2003" t="s">
        <v>100</v>
      </c>
      <c r="T2003" t="s">
        <v>1449</v>
      </c>
      <c r="U2003">
        <v>40.299999999999997</v>
      </c>
      <c r="V2003">
        <v>19.3</v>
      </c>
      <c r="W2003">
        <v>130</v>
      </c>
      <c r="X2003">
        <v>20</v>
      </c>
      <c r="Y2003">
        <v>1</v>
      </c>
      <c r="AE2003">
        <v>1</v>
      </c>
      <c r="AF2003">
        <v>12</v>
      </c>
      <c r="AG2003">
        <v>1</v>
      </c>
      <c r="AJ2003">
        <v>20</v>
      </c>
      <c r="AK2003">
        <v>1</v>
      </c>
      <c r="AQ2003">
        <v>1</v>
      </c>
      <c r="AR2003">
        <v>12</v>
      </c>
      <c r="AS2003">
        <v>1</v>
      </c>
    </row>
    <row r="2004" spans="1:45" x14ac:dyDescent="0.35">
      <c r="A2004">
        <v>2105</v>
      </c>
      <c r="B2004" t="s">
        <v>47</v>
      </c>
      <c r="C2004">
        <v>1866</v>
      </c>
      <c r="D2004">
        <v>5</v>
      </c>
      <c r="E2004">
        <v>23</v>
      </c>
      <c r="R2004" t="s">
        <v>376</v>
      </c>
      <c r="T2004" t="s">
        <v>377</v>
      </c>
      <c r="U2004">
        <v>27.7</v>
      </c>
      <c r="V2004">
        <v>85.3</v>
      </c>
      <c r="W2004">
        <v>60</v>
      </c>
      <c r="AE2004">
        <v>2</v>
      </c>
      <c r="AG2004">
        <v>2</v>
      </c>
      <c r="AI2004">
        <v>2</v>
      </c>
      <c r="AQ2004">
        <v>2</v>
      </c>
      <c r="AS2004">
        <v>2</v>
      </c>
    </row>
    <row r="2005" spans="1:45" x14ac:dyDescent="0.35">
      <c r="A2005">
        <v>6565</v>
      </c>
      <c r="B2005" t="s">
        <v>51</v>
      </c>
      <c r="C2005">
        <v>1866</v>
      </c>
      <c r="D2005">
        <v>9</v>
      </c>
      <c r="E2005">
        <v>5</v>
      </c>
      <c r="F2005">
        <v>13</v>
      </c>
      <c r="G2005">
        <v>0</v>
      </c>
      <c r="H2005" t="s">
        <v>48</v>
      </c>
      <c r="R2005" t="s">
        <v>505</v>
      </c>
      <c r="S2005" t="s">
        <v>1032</v>
      </c>
      <c r="T2005" t="s">
        <v>1450</v>
      </c>
      <c r="U2005">
        <v>58</v>
      </c>
      <c r="V2005">
        <v>-152</v>
      </c>
      <c r="W2005">
        <v>150</v>
      </c>
    </row>
    <row r="2006" spans="1:45" x14ac:dyDescent="0.35">
      <c r="A2006">
        <v>2106</v>
      </c>
      <c r="B2006" t="s">
        <v>47</v>
      </c>
      <c r="C2006">
        <v>1866</v>
      </c>
      <c r="D2006">
        <v>12</v>
      </c>
      <c r="E2006">
        <v>4</v>
      </c>
      <c r="H2006" t="s">
        <v>48</v>
      </c>
      <c r="J2006">
        <v>6.7</v>
      </c>
      <c r="P2006">
        <v>6.7</v>
      </c>
      <c r="R2006" t="s">
        <v>100</v>
      </c>
      <c r="T2006" t="s">
        <v>100</v>
      </c>
      <c r="U2006">
        <v>40.1</v>
      </c>
      <c r="V2006">
        <v>20.100000000000001</v>
      </c>
      <c r="W2006">
        <v>130</v>
      </c>
      <c r="AE2006">
        <v>2</v>
      </c>
    </row>
    <row r="2007" spans="1:45" x14ac:dyDescent="0.35">
      <c r="A2007">
        <v>2107</v>
      </c>
      <c r="B2007" t="s">
        <v>47</v>
      </c>
      <c r="C2007">
        <v>1866</v>
      </c>
      <c r="D2007">
        <v>12</v>
      </c>
      <c r="E2007">
        <v>28</v>
      </c>
      <c r="F2007">
        <v>19</v>
      </c>
      <c r="H2007" t="s">
        <v>48</v>
      </c>
      <c r="Q2007">
        <v>8</v>
      </c>
      <c r="R2007" t="s">
        <v>621</v>
      </c>
      <c r="T2007" t="s">
        <v>1451</v>
      </c>
      <c r="U2007">
        <v>18.2</v>
      </c>
      <c r="V2007">
        <v>120.6</v>
      </c>
      <c r="W2007">
        <v>170</v>
      </c>
      <c r="AE2007">
        <v>2</v>
      </c>
    </row>
    <row r="2008" spans="1:45" x14ac:dyDescent="0.35">
      <c r="A2008">
        <v>2109</v>
      </c>
      <c r="B2008" t="s">
        <v>47</v>
      </c>
      <c r="C2008">
        <v>1867</v>
      </c>
      <c r="D2008">
        <v>1</v>
      </c>
      <c r="E2008">
        <v>2</v>
      </c>
      <c r="F2008">
        <v>6</v>
      </c>
      <c r="G2008">
        <v>13</v>
      </c>
      <c r="Q2008">
        <v>10</v>
      </c>
      <c r="R2008" t="s">
        <v>258</v>
      </c>
      <c r="T2008" t="s">
        <v>1452</v>
      </c>
      <c r="U2008">
        <v>36.4</v>
      </c>
      <c r="V2008">
        <v>2.7</v>
      </c>
      <c r="W2008">
        <v>15</v>
      </c>
      <c r="X2008">
        <v>70</v>
      </c>
      <c r="Y2008">
        <v>2</v>
      </c>
      <c r="AB2008">
        <v>100</v>
      </c>
      <c r="AC2008">
        <v>2</v>
      </c>
      <c r="AE2008">
        <v>2</v>
      </c>
      <c r="AG2008">
        <v>3</v>
      </c>
      <c r="AJ2008">
        <v>70</v>
      </c>
      <c r="AK2008">
        <v>2</v>
      </c>
      <c r="AN2008">
        <v>100</v>
      </c>
      <c r="AO2008">
        <v>2</v>
      </c>
      <c r="AQ2008">
        <v>2</v>
      </c>
      <c r="AS2008">
        <v>3</v>
      </c>
    </row>
    <row r="2009" spans="1:45" x14ac:dyDescent="0.35">
      <c r="A2009">
        <v>2110</v>
      </c>
      <c r="B2009" t="s">
        <v>47</v>
      </c>
      <c r="C2009">
        <v>1867</v>
      </c>
      <c r="D2009">
        <v>1</v>
      </c>
      <c r="E2009">
        <v>27</v>
      </c>
      <c r="Q2009">
        <v>10</v>
      </c>
      <c r="R2009" t="s">
        <v>56</v>
      </c>
      <c r="T2009" t="s">
        <v>1453</v>
      </c>
      <c r="U2009">
        <v>39.799999999999997</v>
      </c>
      <c r="V2009">
        <v>20.8</v>
      </c>
      <c r="W2009">
        <v>130</v>
      </c>
    </row>
    <row r="2010" spans="1:45" x14ac:dyDescent="0.35">
      <c r="A2010">
        <v>2112</v>
      </c>
      <c r="B2010" t="s">
        <v>47</v>
      </c>
      <c r="C2010">
        <v>1867</v>
      </c>
      <c r="D2010">
        <v>2</v>
      </c>
      <c r="E2010">
        <v>4</v>
      </c>
      <c r="F2010">
        <v>3</v>
      </c>
      <c r="I2010">
        <v>100</v>
      </c>
      <c r="J2010">
        <v>7.9</v>
      </c>
      <c r="P2010">
        <v>7.9</v>
      </c>
      <c r="Q2010">
        <v>10</v>
      </c>
      <c r="R2010" t="s">
        <v>56</v>
      </c>
      <c r="T2010" t="s">
        <v>686</v>
      </c>
      <c r="U2010">
        <v>38.4</v>
      </c>
      <c r="V2010">
        <v>20.2</v>
      </c>
      <c r="W2010">
        <v>130</v>
      </c>
      <c r="X2010">
        <v>200</v>
      </c>
      <c r="Y2010">
        <v>3</v>
      </c>
      <c r="AE2010">
        <v>3</v>
      </c>
    </row>
    <row r="2011" spans="1:45" x14ac:dyDescent="0.35">
      <c r="A2011">
        <v>2114</v>
      </c>
      <c r="B2011" t="s">
        <v>51</v>
      </c>
      <c r="C2011">
        <v>1867</v>
      </c>
      <c r="D2011">
        <v>3</v>
      </c>
      <c r="E2011">
        <v>7</v>
      </c>
      <c r="F2011">
        <v>14</v>
      </c>
      <c r="J2011">
        <v>7</v>
      </c>
      <c r="L2011">
        <v>7</v>
      </c>
      <c r="R2011" t="s">
        <v>56</v>
      </c>
      <c r="T2011" t="s">
        <v>1454</v>
      </c>
      <c r="U2011">
        <v>39.200000000000003</v>
      </c>
      <c r="V2011">
        <v>26.4</v>
      </c>
      <c r="W2011">
        <v>130</v>
      </c>
      <c r="X2011">
        <v>500</v>
      </c>
      <c r="Y2011">
        <v>3</v>
      </c>
      <c r="AE2011">
        <v>3</v>
      </c>
    </row>
    <row r="2012" spans="1:45" x14ac:dyDescent="0.35">
      <c r="A2012">
        <v>2115</v>
      </c>
      <c r="B2012" t="s">
        <v>47</v>
      </c>
      <c r="C2012">
        <v>1867</v>
      </c>
      <c r="D2012">
        <v>3</v>
      </c>
      <c r="E2012">
        <v>17</v>
      </c>
      <c r="F2012">
        <v>10</v>
      </c>
      <c r="G2012">
        <v>45</v>
      </c>
      <c r="H2012" t="s">
        <v>48</v>
      </c>
      <c r="Q2012">
        <v>8</v>
      </c>
      <c r="R2012" t="s">
        <v>647</v>
      </c>
      <c r="S2012" t="s">
        <v>1236</v>
      </c>
      <c r="T2012" t="s">
        <v>1455</v>
      </c>
      <c r="U2012">
        <v>18.399999999999999</v>
      </c>
      <c r="V2012">
        <v>-64.3</v>
      </c>
      <c r="W2012">
        <v>90</v>
      </c>
      <c r="AE2012">
        <v>2</v>
      </c>
    </row>
    <row r="2013" spans="1:45" x14ac:dyDescent="0.35">
      <c r="A2013">
        <v>2116</v>
      </c>
      <c r="B2013" t="s">
        <v>47</v>
      </c>
      <c r="C2013">
        <v>1867</v>
      </c>
      <c r="D2013">
        <v>4</v>
      </c>
      <c r="E2013">
        <v>14</v>
      </c>
      <c r="R2013" t="s">
        <v>197</v>
      </c>
      <c r="T2013" t="s">
        <v>1456</v>
      </c>
      <c r="U2013">
        <v>33.5</v>
      </c>
      <c r="V2013">
        <v>44.9</v>
      </c>
      <c r="W2013">
        <v>140</v>
      </c>
      <c r="AE2013">
        <v>2</v>
      </c>
    </row>
    <row r="2014" spans="1:45" x14ac:dyDescent="0.35">
      <c r="A2014">
        <v>2117</v>
      </c>
      <c r="B2014" t="s">
        <v>47</v>
      </c>
      <c r="C2014">
        <v>1867</v>
      </c>
      <c r="D2014">
        <v>6</v>
      </c>
      <c r="E2014">
        <v>10</v>
      </c>
      <c r="Q2014">
        <v>9</v>
      </c>
      <c r="R2014" t="s">
        <v>676</v>
      </c>
      <c r="T2014" t="s">
        <v>1457</v>
      </c>
      <c r="U2014">
        <v>-7.8</v>
      </c>
      <c r="V2014">
        <v>110.4</v>
      </c>
      <c r="W2014">
        <v>60</v>
      </c>
      <c r="X2014">
        <v>5</v>
      </c>
      <c r="Y2014">
        <v>1</v>
      </c>
      <c r="AE2014">
        <v>3</v>
      </c>
      <c r="AF2014">
        <v>372</v>
      </c>
      <c r="AG2014">
        <v>3</v>
      </c>
      <c r="AJ2014">
        <v>5</v>
      </c>
      <c r="AK2014">
        <v>1</v>
      </c>
      <c r="AQ2014">
        <v>3</v>
      </c>
      <c r="AR2014">
        <v>372</v>
      </c>
      <c r="AS2014">
        <v>3</v>
      </c>
    </row>
    <row r="2015" spans="1:45" x14ac:dyDescent="0.35">
      <c r="A2015">
        <v>2118</v>
      </c>
      <c r="B2015" t="s">
        <v>51</v>
      </c>
      <c r="C2015">
        <v>1867</v>
      </c>
      <c r="D2015">
        <v>9</v>
      </c>
      <c r="E2015">
        <v>20</v>
      </c>
      <c r="F2015">
        <v>3</v>
      </c>
      <c r="G2015">
        <v>15</v>
      </c>
      <c r="J2015">
        <v>7.1</v>
      </c>
      <c r="L2015">
        <v>7.1</v>
      </c>
      <c r="Q2015">
        <v>10</v>
      </c>
      <c r="R2015" t="s">
        <v>56</v>
      </c>
      <c r="T2015" t="s">
        <v>1458</v>
      </c>
      <c r="U2015">
        <v>36.4</v>
      </c>
      <c r="V2015">
        <v>22.2</v>
      </c>
      <c r="W2015">
        <v>130</v>
      </c>
      <c r="Y2015">
        <v>2</v>
      </c>
      <c r="AE2015">
        <v>2</v>
      </c>
      <c r="AG2015">
        <v>2</v>
      </c>
      <c r="AK2015">
        <v>2</v>
      </c>
      <c r="AQ2015">
        <v>2</v>
      </c>
      <c r="AS2015">
        <v>2</v>
      </c>
    </row>
    <row r="2016" spans="1:45" x14ac:dyDescent="0.35">
      <c r="A2016">
        <v>6154</v>
      </c>
      <c r="B2016" t="s">
        <v>51</v>
      </c>
      <c r="C2016">
        <v>1867</v>
      </c>
      <c r="D2016">
        <v>9</v>
      </c>
      <c r="R2016" t="s">
        <v>501</v>
      </c>
      <c r="T2016" t="s">
        <v>1459</v>
      </c>
      <c r="U2016">
        <v>10.9</v>
      </c>
      <c r="V2016">
        <v>-64.099999999999994</v>
      </c>
      <c r="W2016">
        <v>90</v>
      </c>
    </row>
    <row r="2017" spans="1:47" x14ac:dyDescent="0.35">
      <c r="A2017">
        <v>2120</v>
      </c>
      <c r="B2017" t="s">
        <v>51</v>
      </c>
      <c r="C2017">
        <v>1867</v>
      </c>
      <c r="D2017">
        <v>11</v>
      </c>
      <c r="E2017">
        <v>18</v>
      </c>
      <c r="F2017">
        <v>18</v>
      </c>
      <c r="G2017">
        <v>45</v>
      </c>
      <c r="I2017">
        <v>33</v>
      </c>
      <c r="J2017">
        <v>7.5</v>
      </c>
      <c r="P2017">
        <v>7.5</v>
      </c>
      <c r="Q2017">
        <v>10</v>
      </c>
      <c r="R2017" t="s">
        <v>647</v>
      </c>
      <c r="S2017" t="s">
        <v>1236</v>
      </c>
      <c r="T2017" t="s">
        <v>1237</v>
      </c>
      <c r="U2017">
        <v>18.100000000000001</v>
      </c>
      <c r="V2017">
        <v>-65.099999999999994</v>
      </c>
      <c r="W2017">
        <v>90</v>
      </c>
      <c r="AE2017">
        <v>3</v>
      </c>
      <c r="AJ2017">
        <v>24</v>
      </c>
      <c r="AK2017">
        <v>1</v>
      </c>
      <c r="AQ2017">
        <v>4</v>
      </c>
    </row>
    <row r="2018" spans="1:47" x14ac:dyDescent="0.35">
      <c r="A2018">
        <v>2121</v>
      </c>
      <c r="B2018" t="s">
        <v>47</v>
      </c>
      <c r="C2018">
        <v>1867</v>
      </c>
      <c r="D2018">
        <v>12</v>
      </c>
      <c r="E2018">
        <v>1</v>
      </c>
      <c r="F2018">
        <v>11</v>
      </c>
      <c r="G2018">
        <v>10</v>
      </c>
      <c r="H2018" t="s">
        <v>48</v>
      </c>
      <c r="Q2018">
        <v>8</v>
      </c>
      <c r="R2018" t="s">
        <v>647</v>
      </c>
      <c r="S2018" t="s">
        <v>1236</v>
      </c>
      <c r="T2018" t="s">
        <v>1460</v>
      </c>
      <c r="U2018">
        <v>18.399999999999999</v>
      </c>
      <c r="V2018">
        <v>-64.3</v>
      </c>
      <c r="W2018">
        <v>90</v>
      </c>
      <c r="AE2018">
        <v>2</v>
      </c>
    </row>
    <row r="2019" spans="1:47" x14ac:dyDescent="0.35">
      <c r="A2019">
        <v>2123</v>
      </c>
      <c r="B2019" t="s">
        <v>51</v>
      </c>
      <c r="C2019">
        <v>1867</v>
      </c>
      <c r="D2019">
        <v>12</v>
      </c>
      <c r="E2019">
        <v>18</v>
      </c>
      <c r="J2019">
        <v>7</v>
      </c>
      <c r="K2019">
        <v>7</v>
      </c>
      <c r="L2019">
        <v>6</v>
      </c>
      <c r="R2019" t="s">
        <v>738</v>
      </c>
      <c r="T2019" t="s">
        <v>1461</v>
      </c>
      <c r="U2019">
        <v>25.34</v>
      </c>
      <c r="V2019">
        <v>121.91</v>
      </c>
      <c r="W2019">
        <v>30</v>
      </c>
      <c r="Y2019">
        <v>3</v>
      </c>
      <c r="AC2019">
        <v>3</v>
      </c>
      <c r="AE2019">
        <v>2</v>
      </c>
      <c r="AG2019">
        <v>2</v>
      </c>
      <c r="AJ2019">
        <v>580</v>
      </c>
      <c r="AK2019">
        <v>3</v>
      </c>
      <c r="AO2019">
        <v>3</v>
      </c>
      <c r="AQ2019">
        <v>2</v>
      </c>
      <c r="AS2019">
        <v>3</v>
      </c>
      <c r="AU2019">
        <v>3</v>
      </c>
    </row>
    <row r="2020" spans="1:47" x14ac:dyDescent="0.35">
      <c r="A2020">
        <v>2124</v>
      </c>
      <c r="B2020" t="s">
        <v>47</v>
      </c>
      <c r="C2020">
        <v>1868</v>
      </c>
      <c r="D2020">
        <v>1</v>
      </c>
      <c r="E2020">
        <v>20</v>
      </c>
      <c r="H2020" t="s">
        <v>48</v>
      </c>
      <c r="R2020" t="s">
        <v>73</v>
      </c>
      <c r="T2020" t="s">
        <v>1462</v>
      </c>
      <c r="U2020">
        <v>36.299999999999997</v>
      </c>
      <c r="V2020">
        <v>56.3</v>
      </c>
      <c r="W2020">
        <v>140</v>
      </c>
      <c r="AE2020">
        <v>3</v>
      </c>
    </row>
    <row r="2021" spans="1:47" x14ac:dyDescent="0.35">
      <c r="A2021">
        <v>6155</v>
      </c>
      <c r="B2021" t="s">
        <v>51</v>
      </c>
      <c r="C2021">
        <v>1868</v>
      </c>
      <c r="D2021">
        <v>3</v>
      </c>
      <c r="E2021">
        <v>17</v>
      </c>
      <c r="F2021">
        <v>11</v>
      </c>
      <c r="G2021">
        <v>37</v>
      </c>
      <c r="H2021" t="s">
        <v>48</v>
      </c>
      <c r="R2021" t="s">
        <v>647</v>
      </c>
      <c r="S2021" t="s">
        <v>1236</v>
      </c>
      <c r="T2021" t="s">
        <v>1237</v>
      </c>
      <c r="U2021">
        <v>18.100000000000001</v>
      </c>
      <c r="V2021">
        <v>-65.099999999999994</v>
      </c>
      <c r="W2021">
        <v>90</v>
      </c>
    </row>
    <row r="2022" spans="1:47" x14ac:dyDescent="0.35">
      <c r="A2022">
        <v>2125</v>
      </c>
      <c r="B2022" t="s">
        <v>51</v>
      </c>
      <c r="C2022">
        <v>1868</v>
      </c>
      <c r="D2022">
        <v>4</v>
      </c>
      <c r="E2022">
        <v>3</v>
      </c>
      <c r="F2022">
        <v>2</v>
      </c>
      <c r="G2022">
        <v>24</v>
      </c>
      <c r="J2022">
        <v>7.9</v>
      </c>
      <c r="O2022">
        <v>7.9</v>
      </c>
      <c r="Q2022">
        <v>10</v>
      </c>
      <c r="R2022" t="s">
        <v>505</v>
      </c>
      <c r="S2022" t="s">
        <v>506</v>
      </c>
      <c r="T2022" t="s">
        <v>1463</v>
      </c>
      <c r="U2022">
        <v>19</v>
      </c>
      <c r="V2022">
        <v>-155.5</v>
      </c>
      <c r="W2022">
        <v>150</v>
      </c>
      <c r="X2022">
        <v>31</v>
      </c>
      <c r="Y2022">
        <v>1</v>
      </c>
      <c r="AE2022">
        <v>1</v>
      </c>
      <c r="AF2022">
        <v>46</v>
      </c>
      <c r="AG2022">
        <v>1</v>
      </c>
      <c r="AJ2022">
        <v>77</v>
      </c>
      <c r="AK2022">
        <v>2</v>
      </c>
      <c r="AQ2022">
        <v>2</v>
      </c>
      <c r="AS2022">
        <v>3</v>
      </c>
    </row>
    <row r="2023" spans="1:47" x14ac:dyDescent="0.35">
      <c r="A2023">
        <v>2126</v>
      </c>
      <c r="B2023" t="s">
        <v>47</v>
      </c>
      <c r="C2023">
        <v>1868</v>
      </c>
      <c r="D2023">
        <v>4</v>
      </c>
      <c r="E2023">
        <v>3</v>
      </c>
      <c r="F2023">
        <v>21</v>
      </c>
      <c r="G2023">
        <v>15</v>
      </c>
      <c r="H2023" t="s">
        <v>48</v>
      </c>
      <c r="I2023">
        <v>18</v>
      </c>
      <c r="J2023">
        <v>6.5</v>
      </c>
      <c r="P2023">
        <v>6.5</v>
      </c>
      <c r="Q2023">
        <v>8</v>
      </c>
      <c r="R2023" t="s">
        <v>233</v>
      </c>
      <c r="T2023" t="s">
        <v>1464</v>
      </c>
      <c r="U2023">
        <v>41.2</v>
      </c>
      <c r="V2023">
        <v>69.599999999999994</v>
      </c>
      <c r="W2023">
        <v>40</v>
      </c>
      <c r="AE2023">
        <v>3</v>
      </c>
    </row>
    <row r="2024" spans="1:47" x14ac:dyDescent="0.35">
      <c r="A2024">
        <v>2127</v>
      </c>
      <c r="B2024" t="s">
        <v>47</v>
      </c>
      <c r="C2024">
        <v>1868</v>
      </c>
      <c r="D2024">
        <v>4</v>
      </c>
      <c r="E2024">
        <v>7</v>
      </c>
      <c r="H2024" t="s">
        <v>48</v>
      </c>
      <c r="R2024" t="s">
        <v>543</v>
      </c>
      <c r="T2024" t="s">
        <v>1465</v>
      </c>
      <c r="U2024">
        <v>21</v>
      </c>
      <c r="V2024">
        <v>-101</v>
      </c>
      <c r="W2024">
        <v>150</v>
      </c>
      <c r="AE2024">
        <v>3</v>
      </c>
    </row>
    <row r="2025" spans="1:47" x14ac:dyDescent="0.35">
      <c r="A2025">
        <v>2128</v>
      </c>
      <c r="B2025" t="s">
        <v>47</v>
      </c>
      <c r="C2025">
        <v>1868</v>
      </c>
      <c r="D2025">
        <v>4</v>
      </c>
      <c r="E2025">
        <v>23</v>
      </c>
      <c r="H2025" t="s">
        <v>48</v>
      </c>
      <c r="J2025">
        <v>6.7</v>
      </c>
      <c r="P2025">
        <v>6.7</v>
      </c>
      <c r="R2025" t="s">
        <v>80</v>
      </c>
      <c r="T2025" t="s">
        <v>315</v>
      </c>
      <c r="U2025">
        <v>40</v>
      </c>
      <c r="V2025">
        <v>41.7</v>
      </c>
      <c r="W2025">
        <v>140</v>
      </c>
      <c r="AE2025">
        <v>2</v>
      </c>
    </row>
    <row r="2026" spans="1:47" x14ac:dyDescent="0.35">
      <c r="A2026">
        <v>6156</v>
      </c>
      <c r="B2026" t="s">
        <v>51</v>
      </c>
      <c r="C2026">
        <v>1868</v>
      </c>
      <c r="D2026">
        <v>5</v>
      </c>
      <c r="E2026">
        <v>15</v>
      </c>
      <c r="H2026" t="s">
        <v>48</v>
      </c>
      <c r="R2026" t="s">
        <v>505</v>
      </c>
      <c r="S2026" t="s">
        <v>1032</v>
      </c>
      <c r="T2026" t="s">
        <v>1034</v>
      </c>
      <c r="U2026">
        <v>55</v>
      </c>
      <c r="V2026">
        <v>-161</v>
      </c>
      <c r="W2026">
        <v>150</v>
      </c>
    </row>
    <row r="2027" spans="1:47" x14ac:dyDescent="0.35">
      <c r="A2027">
        <v>2129</v>
      </c>
      <c r="B2027" t="s">
        <v>47</v>
      </c>
      <c r="C2027">
        <v>1868</v>
      </c>
      <c r="D2027">
        <v>5</v>
      </c>
      <c r="E2027">
        <v>22</v>
      </c>
      <c r="H2027" t="s">
        <v>48</v>
      </c>
      <c r="R2027" t="s">
        <v>543</v>
      </c>
      <c r="T2027" t="s">
        <v>1466</v>
      </c>
      <c r="U2027">
        <v>21.2</v>
      </c>
      <c r="V2027">
        <v>-100.5</v>
      </c>
      <c r="W2027">
        <v>150</v>
      </c>
      <c r="AE2027">
        <v>3</v>
      </c>
    </row>
    <row r="2028" spans="1:47" x14ac:dyDescent="0.35">
      <c r="A2028">
        <v>6157</v>
      </c>
      <c r="B2028" t="s">
        <v>51</v>
      </c>
      <c r="C2028">
        <v>1868</v>
      </c>
      <c r="D2028">
        <v>5</v>
      </c>
      <c r="E2028">
        <v>25</v>
      </c>
      <c r="R2028" t="s">
        <v>543</v>
      </c>
      <c r="T2028" t="s">
        <v>940</v>
      </c>
      <c r="U2028">
        <v>16.8</v>
      </c>
      <c r="V2028">
        <v>-99.2</v>
      </c>
      <c r="W2028">
        <v>150</v>
      </c>
    </row>
    <row r="2029" spans="1:47" x14ac:dyDescent="0.35">
      <c r="A2029">
        <v>2130</v>
      </c>
      <c r="B2029" t="s">
        <v>47</v>
      </c>
      <c r="C2029">
        <v>1868</v>
      </c>
      <c r="D2029">
        <v>6</v>
      </c>
      <c r="E2029">
        <v>30</v>
      </c>
      <c r="H2029" t="s">
        <v>48</v>
      </c>
      <c r="J2029">
        <v>7.5</v>
      </c>
      <c r="P2029">
        <v>7.5</v>
      </c>
      <c r="R2029" t="s">
        <v>959</v>
      </c>
      <c r="T2029" t="s">
        <v>1467</v>
      </c>
      <c r="U2029">
        <v>24.5</v>
      </c>
      <c r="V2029">
        <v>91.5</v>
      </c>
      <c r="W2029">
        <v>60</v>
      </c>
    </row>
    <row r="2030" spans="1:47" x14ac:dyDescent="0.35">
      <c r="A2030">
        <v>6623</v>
      </c>
      <c r="B2030" t="s">
        <v>51</v>
      </c>
      <c r="C2030">
        <v>1868</v>
      </c>
      <c r="D2030">
        <v>8</v>
      </c>
      <c r="E2030">
        <v>12</v>
      </c>
      <c r="R2030" t="s">
        <v>543</v>
      </c>
      <c r="T2030" t="s">
        <v>940</v>
      </c>
      <c r="U2030">
        <v>16.8</v>
      </c>
      <c r="V2030">
        <v>-99.9</v>
      </c>
      <c r="W2030">
        <v>150</v>
      </c>
    </row>
    <row r="2031" spans="1:47" x14ac:dyDescent="0.35">
      <c r="A2031">
        <v>2139</v>
      </c>
      <c r="B2031" t="s">
        <v>51</v>
      </c>
      <c r="C2031">
        <v>1868</v>
      </c>
      <c r="D2031">
        <v>8</v>
      </c>
      <c r="E2031">
        <v>13</v>
      </c>
      <c r="F2031">
        <v>21</v>
      </c>
      <c r="G2031">
        <v>30</v>
      </c>
      <c r="I2031">
        <v>25</v>
      </c>
      <c r="J2031">
        <v>8.5</v>
      </c>
      <c r="L2031">
        <v>8.5</v>
      </c>
      <c r="Q2031">
        <v>11</v>
      </c>
      <c r="R2031" t="s">
        <v>539</v>
      </c>
      <c r="T2031" t="s">
        <v>650</v>
      </c>
      <c r="U2031">
        <v>-18.600000000000001</v>
      </c>
      <c r="V2031">
        <v>-71</v>
      </c>
      <c r="W2031">
        <v>160</v>
      </c>
      <c r="X2031">
        <v>25000</v>
      </c>
      <c r="Y2031">
        <v>4</v>
      </c>
      <c r="AE2031">
        <v>4</v>
      </c>
      <c r="AJ2031">
        <v>25000</v>
      </c>
      <c r="AK2031">
        <v>4</v>
      </c>
      <c r="AP2031">
        <v>300</v>
      </c>
      <c r="AQ2031">
        <v>4</v>
      </c>
    </row>
    <row r="2032" spans="1:47" x14ac:dyDescent="0.35">
      <c r="A2032">
        <v>6897</v>
      </c>
      <c r="B2032" t="s">
        <v>51</v>
      </c>
      <c r="C2032">
        <v>1868</v>
      </c>
      <c r="D2032">
        <v>8</v>
      </c>
      <c r="E2032">
        <v>13</v>
      </c>
      <c r="R2032" t="s">
        <v>501</v>
      </c>
      <c r="T2032" t="s">
        <v>1468</v>
      </c>
      <c r="U2032">
        <v>10.7</v>
      </c>
      <c r="V2032">
        <v>-63.1</v>
      </c>
      <c r="W2032">
        <v>90</v>
      </c>
    </row>
    <row r="2033" spans="1:47" x14ac:dyDescent="0.35">
      <c r="A2033">
        <v>10008</v>
      </c>
      <c r="B2033" t="s">
        <v>47</v>
      </c>
      <c r="C2033">
        <v>1868</v>
      </c>
      <c r="D2033">
        <v>8</v>
      </c>
      <c r="E2033">
        <v>14</v>
      </c>
      <c r="F2033">
        <v>1</v>
      </c>
      <c r="G2033">
        <v>30</v>
      </c>
      <c r="J2033">
        <v>8.5</v>
      </c>
      <c r="L2033">
        <v>8.5</v>
      </c>
      <c r="R2033" t="s">
        <v>539</v>
      </c>
      <c r="T2033" t="s">
        <v>650</v>
      </c>
      <c r="U2033">
        <v>-18.600000000000001</v>
      </c>
      <c r="V2033">
        <v>-71</v>
      </c>
      <c r="W2033">
        <v>160</v>
      </c>
    </row>
    <row r="2034" spans="1:47" x14ac:dyDescent="0.35">
      <c r="A2034">
        <v>2142</v>
      </c>
      <c r="B2034" t="s">
        <v>47</v>
      </c>
      <c r="C2034">
        <v>1868</v>
      </c>
      <c r="D2034">
        <v>8</v>
      </c>
      <c r="E2034">
        <v>15</v>
      </c>
      <c r="F2034">
        <v>19</v>
      </c>
      <c r="G2034">
        <v>30</v>
      </c>
      <c r="J2034">
        <v>8</v>
      </c>
      <c r="L2034">
        <v>8</v>
      </c>
      <c r="Q2034">
        <v>8</v>
      </c>
      <c r="R2034" t="s">
        <v>570</v>
      </c>
      <c r="T2034" t="s">
        <v>1469</v>
      </c>
      <c r="U2034">
        <v>0.81</v>
      </c>
      <c r="V2034">
        <v>-77.72</v>
      </c>
      <c r="W2034">
        <v>160</v>
      </c>
      <c r="Y2034">
        <v>1</v>
      </c>
      <c r="AE2034">
        <v>3</v>
      </c>
      <c r="AG2034">
        <v>3</v>
      </c>
      <c r="AK2034">
        <v>1</v>
      </c>
      <c r="AQ2034">
        <v>3</v>
      </c>
      <c r="AS2034">
        <v>3</v>
      </c>
    </row>
    <row r="2035" spans="1:47" x14ac:dyDescent="0.35">
      <c r="A2035">
        <v>2143</v>
      </c>
      <c r="B2035" t="s">
        <v>47</v>
      </c>
      <c r="C2035">
        <v>1868</v>
      </c>
      <c r="D2035">
        <v>8</v>
      </c>
      <c r="E2035">
        <v>16</v>
      </c>
      <c r="F2035">
        <v>6</v>
      </c>
      <c r="G2035">
        <v>30</v>
      </c>
      <c r="I2035">
        <v>20</v>
      </c>
      <c r="J2035">
        <v>7.7</v>
      </c>
      <c r="L2035">
        <v>7.7</v>
      </c>
      <c r="Q2035">
        <v>10</v>
      </c>
      <c r="R2035" t="s">
        <v>570</v>
      </c>
      <c r="T2035" t="s">
        <v>1470</v>
      </c>
      <c r="U2035">
        <v>0.31</v>
      </c>
      <c r="V2035">
        <v>-78.180000000000007</v>
      </c>
      <c r="W2035">
        <v>160</v>
      </c>
      <c r="X2035">
        <v>70000</v>
      </c>
      <c r="Y2035">
        <v>4</v>
      </c>
      <c r="AE2035">
        <v>4</v>
      </c>
      <c r="AG2035">
        <v>4</v>
      </c>
      <c r="AJ2035">
        <v>70000</v>
      </c>
      <c r="AK2035">
        <v>4</v>
      </c>
      <c r="AQ2035">
        <v>4</v>
      </c>
      <c r="AS2035">
        <v>4</v>
      </c>
    </row>
    <row r="2036" spans="1:47" x14ac:dyDescent="0.35">
      <c r="A2036">
        <v>7967</v>
      </c>
      <c r="B2036" t="s">
        <v>51</v>
      </c>
      <c r="C2036">
        <v>1868</v>
      </c>
      <c r="D2036">
        <v>9</v>
      </c>
      <c r="E2036">
        <v>5</v>
      </c>
      <c r="F2036">
        <v>2</v>
      </c>
      <c r="R2036" t="s">
        <v>60</v>
      </c>
      <c r="T2036" t="s">
        <v>60</v>
      </c>
      <c r="U2036">
        <v>37.6</v>
      </c>
      <c r="V2036">
        <v>15.132999999999999</v>
      </c>
      <c r="W2036">
        <v>130</v>
      </c>
    </row>
    <row r="2037" spans="1:47" x14ac:dyDescent="0.35">
      <c r="A2037">
        <v>6158</v>
      </c>
      <c r="B2037" t="s">
        <v>51</v>
      </c>
      <c r="C2037">
        <v>1868</v>
      </c>
      <c r="D2037">
        <v>9</v>
      </c>
      <c r="E2037">
        <v>14</v>
      </c>
      <c r="R2037" t="s">
        <v>539</v>
      </c>
      <c r="T2037" t="s">
        <v>1243</v>
      </c>
      <c r="U2037">
        <v>-36.700000000000003</v>
      </c>
      <c r="V2037">
        <v>-73.2</v>
      </c>
      <c r="W2037">
        <v>160</v>
      </c>
    </row>
    <row r="2038" spans="1:47" x14ac:dyDescent="0.35">
      <c r="A2038">
        <v>6160</v>
      </c>
      <c r="B2038" t="s">
        <v>51</v>
      </c>
      <c r="C2038">
        <v>1868</v>
      </c>
      <c r="D2038">
        <v>10</v>
      </c>
      <c r="E2038">
        <v>2</v>
      </c>
      <c r="R2038" t="s">
        <v>479</v>
      </c>
      <c r="T2038" t="s">
        <v>1471</v>
      </c>
      <c r="U2038">
        <v>-17</v>
      </c>
      <c r="V2038">
        <v>-72.5</v>
      </c>
      <c r="W2038">
        <v>160</v>
      </c>
      <c r="AE2038">
        <v>1</v>
      </c>
      <c r="AQ2038">
        <v>1</v>
      </c>
    </row>
    <row r="2039" spans="1:47" x14ac:dyDescent="0.35">
      <c r="A2039">
        <v>6161</v>
      </c>
      <c r="B2039" t="s">
        <v>51</v>
      </c>
      <c r="C2039">
        <v>1868</v>
      </c>
      <c r="D2039">
        <v>10</v>
      </c>
      <c r="E2039">
        <v>16</v>
      </c>
      <c r="R2039" t="s">
        <v>539</v>
      </c>
      <c r="T2039" t="s">
        <v>1243</v>
      </c>
      <c r="U2039">
        <v>-33.1</v>
      </c>
      <c r="V2039">
        <v>-71.7</v>
      </c>
      <c r="W2039">
        <v>160</v>
      </c>
    </row>
    <row r="2040" spans="1:47" x14ac:dyDescent="0.35">
      <c r="A2040">
        <v>10042</v>
      </c>
      <c r="B2040" t="s">
        <v>51</v>
      </c>
      <c r="C2040">
        <v>1868</v>
      </c>
      <c r="D2040">
        <v>10</v>
      </c>
      <c r="E2040">
        <v>18</v>
      </c>
      <c r="F2040">
        <v>12</v>
      </c>
      <c r="G2040">
        <v>35</v>
      </c>
      <c r="I2040">
        <v>12</v>
      </c>
      <c r="J2040">
        <v>7.6</v>
      </c>
      <c r="K2040">
        <v>7.6</v>
      </c>
      <c r="R2040" t="s">
        <v>1186</v>
      </c>
      <c r="U2040">
        <v>-40.200000000000003</v>
      </c>
      <c r="V2040">
        <v>173</v>
      </c>
      <c r="W2040">
        <v>170</v>
      </c>
    </row>
    <row r="2041" spans="1:47" x14ac:dyDescent="0.35">
      <c r="A2041">
        <v>2145</v>
      </c>
      <c r="B2041" t="s">
        <v>47</v>
      </c>
      <c r="C2041">
        <v>1868</v>
      </c>
      <c r="D2041">
        <v>10</v>
      </c>
      <c r="E2041">
        <v>18</v>
      </c>
      <c r="F2041">
        <v>17</v>
      </c>
      <c r="H2041" t="s">
        <v>48</v>
      </c>
      <c r="I2041">
        <v>15</v>
      </c>
      <c r="J2041">
        <v>4.5</v>
      </c>
      <c r="P2041">
        <v>4.5</v>
      </c>
      <c r="Q2041">
        <v>7</v>
      </c>
      <c r="R2041" t="s">
        <v>102</v>
      </c>
      <c r="T2041" t="s">
        <v>1472</v>
      </c>
      <c r="U2041">
        <v>41.2</v>
      </c>
      <c r="V2041">
        <v>43.8</v>
      </c>
      <c r="W2041">
        <v>40</v>
      </c>
      <c r="AE2041">
        <v>2</v>
      </c>
    </row>
    <row r="2042" spans="1:47" x14ac:dyDescent="0.35">
      <c r="A2042">
        <v>2148</v>
      </c>
      <c r="B2042" t="s">
        <v>51</v>
      </c>
      <c r="C2042">
        <v>1868</v>
      </c>
      <c r="D2042">
        <v>10</v>
      </c>
      <c r="E2042">
        <v>21</v>
      </c>
      <c r="F2042">
        <v>15</v>
      </c>
      <c r="G2042">
        <v>53</v>
      </c>
      <c r="H2042" t="s">
        <v>48</v>
      </c>
      <c r="J2042">
        <v>6.8</v>
      </c>
      <c r="N2042">
        <v>6.8</v>
      </c>
      <c r="Q2042">
        <v>9</v>
      </c>
      <c r="R2042" t="s">
        <v>505</v>
      </c>
      <c r="S2042" t="s">
        <v>1092</v>
      </c>
      <c r="T2042" t="s">
        <v>1473</v>
      </c>
      <c r="U2042">
        <v>37.700000000000003</v>
      </c>
      <c r="V2042">
        <v>-122.1</v>
      </c>
      <c r="W2042">
        <v>150</v>
      </c>
      <c r="X2042">
        <v>30</v>
      </c>
      <c r="Y2042">
        <v>1</v>
      </c>
      <c r="AD2042">
        <v>0.35</v>
      </c>
      <c r="AE2042">
        <v>1</v>
      </c>
      <c r="AG2042">
        <v>2</v>
      </c>
      <c r="AJ2042">
        <v>30</v>
      </c>
      <c r="AK2042">
        <v>1</v>
      </c>
      <c r="AP2042">
        <v>0.35</v>
      </c>
      <c r="AQ2042">
        <v>1</v>
      </c>
      <c r="AS2042">
        <v>3</v>
      </c>
    </row>
    <row r="2043" spans="1:47" x14ac:dyDescent="0.35">
      <c r="A2043">
        <v>7987</v>
      </c>
      <c r="B2043" t="s">
        <v>47</v>
      </c>
      <c r="C2043">
        <v>1868</v>
      </c>
      <c r="D2043">
        <v>10</v>
      </c>
      <c r="E2043">
        <v>30</v>
      </c>
      <c r="J2043">
        <v>5.5</v>
      </c>
      <c r="L2043">
        <v>5.5</v>
      </c>
      <c r="Q2043">
        <v>7</v>
      </c>
      <c r="R2043" t="s">
        <v>93</v>
      </c>
      <c r="T2043" t="s">
        <v>1199</v>
      </c>
      <c r="U2043">
        <v>32.4</v>
      </c>
      <c r="V2043">
        <v>117.8</v>
      </c>
      <c r="W2043">
        <v>30</v>
      </c>
      <c r="Y2043">
        <v>2</v>
      </c>
      <c r="AK2043">
        <v>2</v>
      </c>
    </row>
    <row r="2044" spans="1:47" x14ac:dyDescent="0.35">
      <c r="A2044">
        <v>2149</v>
      </c>
      <c r="B2044" t="s">
        <v>47</v>
      </c>
      <c r="C2044">
        <v>1868</v>
      </c>
      <c r="D2044">
        <v>12</v>
      </c>
      <c r="E2044">
        <v>31</v>
      </c>
      <c r="F2044">
        <v>2</v>
      </c>
      <c r="G2044">
        <v>15</v>
      </c>
      <c r="H2044" t="s">
        <v>48</v>
      </c>
      <c r="Q2044">
        <v>8</v>
      </c>
      <c r="R2044" t="s">
        <v>580</v>
      </c>
      <c r="T2044" t="s">
        <v>1474</v>
      </c>
      <c r="U2044">
        <v>7</v>
      </c>
      <c r="V2044">
        <v>-73</v>
      </c>
      <c r="W2044">
        <v>160</v>
      </c>
      <c r="AE2044">
        <v>2</v>
      </c>
    </row>
    <row r="2045" spans="1:47" x14ac:dyDescent="0.35">
      <c r="A2045">
        <v>2150</v>
      </c>
      <c r="B2045" t="s">
        <v>47</v>
      </c>
      <c r="C2045">
        <v>1869</v>
      </c>
      <c r="D2045">
        <v>1</v>
      </c>
      <c r="E2045">
        <v>10</v>
      </c>
      <c r="H2045" t="s">
        <v>48</v>
      </c>
      <c r="R2045" t="s">
        <v>77</v>
      </c>
      <c r="T2045" t="s">
        <v>1475</v>
      </c>
      <c r="U2045">
        <v>24.5</v>
      </c>
      <c r="V2045">
        <v>92.5</v>
      </c>
      <c r="W2045">
        <v>60</v>
      </c>
      <c r="X2045">
        <v>2</v>
      </c>
      <c r="Y2045">
        <v>1</v>
      </c>
      <c r="AE2045">
        <v>3</v>
      </c>
      <c r="AG2045">
        <v>4</v>
      </c>
      <c r="AI2045">
        <v>3</v>
      </c>
      <c r="AJ2045">
        <v>2</v>
      </c>
      <c r="AK2045">
        <v>1</v>
      </c>
      <c r="AQ2045">
        <v>3</v>
      </c>
      <c r="AS2045">
        <v>4</v>
      </c>
      <c r="AU2045">
        <v>3</v>
      </c>
    </row>
    <row r="2046" spans="1:47" x14ac:dyDescent="0.35">
      <c r="A2046">
        <v>6162</v>
      </c>
      <c r="B2046" t="s">
        <v>51</v>
      </c>
      <c r="C2046">
        <v>1869</v>
      </c>
      <c r="D2046">
        <v>1</v>
      </c>
      <c r="E2046">
        <v>27</v>
      </c>
      <c r="R2046" t="s">
        <v>539</v>
      </c>
      <c r="T2046" t="s">
        <v>1476</v>
      </c>
      <c r="U2046">
        <v>-36.6</v>
      </c>
      <c r="V2046">
        <v>-73</v>
      </c>
      <c r="W2046">
        <v>160</v>
      </c>
    </row>
    <row r="2047" spans="1:47" x14ac:dyDescent="0.35">
      <c r="A2047">
        <v>6163</v>
      </c>
      <c r="B2047" t="s">
        <v>51</v>
      </c>
      <c r="C2047">
        <v>1869</v>
      </c>
      <c r="D2047">
        <v>2</v>
      </c>
      <c r="E2047">
        <v>6</v>
      </c>
      <c r="R2047" t="s">
        <v>539</v>
      </c>
      <c r="T2047" t="s">
        <v>1477</v>
      </c>
      <c r="U2047">
        <v>-39.9</v>
      </c>
      <c r="V2047">
        <v>-73.400000000000006</v>
      </c>
      <c r="W2047">
        <v>160</v>
      </c>
    </row>
    <row r="2048" spans="1:47" x14ac:dyDescent="0.35">
      <c r="A2048">
        <v>10019</v>
      </c>
      <c r="B2048" t="s">
        <v>51</v>
      </c>
      <c r="C2048">
        <v>1869</v>
      </c>
      <c r="D2048">
        <v>2</v>
      </c>
      <c r="E2048">
        <v>10</v>
      </c>
      <c r="F2048">
        <v>11</v>
      </c>
      <c r="G2048">
        <v>50</v>
      </c>
      <c r="R2048" t="s">
        <v>505</v>
      </c>
      <c r="S2048" t="s">
        <v>1092</v>
      </c>
      <c r="T2048" t="s">
        <v>1356</v>
      </c>
      <c r="U2048">
        <v>37.783000000000001</v>
      </c>
      <c r="V2048">
        <v>-122.417</v>
      </c>
      <c r="W2048">
        <v>150</v>
      </c>
    </row>
    <row r="2049" spans="1:47" x14ac:dyDescent="0.35">
      <c r="A2049">
        <v>10020</v>
      </c>
      <c r="B2049" t="s">
        <v>51</v>
      </c>
      <c r="C2049">
        <v>1869</v>
      </c>
      <c r="D2049">
        <v>2</v>
      </c>
      <c r="E2049">
        <v>13</v>
      </c>
      <c r="F2049">
        <v>11</v>
      </c>
      <c r="G2049">
        <v>30</v>
      </c>
      <c r="R2049" t="s">
        <v>505</v>
      </c>
      <c r="S2049" t="s">
        <v>1092</v>
      </c>
      <c r="T2049" t="s">
        <v>1356</v>
      </c>
      <c r="U2049">
        <v>37.783000000000001</v>
      </c>
      <c r="V2049">
        <v>-122.417</v>
      </c>
      <c r="W2049">
        <v>150</v>
      </c>
    </row>
    <row r="2050" spans="1:47" x14ac:dyDescent="0.35">
      <c r="A2050">
        <v>2151</v>
      </c>
      <c r="B2050" t="s">
        <v>47</v>
      </c>
      <c r="C2050">
        <v>1869</v>
      </c>
      <c r="D2050">
        <v>2</v>
      </c>
      <c r="E2050">
        <v>17</v>
      </c>
      <c r="F2050">
        <v>4</v>
      </c>
      <c r="H2050" t="s">
        <v>48</v>
      </c>
      <c r="R2050" t="s">
        <v>501</v>
      </c>
      <c r="T2050" t="s">
        <v>1478</v>
      </c>
      <c r="U2050">
        <v>7.5</v>
      </c>
      <c r="V2050">
        <v>-72.099999999999994</v>
      </c>
      <c r="W2050">
        <v>160</v>
      </c>
      <c r="Y2050">
        <v>1</v>
      </c>
      <c r="AE2050">
        <v>2</v>
      </c>
    </row>
    <row r="2051" spans="1:47" x14ac:dyDescent="0.35">
      <c r="A2051">
        <v>2152</v>
      </c>
      <c r="B2051" t="s">
        <v>47</v>
      </c>
      <c r="C2051">
        <v>1869</v>
      </c>
      <c r="D2051">
        <v>3</v>
      </c>
      <c r="E2051">
        <v>6</v>
      </c>
      <c r="F2051">
        <v>11</v>
      </c>
      <c r="G2051">
        <v>30</v>
      </c>
      <c r="H2051" t="s">
        <v>48</v>
      </c>
      <c r="R2051" t="s">
        <v>580</v>
      </c>
      <c r="T2051" t="s">
        <v>1479</v>
      </c>
      <c r="U2051">
        <v>7.7</v>
      </c>
      <c r="V2051">
        <v>-73.3</v>
      </c>
      <c r="W2051">
        <v>160</v>
      </c>
      <c r="AE2051">
        <v>2</v>
      </c>
    </row>
    <row r="2052" spans="1:47" x14ac:dyDescent="0.35">
      <c r="A2052">
        <v>9794</v>
      </c>
      <c r="B2052" t="s">
        <v>51</v>
      </c>
      <c r="C2052">
        <v>1869</v>
      </c>
      <c r="D2052">
        <v>4</v>
      </c>
      <c r="E2052">
        <v>22</v>
      </c>
      <c r="R2052" t="s">
        <v>479</v>
      </c>
      <c r="T2052" t="s">
        <v>606</v>
      </c>
      <c r="U2052">
        <v>-12.1</v>
      </c>
      <c r="V2052">
        <v>-77.099999999999994</v>
      </c>
      <c r="W2052">
        <v>160</v>
      </c>
      <c r="AE2052">
        <v>3</v>
      </c>
      <c r="AI2052">
        <v>3</v>
      </c>
      <c r="AQ2052">
        <v>3</v>
      </c>
      <c r="AU2052">
        <v>3</v>
      </c>
    </row>
    <row r="2053" spans="1:47" x14ac:dyDescent="0.35">
      <c r="A2053">
        <v>9780</v>
      </c>
      <c r="B2053" t="s">
        <v>51</v>
      </c>
      <c r="C2053">
        <v>1869</v>
      </c>
      <c r="D2053">
        <v>6</v>
      </c>
      <c r="E2053">
        <v>25</v>
      </c>
      <c r="R2053" t="s">
        <v>539</v>
      </c>
      <c r="T2053" t="s">
        <v>1480</v>
      </c>
      <c r="U2053">
        <v>-19.600000000000001</v>
      </c>
      <c r="V2053">
        <v>-70.2</v>
      </c>
      <c r="W2053">
        <v>160</v>
      </c>
    </row>
    <row r="2054" spans="1:47" x14ac:dyDescent="0.35">
      <c r="A2054">
        <v>2153</v>
      </c>
      <c r="B2054" t="s">
        <v>47</v>
      </c>
      <c r="C2054">
        <v>1869</v>
      </c>
      <c r="D2054">
        <v>7</v>
      </c>
      <c r="E2054">
        <v>7</v>
      </c>
      <c r="J2054">
        <v>6.5</v>
      </c>
      <c r="L2054">
        <v>6.5</v>
      </c>
      <c r="R2054" t="s">
        <v>376</v>
      </c>
      <c r="T2054" t="s">
        <v>377</v>
      </c>
      <c r="U2054">
        <v>27.7</v>
      </c>
      <c r="V2054">
        <v>85.3</v>
      </c>
      <c r="W2054">
        <v>60</v>
      </c>
      <c r="Y2054">
        <v>3</v>
      </c>
      <c r="AE2054">
        <v>4</v>
      </c>
      <c r="AG2054">
        <v>4</v>
      </c>
      <c r="AI2054">
        <v>4</v>
      </c>
      <c r="AK2054">
        <v>3</v>
      </c>
      <c r="AQ2054">
        <v>4</v>
      </c>
      <c r="AS2054">
        <v>4</v>
      </c>
    </row>
    <row r="2055" spans="1:47" x14ac:dyDescent="0.35">
      <c r="A2055">
        <v>6167</v>
      </c>
      <c r="B2055" t="s">
        <v>51</v>
      </c>
      <c r="C2055">
        <v>1869</v>
      </c>
      <c r="D2055">
        <v>8</v>
      </c>
      <c r="E2055">
        <v>9</v>
      </c>
      <c r="R2055" t="s">
        <v>539</v>
      </c>
      <c r="T2055" t="s">
        <v>1292</v>
      </c>
      <c r="U2055">
        <v>-30</v>
      </c>
      <c r="V2055">
        <v>-71.400000000000006</v>
      </c>
      <c r="W2055">
        <v>160</v>
      </c>
    </row>
    <row r="2056" spans="1:47" x14ac:dyDescent="0.35">
      <c r="A2056">
        <v>2154</v>
      </c>
      <c r="B2056" t="s">
        <v>47</v>
      </c>
      <c r="C2056">
        <v>1869</v>
      </c>
      <c r="D2056">
        <v>8</v>
      </c>
      <c r="E2056">
        <v>14</v>
      </c>
      <c r="H2056" t="s">
        <v>48</v>
      </c>
      <c r="Q2056">
        <v>10</v>
      </c>
      <c r="R2056" t="s">
        <v>100</v>
      </c>
      <c r="T2056" t="s">
        <v>1481</v>
      </c>
      <c r="U2056">
        <v>40.299999999999997</v>
      </c>
      <c r="V2056">
        <v>19.3</v>
      </c>
      <c r="W2056">
        <v>130</v>
      </c>
    </row>
    <row r="2057" spans="1:47" x14ac:dyDescent="0.35">
      <c r="A2057">
        <v>2156</v>
      </c>
      <c r="B2057" t="s">
        <v>51</v>
      </c>
      <c r="C2057">
        <v>1869</v>
      </c>
      <c r="D2057">
        <v>8</v>
      </c>
      <c r="E2057">
        <v>16</v>
      </c>
      <c r="F2057">
        <v>7</v>
      </c>
      <c r="G2057">
        <v>0</v>
      </c>
      <c r="J2057">
        <v>7</v>
      </c>
      <c r="L2057">
        <v>7</v>
      </c>
      <c r="Q2057">
        <v>9</v>
      </c>
      <c r="R2057" t="s">
        <v>621</v>
      </c>
      <c r="T2057" t="s">
        <v>1482</v>
      </c>
      <c r="U2057">
        <v>12.5</v>
      </c>
      <c r="V2057">
        <v>123.5</v>
      </c>
      <c r="W2057">
        <v>170</v>
      </c>
      <c r="AE2057">
        <v>3</v>
      </c>
      <c r="AG2057">
        <v>2</v>
      </c>
      <c r="AI2057">
        <v>3</v>
      </c>
      <c r="AQ2057">
        <v>3</v>
      </c>
      <c r="AS2057">
        <v>2</v>
      </c>
      <c r="AU2057">
        <v>3</v>
      </c>
    </row>
    <row r="2058" spans="1:47" x14ac:dyDescent="0.35">
      <c r="A2058">
        <v>6168</v>
      </c>
      <c r="B2058" t="s">
        <v>51</v>
      </c>
      <c r="C2058">
        <v>1869</v>
      </c>
      <c r="D2058">
        <v>8</v>
      </c>
      <c r="E2058">
        <v>19</v>
      </c>
      <c r="R2058" t="s">
        <v>479</v>
      </c>
      <c r="T2058" t="s">
        <v>872</v>
      </c>
      <c r="U2058">
        <v>-16.399999999999999</v>
      </c>
      <c r="V2058">
        <v>-73.900000000000006</v>
      </c>
      <c r="W2058">
        <v>160</v>
      </c>
      <c r="AE2058">
        <v>1</v>
      </c>
      <c r="AQ2058">
        <v>1</v>
      </c>
    </row>
    <row r="2059" spans="1:47" x14ac:dyDescent="0.35">
      <c r="A2059">
        <v>9781</v>
      </c>
      <c r="B2059" t="s">
        <v>51</v>
      </c>
      <c r="C2059">
        <v>1869</v>
      </c>
      <c r="D2059">
        <v>8</v>
      </c>
      <c r="E2059">
        <v>21</v>
      </c>
      <c r="F2059">
        <v>16</v>
      </c>
      <c r="G2059">
        <v>40</v>
      </c>
      <c r="J2059">
        <v>6.8</v>
      </c>
      <c r="L2059">
        <v>6.8</v>
      </c>
      <c r="R2059" t="s">
        <v>539</v>
      </c>
      <c r="T2059" t="s">
        <v>1483</v>
      </c>
      <c r="U2059">
        <v>-21</v>
      </c>
      <c r="V2059">
        <v>-70</v>
      </c>
      <c r="W2059">
        <v>160</v>
      </c>
    </row>
    <row r="2060" spans="1:47" x14ac:dyDescent="0.35">
      <c r="A2060">
        <v>2157</v>
      </c>
      <c r="B2060" t="s">
        <v>51</v>
      </c>
      <c r="C2060">
        <v>1869</v>
      </c>
      <c r="D2060">
        <v>8</v>
      </c>
      <c r="E2060">
        <v>24</v>
      </c>
      <c r="F2060">
        <v>17</v>
      </c>
      <c r="G2060">
        <v>10</v>
      </c>
      <c r="I2060">
        <v>30</v>
      </c>
      <c r="J2060">
        <v>7.5</v>
      </c>
      <c r="L2060">
        <v>7.5</v>
      </c>
      <c r="Q2060">
        <v>8</v>
      </c>
      <c r="R2060" t="s">
        <v>539</v>
      </c>
      <c r="T2060" t="s">
        <v>1484</v>
      </c>
      <c r="U2060">
        <v>-19.600000000000001</v>
      </c>
      <c r="V2060">
        <v>-70.23</v>
      </c>
      <c r="W2060">
        <v>160</v>
      </c>
      <c r="AE2060">
        <v>1</v>
      </c>
      <c r="AQ2060">
        <v>1</v>
      </c>
    </row>
    <row r="2061" spans="1:47" x14ac:dyDescent="0.35">
      <c r="A2061">
        <v>2158</v>
      </c>
      <c r="B2061" t="s">
        <v>47</v>
      </c>
      <c r="C2061">
        <v>1869</v>
      </c>
      <c r="D2061">
        <v>10</v>
      </c>
      <c r="E2061">
        <v>1</v>
      </c>
      <c r="F2061">
        <v>3</v>
      </c>
      <c r="G2061">
        <v>35</v>
      </c>
      <c r="Q2061">
        <v>8</v>
      </c>
      <c r="R2061" t="s">
        <v>621</v>
      </c>
      <c r="T2061" t="s">
        <v>1485</v>
      </c>
      <c r="U2061">
        <v>13.5</v>
      </c>
      <c r="V2061">
        <v>121</v>
      </c>
      <c r="W2061">
        <v>170</v>
      </c>
      <c r="AB2061">
        <v>12</v>
      </c>
      <c r="AC2061">
        <v>1</v>
      </c>
      <c r="AE2061">
        <v>2</v>
      </c>
      <c r="AG2061">
        <v>1</v>
      </c>
      <c r="AI2061">
        <v>2</v>
      </c>
      <c r="AN2061">
        <v>12</v>
      </c>
      <c r="AO2061">
        <v>1</v>
      </c>
      <c r="AQ2061">
        <v>2</v>
      </c>
      <c r="AS2061">
        <v>1</v>
      </c>
      <c r="AU2061">
        <v>2</v>
      </c>
    </row>
    <row r="2062" spans="1:47" x14ac:dyDescent="0.35">
      <c r="A2062">
        <v>2159</v>
      </c>
      <c r="B2062" t="s">
        <v>51</v>
      </c>
      <c r="C2062">
        <v>1869</v>
      </c>
      <c r="D2062">
        <v>10</v>
      </c>
      <c r="E2062">
        <v>11</v>
      </c>
      <c r="F2062">
        <v>11</v>
      </c>
      <c r="G2062">
        <v>10</v>
      </c>
      <c r="I2062">
        <v>18</v>
      </c>
      <c r="J2062">
        <v>5.6</v>
      </c>
      <c r="L2062">
        <v>5.6</v>
      </c>
      <c r="Q2062">
        <v>8</v>
      </c>
      <c r="R2062" t="s">
        <v>419</v>
      </c>
      <c r="T2062" t="s">
        <v>1486</v>
      </c>
      <c r="U2062">
        <v>44.75</v>
      </c>
      <c r="V2062">
        <v>35</v>
      </c>
      <c r="W2062">
        <v>110</v>
      </c>
      <c r="AE2062">
        <v>1</v>
      </c>
      <c r="AG2062">
        <v>1</v>
      </c>
      <c r="AQ2062">
        <v>1</v>
      </c>
      <c r="AS2062">
        <v>1</v>
      </c>
    </row>
    <row r="2063" spans="1:47" x14ac:dyDescent="0.35">
      <c r="A2063">
        <v>2160</v>
      </c>
      <c r="B2063" t="s">
        <v>47</v>
      </c>
      <c r="C2063">
        <v>1869</v>
      </c>
      <c r="D2063">
        <v>11</v>
      </c>
      <c r="E2063">
        <v>16</v>
      </c>
      <c r="F2063">
        <v>11</v>
      </c>
      <c r="G2063">
        <v>45</v>
      </c>
      <c r="Q2063">
        <v>10</v>
      </c>
      <c r="R2063" t="s">
        <v>258</v>
      </c>
      <c r="T2063" t="s">
        <v>1487</v>
      </c>
      <c r="U2063">
        <v>34.9</v>
      </c>
      <c r="V2063">
        <v>5.9</v>
      </c>
      <c r="W2063">
        <v>15</v>
      </c>
      <c r="X2063">
        <v>40</v>
      </c>
      <c r="Y2063">
        <v>1</v>
      </c>
      <c r="AE2063">
        <v>2</v>
      </c>
      <c r="AG2063">
        <v>3</v>
      </c>
      <c r="AJ2063">
        <v>40</v>
      </c>
      <c r="AK2063">
        <v>1</v>
      </c>
      <c r="AQ2063">
        <v>2</v>
      </c>
      <c r="AS2063">
        <v>3</v>
      </c>
    </row>
    <row r="2064" spans="1:47" x14ac:dyDescent="0.35">
      <c r="A2064">
        <v>2161</v>
      </c>
      <c r="B2064" t="s">
        <v>47</v>
      </c>
      <c r="C2064">
        <v>1869</v>
      </c>
      <c r="D2064">
        <v>12</v>
      </c>
      <c r="E2064">
        <v>1</v>
      </c>
      <c r="F2064">
        <v>19</v>
      </c>
      <c r="G2064">
        <v>55</v>
      </c>
      <c r="J2064">
        <v>7.5</v>
      </c>
      <c r="L2064">
        <v>7.5</v>
      </c>
      <c r="Q2064">
        <v>10</v>
      </c>
      <c r="R2064" t="s">
        <v>80</v>
      </c>
      <c r="T2064" t="s">
        <v>1488</v>
      </c>
      <c r="U2064">
        <v>37</v>
      </c>
      <c r="V2064">
        <v>28</v>
      </c>
      <c r="W2064">
        <v>130</v>
      </c>
      <c r="X2064">
        <v>3</v>
      </c>
      <c r="Y2064">
        <v>1</v>
      </c>
      <c r="AE2064">
        <v>3</v>
      </c>
      <c r="AG2064">
        <v>3</v>
      </c>
      <c r="AJ2064">
        <v>3</v>
      </c>
      <c r="AK2064">
        <v>1</v>
      </c>
      <c r="AQ2064">
        <v>3</v>
      </c>
      <c r="AS2064">
        <v>3</v>
      </c>
    </row>
    <row r="2065" spans="1:47" x14ac:dyDescent="0.35">
      <c r="A2065">
        <v>2165</v>
      </c>
      <c r="B2065" t="s">
        <v>51</v>
      </c>
      <c r="C2065">
        <v>1869</v>
      </c>
      <c r="D2065">
        <v>12</v>
      </c>
      <c r="E2065">
        <v>28</v>
      </c>
      <c r="F2065">
        <v>3</v>
      </c>
      <c r="Q2065">
        <v>11</v>
      </c>
      <c r="R2065" t="s">
        <v>56</v>
      </c>
      <c r="T2065" t="s">
        <v>1489</v>
      </c>
      <c r="U2065">
        <v>38.799999999999997</v>
      </c>
      <c r="V2065">
        <v>20.8</v>
      </c>
      <c r="W2065">
        <v>130</v>
      </c>
      <c r="X2065">
        <v>15</v>
      </c>
      <c r="Y2065">
        <v>1</v>
      </c>
      <c r="AE2065">
        <v>3</v>
      </c>
      <c r="AJ2065">
        <v>15</v>
      </c>
      <c r="AK2065">
        <v>1</v>
      </c>
      <c r="AQ2065">
        <v>3</v>
      </c>
    </row>
    <row r="2066" spans="1:47" x14ac:dyDescent="0.35">
      <c r="A2066">
        <v>2166</v>
      </c>
      <c r="B2066" t="s">
        <v>47</v>
      </c>
      <c r="C2066">
        <v>1870</v>
      </c>
      <c r="D2066">
        <v>4</v>
      </c>
      <c r="E2066">
        <v>11</v>
      </c>
      <c r="J2066">
        <v>7.3</v>
      </c>
      <c r="L2066">
        <v>7.3</v>
      </c>
      <c r="Q2066">
        <v>10</v>
      </c>
      <c r="R2066" t="s">
        <v>93</v>
      </c>
      <c r="T2066" t="s">
        <v>1490</v>
      </c>
      <c r="U2066">
        <v>30</v>
      </c>
      <c r="V2066">
        <v>99</v>
      </c>
      <c r="W2066">
        <v>30</v>
      </c>
      <c r="X2066">
        <v>2300</v>
      </c>
      <c r="Y2066">
        <v>4</v>
      </c>
      <c r="AE2066">
        <v>4</v>
      </c>
      <c r="AG2066">
        <v>4</v>
      </c>
      <c r="AJ2066">
        <v>2300</v>
      </c>
      <c r="AK2066">
        <v>4</v>
      </c>
      <c r="AQ2066">
        <v>4</v>
      </c>
      <c r="AS2066">
        <v>4</v>
      </c>
    </row>
    <row r="2067" spans="1:47" x14ac:dyDescent="0.35">
      <c r="A2067">
        <v>2168</v>
      </c>
      <c r="B2067" t="s">
        <v>47</v>
      </c>
      <c r="C2067">
        <v>1870</v>
      </c>
      <c r="D2067">
        <v>4</v>
      </c>
      <c r="E2067">
        <v>22</v>
      </c>
      <c r="F2067">
        <v>13</v>
      </c>
      <c r="G2067">
        <v>20</v>
      </c>
      <c r="H2067" t="s">
        <v>48</v>
      </c>
      <c r="Q2067">
        <v>10</v>
      </c>
      <c r="R2067" t="s">
        <v>539</v>
      </c>
      <c r="T2067" t="s">
        <v>539</v>
      </c>
      <c r="U2067">
        <v>-22.5</v>
      </c>
      <c r="V2067">
        <v>-68.900000000000006</v>
      </c>
      <c r="W2067">
        <v>160</v>
      </c>
    </row>
    <row r="2068" spans="1:47" x14ac:dyDescent="0.35">
      <c r="A2068">
        <v>2169</v>
      </c>
      <c r="B2068" t="s">
        <v>51</v>
      </c>
      <c r="C2068">
        <v>1870</v>
      </c>
      <c r="D2068">
        <v>5</v>
      </c>
      <c r="E2068">
        <v>11</v>
      </c>
      <c r="J2068">
        <v>7.9</v>
      </c>
      <c r="L2068">
        <v>7.9</v>
      </c>
      <c r="R2068" t="s">
        <v>543</v>
      </c>
      <c r="T2068" t="s">
        <v>1491</v>
      </c>
      <c r="U2068">
        <v>15.4</v>
      </c>
      <c r="V2068">
        <v>-96.3</v>
      </c>
      <c r="W2068">
        <v>150</v>
      </c>
      <c r="X2068">
        <v>24</v>
      </c>
      <c r="Y2068">
        <v>1</v>
      </c>
      <c r="AB2068">
        <v>20</v>
      </c>
      <c r="AC2068">
        <v>1</v>
      </c>
      <c r="AE2068">
        <v>3</v>
      </c>
      <c r="AG2068">
        <v>3</v>
      </c>
      <c r="AJ2068">
        <v>24</v>
      </c>
      <c r="AK2068">
        <v>1</v>
      </c>
      <c r="AN2068">
        <v>20</v>
      </c>
      <c r="AO2068">
        <v>1</v>
      </c>
      <c r="AQ2068">
        <v>3</v>
      </c>
      <c r="AS2068">
        <v>3</v>
      </c>
    </row>
    <row r="2069" spans="1:47" x14ac:dyDescent="0.35">
      <c r="A2069">
        <v>10210</v>
      </c>
      <c r="B2069" t="s">
        <v>47</v>
      </c>
      <c r="C2069">
        <v>1870</v>
      </c>
      <c r="D2069">
        <v>6</v>
      </c>
      <c r="E2069">
        <v>9</v>
      </c>
      <c r="F2069">
        <v>13</v>
      </c>
      <c r="G2069">
        <v>10</v>
      </c>
      <c r="R2069" t="s">
        <v>1175</v>
      </c>
      <c r="T2069" t="s">
        <v>1175</v>
      </c>
      <c r="W2069">
        <v>90</v>
      </c>
      <c r="AE2069">
        <v>1</v>
      </c>
      <c r="AI2069">
        <v>1</v>
      </c>
      <c r="AQ2069">
        <v>1</v>
      </c>
      <c r="AU2069">
        <v>1</v>
      </c>
    </row>
    <row r="2070" spans="1:47" x14ac:dyDescent="0.35">
      <c r="A2070">
        <v>10208</v>
      </c>
      <c r="B2070" t="s">
        <v>47</v>
      </c>
      <c r="C2070">
        <v>1870</v>
      </c>
      <c r="D2070">
        <v>6</v>
      </c>
      <c r="E2070">
        <v>12</v>
      </c>
      <c r="R2070" t="s">
        <v>578</v>
      </c>
      <c r="T2070" t="s">
        <v>1492</v>
      </c>
      <c r="U2070">
        <v>14.083</v>
      </c>
      <c r="V2070">
        <v>-90.382999999999996</v>
      </c>
      <c r="W2070">
        <v>100</v>
      </c>
      <c r="AE2070">
        <v>3</v>
      </c>
      <c r="AG2070">
        <v>3</v>
      </c>
      <c r="AQ2070">
        <v>3</v>
      </c>
      <c r="AS2070">
        <v>3</v>
      </c>
    </row>
    <row r="2071" spans="1:47" x14ac:dyDescent="0.35">
      <c r="A2071">
        <v>2170</v>
      </c>
      <c r="B2071" t="s">
        <v>47</v>
      </c>
      <c r="C2071">
        <v>1870</v>
      </c>
      <c r="D2071">
        <v>6</v>
      </c>
      <c r="E2071">
        <v>18</v>
      </c>
      <c r="R2071" t="s">
        <v>713</v>
      </c>
      <c r="T2071" t="s">
        <v>714</v>
      </c>
      <c r="U2071">
        <v>12.4</v>
      </c>
      <c r="V2071">
        <v>-86.6</v>
      </c>
      <c r="W2071">
        <v>100</v>
      </c>
      <c r="AE2071">
        <v>2</v>
      </c>
    </row>
    <row r="2072" spans="1:47" x14ac:dyDescent="0.35">
      <c r="A2072">
        <v>2171</v>
      </c>
      <c r="B2072" t="s">
        <v>47</v>
      </c>
      <c r="C2072">
        <v>1870</v>
      </c>
      <c r="D2072">
        <v>6</v>
      </c>
      <c r="E2072">
        <v>26</v>
      </c>
      <c r="F2072">
        <v>15</v>
      </c>
      <c r="H2072" t="s">
        <v>48</v>
      </c>
      <c r="R2072" t="s">
        <v>501</v>
      </c>
      <c r="T2072" t="s">
        <v>1493</v>
      </c>
      <c r="U2072">
        <v>9.5</v>
      </c>
      <c r="V2072">
        <v>-69.5</v>
      </c>
      <c r="W2072">
        <v>160</v>
      </c>
      <c r="X2072">
        <v>3</v>
      </c>
      <c r="Y2072">
        <v>1</v>
      </c>
      <c r="AE2072">
        <v>2</v>
      </c>
    </row>
    <row r="2073" spans="1:47" x14ac:dyDescent="0.35">
      <c r="A2073">
        <v>2172</v>
      </c>
      <c r="B2073" t="s">
        <v>51</v>
      </c>
      <c r="C2073">
        <v>1870</v>
      </c>
      <c r="D2073">
        <v>8</v>
      </c>
      <c r="E2073">
        <v>1</v>
      </c>
      <c r="F2073">
        <v>0</v>
      </c>
      <c r="G2073">
        <v>45</v>
      </c>
      <c r="J2073">
        <v>7</v>
      </c>
      <c r="L2073">
        <v>7</v>
      </c>
      <c r="Q2073">
        <v>10</v>
      </c>
      <c r="R2073" t="s">
        <v>56</v>
      </c>
      <c r="T2073" t="s">
        <v>1494</v>
      </c>
      <c r="U2073">
        <v>38.5</v>
      </c>
      <c r="V2073">
        <v>22.5</v>
      </c>
      <c r="W2073">
        <v>130</v>
      </c>
      <c r="X2073">
        <v>100</v>
      </c>
      <c r="Y2073">
        <v>2</v>
      </c>
      <c r="AE2073">
        <v>2</v>
      </c>
      <c r="AG2073">
        <v>3</v>
      </c>
      <c r="AJ2073">
        <v>100</v>
      </c>
      <c r="AK2073">
        <v>2</v>
      </c>
      <c r="AQ2073">
        <v>2</v>
      </c>
      <c r="AS2073">
        <v>3</v>
      </c>
    </row>
    <row r="2074" spans="1:47" x14ac:dyDescent="0.35">
      <c r="A2074">
        <v>7787</v>
      </c>
      <c r="B2074" t="s">
        <v>51</v>
      </c>
      <c r="C2074">
        <v>1870</v>
      </c>
      <c r="D2074">
        <v>8</v>
      </c>
      <c r="E2074">
        <v>6</v>
      </c>
      <c r="R2074" t="s">
        <v>389</v>
      </c>
      <c r="T2074" t="s">
        <v>124</v>
      </c>
      <c r="W2074">
        <v>130</v>
      </c>
    </row>
    <row r="2075" spans="1:47" x14ac:dyDescent="0.35">
      <c r="A2075">
        <v>2173</v>
      </c>
      <c r="B2075" t="s">
        <v>47</v>
      </c>
      <c r="C2075">
        <v>1870</v>
      </c>
      <c r="D2075">
        <v>9</v>
      </c>
      <c r="E2075">
        <v>30</v>
      </c>
      <c r="F2075">
        <v>23</v>
      </c>
      <c r="H2075" t="s">
        <v>48</v>
      </c>
      <c r="J2075">
        <v>7.5</v>
      </c>
      <c r="P2075">
        <v>7.5</v>
      </c>
      <c r="R2075" t="s">
        <v>56</v>
      </c>
      <c r="T2075" t="s">
        <v>56</v>
      </c>
      <c r="U2075">
        <v>38.5</v>
      </c>
      <c r="V2075">
        <v>22.5</v>
      </c>
      <c r="W2075">
        <v>130</v>
      </c>
      <c r="X2075">
        <v>100</v>
      </c>
      <c r="Y2075">
        <v>2</v>
      </c>
      <c r="AE2075">
        <v>3</v>
      </c>
    </row>
    <row r="2076" spans="1:47" x14ac:dyDescent="0.35">
      <c r="A2076">
        <v>2174</v>
      </c>
      <c r="B2076" t="s">
        <v>47</v>
      </c>
      <c r="C2076">
        <v>1870</v>
      </c>
      <c r="D2076">
        <v>10</v>
      </c>
      <c r="E2076">
        <v>4</v>
      </c>
      <c r="F2076">
        <v>16</v>
      </c>
      <c r="G2076">
        <v>55</v>
      </c>
      <c r="Q2076">
        <v>10</v>
      </c>
      <c r="R2076" t="s">
        <v>60</v>
      </c>
      <c r="T2076" t="s">
        <v>359</v>
      </c>
      <c r="U2076">
        <v>39.200000000000003</v>
      </c>
      <c r="V2076">
        <v>16.3</v>
      </c>
      <c r="W2076">
        <v>130</v>
      </c>
      <c r="X2076">
        <v>136</v>
      </c>
      <c r="Y2076">
        <v>3</v>
      </c>
      <c r="AE2076">
        <v>2</v>
      </c>
    </row>
    <row r="2077" spans="1:47" x14ac:dyDescent="0.35">
      <c r="A2077">
        <v>10274</v>
      </c>
      <c r="B2077" t="s">
        <v>51</v>
      </c>
      <c r="C2077">
        <v>1870</v>
      </c>
      <c r="D2077">
        <v>10</v>
      </c>
      <c r="E2077">
        <v>20</v>
      </c>
      <c r="F2077">
        <v>16</v>
      </c>
      <c r="G2077">
        <v>30</v>
      </c>
      <c r="R2077" t="s">
        <v>743</v>
      </c>
      <c r="T2077" t="s">
        <v>1495</v>
      </c>
      <c r="U2077">
        <v>47.4</v>
      </c>
      <c r="V2077">
        <v>-70.5</v>
      </c>
      <c r="W2077">
        <v>150</v>
      </c>
      <c r="X2077">
        <v>2</v>
      </c>
      <c r="Y2077">
        <v>1</v>
      </c>
      <c r="AE2077">
        <v>1</v>
      </c>
      <c r="AF2077">
        <v>16</v>
      </c>
      <c r="AG2077">
        <v>1</v>
      </c>
      <c r="AI2077">
        <v>1</v>
      </c>
      <c r="AJ2077">
        <v>2</v>
      </c>
      <c r="AK2077">
        <v>1</v>
      </c>
      <c r="AQ2077">
        <v>1</v>
      </c>
      <c r="AR2077">
        <v>16</v>
      </c>
      <c r="AS2077">
        <v>1</v>
      </c>
      <c r="AU2077">
        <v>1</v>
      </c>
    </row>
    <row r="2078" spans="1:47" x14ac:dyDescent="0.35">
      <c r="A2078">
        <v>7788</v>
      </c>
      <c r="B2078" t="s">
        <v>51</v>
      </c>
      <c r="C2078">
        <v>1870</v>
      </c>
      <c r="D2078">
        <v>10</v>
      </c>
      <c r="E2078">
        <v>28</v>
      </c>
      <c r="F2078">
        <v>9</v>
      </c>
      <c r="G2078">
        <v>45</v>
      </c>
      <c r="R2078" t="s">
        <v>60</v>
      </c>
      <c r="T2078" t="s">
        <v>1096</v>
      </c>
      <c r="U2078">
        <v>39.28</v>
      </c>
      <c r="V2078">
        <v>16.28</v>
      </c>
      <c r="W2078">
        <v>130</v>
      </c>
    </row>
    <row r="2079" spans="1:47" x14ac:dyDescent="0.35">
      <c r="A2079">
        <v>7790</v>
      </c>
      <c r="B2079" t="s">
        <v>51</v>
      </c>
      <c r="C2079">
        <v>1870</v>
      </c>
      <c r="D2079">
        <v>11</v>
      </c>
      <c r="E2079">
        <v>2</v>
      </c>
      <c r="F2079">
        <v>3</v>
      </c>
      <c r="G2079">
        <v>30</v>
      </c>
      <c r="R2079" t="s">
        <v>60</v>
      </c>
      <c r="T2079" t="s">
        <v>1496</v>
      </c>
      <c r="W2079">
        <v>130</v>
      </c>
    </row>
    <row r="2080" spans="1:47" x14ac:dyDescent="0.35">
      <c r="A2080">
        <v>2178</v>
      </c>
      <c r="B2080" t="s">
        <v>47</v>
      </c>
      <c r="C2080">
        <v>1870</v>
      </c>
      <c r="D2080">
        <v>11</v>
      </c>
      <c r="E2080">
        <v>4</v>
      </c>
      <c r="F2080">
        <v>7</v>
      </c>
      <c r="H2080" t="s">
        <v>48</v>
      </c>
      <c r="R2080" t="s">
        <v>621</v>
      </c>
      <c r="T2080" t="s">
        <v>1497</v>
      </c>
      <c r="U2080">
        <v>7</v>
      </c>
      <c r="V2080">
        <v>125.4</v>
      </c>
      <c r="W2080">
        <v>170</v>
      </c>
      <c r="X2080">
        <v>4</v>
      </c>
      <c r="Y2080">
        <v>1</v>
      </c>
      <c r="AE2080">
        <v>2</v>
      </c>
    </row>
    <row r="2081" spans="1:47" x14ac:dyDescent="0.35">
      <c r="A2081">
        <v>7791</v>
      </c>
      <c r="B2081" t="s">
        <v>51</v>
      </c>
      <c r="C2081">
        <v>1871</v>
      </c>
      <c r="D2081">
        <v>1</v>
      </c>
      <c r="E2081">
        <v>17</v>
      </c>
      <c r="R2081" t="s">
        <v>60</v>
      </c>
      <c r="T2081" t="s">
        <v>708</v>
      </c>
      <c r="W2081">
        <v>130</v>
      </c>
    </row>
    <row r="2082" spans="1:47" x14ac:dyDescent="0.35">
      <c r="A2082">
        <v>6171</v>
      </c>
      <c r="B2082" t="s">
        <v>51</v>
      </c>
      <c r="C2082">
        <v>1871</v>
      </c>
      <c r="D2082">
        <v>2</v>
      </c>
      <c r="E2082">
        <v>5</v>
      </c>
      <c r="R2082" t="s">
        <v>479</v>
      </c>
      <c r="T2082" t="s">
        <v>1498</v>
      </c>
      <c r="U2082">
        <v>-13.65</v>
      </c>
      <c r="V2082">
        <v>-76.400000000000006</v>
      </c>
      <c r="W2082">
        <v>160</v>
      </c>
    </row>
    <row r="2083" spans="1:47" x14ac:dyDescent="0.35">
      <c r="A2083">
        <v>9793</v>
      </c>
      <c r="B2083" t="s">
        <v>51</v>
      </c>
      <c r="C2083">
        <v>1871</v>
      </c>
      <c r="D2083">
        <v>2</v>
      </c>
      <c r="E2083">
        <v>7</v>
      </c>
      <c r="R2083" t="s">
        <v>543</v>
      </c>
      <c r="T2083" t="s">
        <v>1499</v>
      </c>
      <c r="U2083">
        <v>18.2</v>
      </c>
      <c r="V2083">
        <v>-94.5</v>
      </c>
      <c r="W2083">
        <v>150</v>
      </c>
    </row>
    <row r="2084" spans="1:47" x14ac:dyDescent="0.35">
      <c r="A2084">
        <v>6937</v>
      </c>
      <c r="B2084" t="s">
        <v>51</v>
      </c>
      <c r="C2084">
        <v>1871</v>
      </c>
      <c r="D2084">
        <v>2</v>
      </c>
      <c r="E2084">
        <v>20</v>
      </c>
      <c r="F2084">
        <v>8</v>
      </c>
      <c r="G2084">
        <v>41</v>
      </c>
      <c r="J2084">
        <v>7</v>
      </c>
      <c r="L2084">
        <v>7</v>
      </c>
      <c r="R2084" t="s">
        <v>505</v>
      </c>
      <c r="S2084" t="s">
        <v>506</v>
      </c>
      <c r="T2084" t="s">
        <v>1500</v>
      </c>
      <c r="U2084">
        <v>20.7</v>
      </c>
      <c r="V2084">
        <v>-157</v>
      </c>
      <c r="W2084">
        <v>150</v>
      </c>
      <c r="AE2084">
        <v>2</v>
      </c>
      <c r="AI2084">
        <v>2</v>
      </c>
      <c r="AQ2084">
        <v>2</v>
      </c>
      <c r="AU2084">
        <v>2</v>
      </c>
    </row>
    <row r="2085" spans="1:47" x14ac:dyDescent="0.35">
      <c r="A2085">
        <v>2179</v>
      </c>
      <c r="B2085" t="s">
        <v>47</v>
      </c>
      <c r="C2085">
        <v>1871</v>
      </c>
      <c r="D2085">
        <v>2</v>
      </c>
      <c r="E2085">
        <v>20</v>
      </c>
      <c r="F2085">
        <v>20</v>
      </c>
      <c r="Q2085">
        <v>9</v>
      </c>
      <c r="R2085" t="s">
        <v>621</v>
      </c>
      <c r="T2085" t="s">
        <v>1501</v>
      </c>
      <c r="U2085">
        <v>9.2029999999999994</v>
      </c>
      <c r="V2085">
        <v>124.673</v>
      </c>
      <c r="W2085">
        <v>170</v>
      </c>
      <c r="AE2085">
        <v>3</v>
      </c>
      <c r="AG2085">
        <v>3</v>
      </c>
      <c r="AK2085">
        <v>1</v>
      </c>
      <c r="AQ2085">
        <v>3</v>
      </c>
      <c r="AS2085">
        <v>3</v>
      </c>
    </row>
    <row r="2086" spans="1:47" x14ac:dyDescent="0.35">
      <c r="A2086">
        <v>2180</v>
      </c>
      <c r="B2086" t="s">
        <v>47</v>
      </c>
      <c r="C2086">
        <v>1871</v>
      </c>
      <c r="D2086">
        <v>3</v>
      </c>
      <c r="E2086">
        <v>2</v>
      </c>
      <c r="F2086">
        <v>21</v>
      </c>
      <c r="G2086">
        <v>5</v>
      </c>
      <c r="J2086">
        <v>5.9</v>
      </c>
      <c r="N2086">
        <v>5.9</v>
      </c>
      <c r="Q2086">
        <v>7</v>
      </c>
      <c r="R2086" t="s">
        <v>505</v>
      </c>
      <c r="S2086" t="s">
        <v>1092</v>
      </c>
      <c r="T2086" t="s">
        <v>1502</v>
      </c>
      <c r="U2086">
        <v>40.4</v>
      </c>
      <c r="V2086">
        <v>-124.2</v>
      </c>
      <c r="W2086">
        <v>150</v>
      </c>
      <c r="AE2086">
        <v>1</v>
      </c>
      <c r="AQ2086">
        <v>1</v>
      </c>
    </row>
    <row r="2087" spans="1:47" x14ac:dyDescent="0.35">
      <c r="A2087">
        <v>6624</v>
      </c>
      <c r="B2087" t="s">
        <v>51</v>
      </c>
      <c r="C2087">
        <v>1871</v>
      </c>
      <c r="D2087">
        <v>3</v>
      </c>
      <c r="E2087">
        <v>25</v>
      </c>
      <c r="J2087">
        <v>7.5</v>
      </c>
      <c r="L2087">
        <v>7.5</v>
      </c>
      <c r="R2087" t="s">
        <v>539</v>
      </c>
      <c r="T2087" t="s">
        <v>1243</v>
      </c>
      <c r="U2087">
        <v>-35</v>
      </c>
      <c r="V2087">
        <v>-72.5</v>
      </c>
      <c r="W2087">
        <v>160</v>
      </c>
      <c r="AE2087">
        <v>3</v>
      </c>
      <c r="AG2087">
        <v>3</v>
      </c>
      <c r="AQ2087">
        <v>3</v>
      </c>
      <c r="AS2087">
        <v>3</v>
      </c>
    </row>
    <row r="2088" spans="1:47" x14ac:dyDescent="0.35">
      <c r="A2088">
        <v>6515</v>
      </c>
      <c r="B2088" t="s">
        <v>51</v>
      </c>
      <c r="C2088">
        <v>1871</v>
      </c>
      <c r="D2088">
        <v>6</v>
      </c>
      <c r="E2088">
        <v>18</v>
      </c>
      <c r="F2088">
        <v>0</v>
      </c>
      <c r="G2088">
        <v>0</v>
      </c>
      <c r="H2088" t="s">
        <v>48</v>
      </c>
      <c r="R2088" t="s">
        <v>505</v>
      </c>
      <c r="S2088" t="s">
        <v>1166</v>
      </c>
      <c r="T2088" t="s">
        <v>1503</v>
      </c>
      <c r="U2088">
        <v>40.5</v>
      </c>
      <c r="V2088">
        <v>-73.900000000000006</v>
      </c>
      <c r="W2088">
        <v>150</v>
      </c>
    </row>
    <row r="2089" spans="1:47" x14ac:dyDescent="0.35">
      <c r="A2089">
        <v>6305</v>
      </c>
      <c r="B2089" t="s">
        <v>51</v>
      </c>
      <c r="C2089">
        <v>1871</v>
      </c>
      <c r="D2089">
        <v>8</v>
      </c>
      <c r="E2089">
        <v>20</v>
      </c>
      <c r="R2089" t="s">
        <v>539</v>
      </c>
      <c r="T2089" t="s">
        <v>886</v>
      </c>
      <c r="U2089">
        <v>-33.1</v>
      </c>
      <c r="V2089">
        <v>-71.7</v>
      </c>
      <c r="W2089">
        <v>160</v>
      </c>
    </row>
    <row r="2090" spans="1:47" x14ac:dyDescent="0.35">
      <c r="A2090">
        <v>8216</v>
      </c>
      <c r="B2090" t="s">
        <v>51</v>
      </c>
      <c r="C2090">
        <v>1871</v>
      </c>
      <c r="D2090">
        <v>8</v>
      </c>
      <c r="E2090">
        <v>21</v>
      </c>
      <c r="R2090" t="s">
        <v>479</v>
      </c>
      <c r="T2090" t="s">
        <v>875</v>
      </c>
      <c r="U2090">
        <v>-13</v>
      </c>
      <c r="V2090">
        <v>-77</v>
      </c>
      <c r="W2090">
        <v>160</v>
      </c>
    </row>
    <row r="2091" spans="1:47" x14ac:dyDescent="0.35">
      <c r="A2091">
        <v>9791</v>
      </c>
      <c r="B2091" t="s">
        <v>47</v>
      </c>
      <c r="C2091">
        <v>1871</v>
      </c>
      <c r="D2091">
        <v>8</v>
      </c>
      <c r="E2091">
        <v>21</v>
      </c>
      <c r="R2091" t="s">
        <v>647</v>
      </c>
      <c r="S2091" t="s">
        <v>1236</v>
      </c>
      <c r="T2091" t="s">
        <v>1504</v>
      </c>
      <c r="U2091">
        <v>18.350000000000001</v>
      </c>
      <c r="V2091">
        <v>-64.900000000000006</v>
      </c>
      <c r="W2091">
        <v>90</v>
      </c>
      <c r="Y2091">
        <v>2</v>
      </c>
      <c r="AE2091">
        <v>2</v>
      </c>
      <c r="AF2091">
        <v>100</v>
      </c>
      <c r="AG2091">
        <v>2</v>
      </c>
      <c r="AH2091">
        <v>100</v>
      </c>
      <c r="AI2091">
        <v>2</v>
      </c>
      <c r="AK2091">
        <v>2</v>
      </c>
      <c r="AQ2091">
        <v>2</v>
      </c>
      <c r="AR2091">
        <v>100</v>
      </c>
      <c r="AS2091">
        <v>2</v>
      </c>
    </row>
    <row r="2092" spans="1:47" x14ac:dyDescent="0.35">
      <c r="A2092">
        <v>6172</v>
      </c>
      <c r="B2092" t="s">
        <v>51</v>
      </c>
      <c r="C2092">
        <v>1871</v>
      </c>
      <c r="D2092">
        <v>8</v>
      </c>
      <c r="E2092">
        <v>25</v>
      </c>
      <c r="R2092" t="s">
        <v>676</v>
      </c>
      <c r="T2092" t="s">
        <v>1505</v>
      </c>
      <c r="U2092">
        <v>0.5</v>
      </c>
      <c r="V2092">
        <v>123</v>
      </c>
      <c r="W2092">
        <v>170</v>
      </c>
    </row>
    <row r="2093" spans="1:47" x14ac:dyDescent="0.35">
      <c r="A2093">
        <v>9792</v>
      </c>
      <c r="B2093" t="s">
        <v>47</v>
      </c>
      <c r="C2093">
        <v>1871</v>
      </c>
      <c r="D2093">
        <v>9</v>
      </c>
      <c r="R2093" t="s">
        <v>1506</v>
      </c>
      <c r="T2093" t="s">
        <v>1507</v>
      </c>
      <c r="U2093">
        <v>18.399999999999999</v>
      </c>
      <c r="V2093">
        <v>-64.599999999999994</v>
      </c>
      <c r="W2093">
        <v>90</v>
      </c>
      <c r="AE2093">
        <v>2</v>
      </c>
      <c r="AQ2093">
        <v>2</v>
      </c>
    </row>
    <row r="2094" spans="1:47" x14ac:dyDescent="0.35">
      <c r="A2094">
        <v>2183</v>
      </c>
      <c r="B2094" t="s">
        <v>51</v>
      </c>
      <c r="C2094">
        <v>1871</v>
      </c>
      <c r="D2094">
        <v>10</v>
      </c>
      <c r="E2094">
        <v>5</v>
      </c>
      <c r="F2094">
        <v>9</v>
      </c>
      <c r="J2094">
        <v>7.3</v>
      </c>
      <c r="L2094">
        <v>7.3</v>
      </c>
      <c r="Q2094">
        <v>10</v>
      </c>
      <c r="R2094" t="s">
        <v>539</v>
      </c>
      <c r="T2094" t="s">
        <v>539</v>
      </c>
      <c r="U2094">
        <v>-20.2</v>
      </c>
      <c r="V2094">
        <v>-70.2</v>
      </c>
      <c r="W2094">
        <v>160</v>
      </c>
      <c r="Y2094">
        <v>1</v>
      </c>
      <c r="AE2094">
        <v>3</v>
      </c>
      <c r="AF2094">
        <v>101</v>
      </c>
      <c r="AG2094">
        <v>3</v>
      </c>
      <c r="AK2094">
        <v>1</v>
      </c>
      <c r="AQ2094">
        <v>3</v>
      </c>
      <c r="AR2094">
        <v>101</v>
      </c>
      <c r="AS2094">
        <v>3</v>
      </c>
    </row>
    <row r="2095" spans="1:47" x14ac:dyDescent="0.35">
      <c r="A2095">
        <v>2184</v>
      </c>
      <c r="B2095" t="s">
        <v>47</v>
      </c>
      <c r="C2095">
        <v>1871</v>
      </c>
      <c r="D2095">
        <v>12</v>
      </c>
      <c r="E2095">
        <v>8</v>
      </c>
      <c r="F2095">
        <v>9</v>
      </c>
      <c r="G2095">
        <v>30</v>
      </c>
      <c r="Q2095">
        <v>9</v>
      </c>
      <c r="R2095" t="s">
        <v>621</v>
      </c>
      <c r="T2095" t="s">
        <v>1508</v>
      </c>
      <c r="U2095">
        <v>7.4</v>
      </c>
      <c r="V2095">
        <v>124.2</v>
      </c>
      <c r="W2095">
        <v>170</v>
      </c>
      <c r="AE2095">
        <v>3</v>
      </c>
      <c r="AG2095">
        <v>3</v>
      </c>
      <c r="AQ2095">
        <v>3</v>
      </c>
      <c r="AS2095">
        <v>3</v>
      </c>
    </row>
    <row r="2096" spans="1:47" x14ac:dyDescent="0.35">
      <c r="A2096">
        <v>2185</v>
      </c>
      <c r="B2096" t="s">
        <v>47</v>
      </c>
      <c r="C2096">
        <v>1871</v>
      </c>
      <c r="D2096">
        <v>12</v>
      </c>
      <c r="E2096">
        <v>23</v>
      </c>
      <c r="H2096" t="s">
        <v>48</v>
      </c>
      <c r="I2096">
        <v>15</v>
      </c>
      <c r="J2096">
        <v>5.6</v>
      </c>
      <c r="P2096">
        <v>5.6</v>
      </c>
      <c r="Q2096">
        <v>7</v>
      </c>
      <c r="R2096" t="s">
        <v>73</v>
      </c>
      <c r="T2096" t="s">
        <v>1509</v>
      </c>
      <c r="U2096">
        <v>37.299999999999997</v>
      </c>
      <c r="V2096">
        <v>58.3</v>
      </c>
      <c r="W2096">
        <v>140</v>
      </c>
      <c r="X2096">
        <v>2000</v>
      </c>
      <c r="Y2096">
        <v>4</v>
      </c>
      <c r="AE2096">
        <v>3</v>
      </c>
    </row>
    <row r="2097" spans="1:47" x14ac:dyDescent="0.35">
      <c r="A2097">
        <v>6173</v>
      </c>
      <c r="B2097" t="s">
        <v>51</v>
      </c>
      <c r="C2097">
        <v>1871</v>
      </c>
      <c r="D2097">
        <v>12</v>
      </c>
      <c r="E2097">
        <v>28</v>
      </c>
      <c r="R2097" t="s">
        <v>539</v>
      </c>
      <c r="T2097" t="s">
        <v>1510</v>
      </c>
      <c r="U2097">
        <v>-41.5</v>
      </c>
      <c r="V2097">
        <v>-73</v>
      </c>
      <c r="W2097">
        <v>160</v>
      </c>
    </row>
    <row r="2098" spans="1:47" x14ac:dyDescent="0.35">
      <c r="A2098">
        <v>2186</v>
      </c>
      <c r="B2098" t="s">
        <v>47</v>
      </c>
      <c r="C2098">
        <v>1872</v>
      </c>
      <c r="D2098">
        <v>1</v>
      </c>
      <c r="E2098">
        <v>6</v>
      </c>
      <c r="H2098" t="s">
        <v>48</v>
      </c>
      <c r="I2098">
        <v>15</v>
      </c>
      <c r="J2098">
        <v>6.3</v>
      </c>
      <c r="P2098">
        <v>6.3</v>
      </c>
      <c r="Q2098">
        <v>7</v>
      </c>
      <c r="R2098" t="s">
        <v>73</v>
      </c>
      <c r="T2098" t="s">
        <v>1509</v>
      </c>
      <c r="U2098">
        <v>37.299999999999997</v>
      </c>
      <c r="V2098">
        <v>58.3</v>
      </c>
      <c r="W2098">
        <v>140</v>
      </c>
      <c r="X2098">
        <v>4000</v>
      </c>
      <c r="Y2098">
        <v>4</v>
      </c>
      <c r="AE2098">
        <v>3</v>
      </c>
    </row>
    <row r="2099" spans="1:47" x14ac:dyDescent="0.35">
      <c r="A2099">
        <v>7540</v>
      </c>
      <c r="B2099" t="s">
        <v>51</v>
      </c>
      <c r="C2099">
        <v>1872</v>
      </c>
      <c r="D2099">
        <v>1</v>
      </c>
      <c r="E2099">
        <v>10</v>
      </c>
      <c r="J2099">
        <v>6.5</v>
      </c>
      <c r="L2099">
        <v>6.5</v>
      </c>
      <c r="R2099" t="s">
        <v>479</v>
      </c>
      <c r="T2099" t="s">
        <v>872</v>
      </c>
      <c r="U2099">
        <v>-16.399999999999999</v>
      </c>
      <c r="V2099">
        <v>-71.5</v>
      </c>
      <c r="W2099">
        <v>160</v>
      </c>
    </row>
    <row r="2100" spans="1:47" x14ac:dyDescent="0.35">
      <c r="A2100">
        <v>6175</v>
      </c>
      <c r="B2100" t="s">
        <v>51</v>
      </c>
      <c r="C2100">
        <v>1872</v>
      </c>
      <c r="D2100">
        <v>1</v>
      </c>
      <c r="E2100">
        <v>26</v>
      </c>
      <c r="J2100">
        <v>6</v>
      </c>
      <c r="L2100">
        <v>6</v>
      </c>
      <c r="Q2100">
        <v>7</v>
      </c>
      <c r="R2100" t="s">
        <v>621</v>
      </c>
      <c r="T2100" t="s">
        <v>1511</v>
      </c>
      <c r="U2100">
        <v>16</v>
      </c>
      <c r="V2100">
        <v>119</v>
      </c>
      <c r="W2100">
        <v>170</v>
      </c>
      <c r="AE2100">
        <v>1</v>
      </c>
      <c r="AQ2100">
        <v>1</v>
      </c>
    </row>
    <row r="2101" spans="1:47" x14ac:dyDescent="0.35">
      <c r="A2101">
        <v>2187</v>
      </c>
      <c r="B2101" t="s">
        <v>47</v>
      </c>
      <c r="C2101">
        <v>1872</v>
      </c>
      <c r="D2101">
        <v>1</v>
      </c>
      <c r="E2101">
        <v>28</v>
      </c>
      <c r="F2101">
        <v>7</v>
      </c>
      <c r="I2101">
        <v>7</v>
      </c>
      <c r="J2101">
        <v>5.7</v>
      </c>
      <c r="L2101">
        <v>5.7</v>
      </c>
      <c r="Q2101">
        <v>10</v>
      </c>
      <c r="R2101" t="s">
        <v>165</v>
      </c>
      <c r="T2101" t="s">
        <v>762</v>
      </c>
      <c r="U2101">
        <v>40.6</v>
      </c>
      <c r="V2101">
        <v>48.7</v>
      </c>
      <c r="W2101">
        <v>40</v>
      </c>
      <c r="AE2101">
        <v>3</v>
      </c>
      <c r="AQ2101">
        <v>3</v>
      </c>
    </row>
    <row r="2102" spans="1:47" x14ac:dyDescent="0.35">
      <c r="A2102">
        <v>2189</v>
      </c>
      <c r="B2102" t="s">
        <v>47</v>
      </c>
      <c r="C2102">
        <v>1872</v>
      </c>
      <c r="D2102">
        <v>2</v>
      </c>
      <c r="E2102">
        <v>11</v>
      </c>
      <c r="F2102">
        <v>20</v>
      </c>
      <c r="Q2102">
        <v>10</v>
      </c>
      <c r="R2102" t="s">
        <v>56</v>
      </c>
      <c r="T2102" t="s">
        <v>1512</v>
      </c>
      <c r="U2102">
        <v>39.799999999999997</v>
      </c>
      <c r="V2102">
        <v>20.3</v>
      </c>
      <c r="W2102">
        <v>130</v>
      </c>
      <c r="Y2102">
        <v>2</v>
      </c>
      <c r="AE2102">
        <v>3</v>
      </c>
    </row>
    <row r="2103" spans="1:47" x14ac:dyDescent="0.35">
      <c r="A2103">
        <v>2193</v>
      </c>
      <c r="B2103" t="s">
        <v>51</v>
      </c>
      <c r="C2103">
        <v>1872</v>
      </c>
      <c r="D2103">
        <v>3</v>
      </c>
      <c r="E2103">
        <v>14</v>
      </c>
      <c r="F2103">
        <v>8</v>
      </c>
      <c r="G2103">
        <v>20</v>
      </c>
      <c r="J2103">
        <v>7.4</v>
      </c>
      <c r="L2103">
        <v>7.4</v>
      </c>
      <c r="R2103" t="s">
        <v>199</v>
      </c>
      <c r="T2103" t="s">
        <v>1513</v>
      </c>
      <c r="U2103">
        <v>34.9</v>
      </c>
      <c r="V2103">
        <v>132</v>
      </c>
      <c r="W2103">
        <v>30</v>
      </c>
      <c r="X2103">
        <v>804</v>
      </c>
      <c r="Y2103">
        <v>3</v>
      </c>
      <c r="AB2103">
        <v>200</v>
      </c>
      <c r="AC2103">
        <v>3</v>
      </c>
      <c r="AE2103">
        <v>4</v>
      </c>
      <c r="AF2103">
        <v>5796</v>
      </c>
      <c r="AG2103">
        <v>4</v>
      </c>
      <c r="AJ2103">
        <v>804</v>
      </c>
      <c r="AK2103">
        <v>3</v>
      </c>
      <c r="AN2103">
        <v>200</v>
      </c>
      <c r="AO2103">
        <v>3</v>
      </c>
      <c r="AQ2103">
        <v>4</v>
      </c>
      <c r="AR2103">
        <v>5796</v>
      </c>
      <c r="AS2103">
        <v>4</v>
      </c>
    </row>
    <row r="2104" spans="1:47" x14ac:dyDescent="0.35">
      <c r="A2104">
        <v>2195</v>
      </c>
      <c r="B2104" t="s">
        <v>51</v>
      </c>
      <c r="C2104">
        <v>1872</v>
      </c>
      <c r="D2104">
        <v>3</v>
      </c>
      <c r="E2104">
        <v>26</v>
      </c>
      <c r="F2104">
        <v>10</v>
      </c>
      <c r="G2104">
        <v>30</v>
      </c>
      <c r="J2104">
        <v>7.8</v>
      </c>
      <c r="K2104">
        <v>7.8</v>
      </c>
      <c r="N2104">
        <v>7.3</v>
      </c>
      <c r="Q2104">
        <v>10</v>
      </c>
      <c r="R2104" t="s">
        <v>505</v>
      </c>
      <c r="S2104" t="s">
        <v>1092</v>
      </c>
      <c r="T2104" t="s">
        <v>1514</v>
      </c>
      <c r="U2104">
        <v>36.700000000000003</v>
      </c>
      <c r="V2104">
        <v>-118.1</v>
      </c>
      <c r="W2104">
        <v>150</v>
      </c>
      <c r="X2104">
        <v>27</v>
      </c>
      <c r="Y2104">
        <v>1</v>
      </c>
      <c r="AB2104">
        <v>56</v>
      </c>
      <c r="AC2104">
        <v>2</v>
      </c>
      <c r="AD2104">
        <v>0.25</v>
      </c>
      <c r="AE2104">
        <v>1</v>
      </c>
      <c r="AF2104">
        <v>52</v>
      </c>
      <c r="AG2104">
        <v>2</v>
      </c>
      <c r="AJ2104">
        <v>27</v>
      </c>
      <c r="AK2104">
        <v>1</v>
      </c>
      <c r="AN2104">
        <v>56</v>
      </c>
      <c r="AO2104">
        <v>2</v>
      </c>
      <c r="AP2104">
        <v>0.25</v>
      </c>
      <c r="AQ2104">
        <v>1</v>
      </c>
      <c r="AR2104">
        <v>52</v>
      </c>
      <c r="AS2104">
        <v>2</v>
      </c>
    </row>
    <row r="2105" spans="1:47" x14ac:dyDescent="0.35">
      <c r="A2105">
        <v>2196</v>
      </c>
      <c r="B2105" t="s">
        <v>47</v>
      </c>
      <c r="C2105">
        <v>1872</v>
      </c>
      <c r="D2105">
        <v>3</v>
      </c>
      <c r="E2105">
        <v>27</v>
      </c>
      <c r="H2105" t="s">
        <v>48</v>
      </c>
      <c r="R2105" t="s">
        <v>543</v>
      </c>
      <c r="T2105" t="s">
        <v>791</v>
      </c>
      <c r="U2105">
        <v>17</v>
      </c>
      <c r="V2105">
        <v>-96.3</v>
      </c>
      <c r="W2105">
        <v>150</v>
      </c>
      <c r="AE2105">
        <v>3</v>
      </c>
    </row>
    <row r="2106" spans="1:47" x14ac:dyDescent="0.35">
      <c r="A2106">
        <v>2198</v>
      </c>
      <c r="B2106" t="s">
        <v>47</v>
      </c>
      <c r="C2106">
        <v>1872</v>
      </c>
      <c r="D2106">
        <v>4</v>
      </c>
      <c r="E2106">
        <v>3</v>
      </c>
      <c r="F2106">
        <v>5</v>
      </c>
      <c r="G2106">
        <v>45</v>
      </c>
      <c r="J2106">
        <v>7.3</v>
      </c>
      <c r="L2106">
        <v>7.3</v>
      </c>
      <c r="Q2106">
        <v>10</v>
      </c>
      <c r="R2106" t="s">
        <v>80</v>
      </c>
      <c r="T2106" t="s">
        <v>1515</v>
      </c>
      <c r="U2106">
        <v>36.200000000000003</v>
      </c>
      <c r="V2106">
        <v>36.200000000000003</v>
      </c>
      <c r="W2106">
        <v>140</v>
      </c>
      <c r="X2106">
        <v>1800</v>
      </c>
      <c r="Y2106">
        <v>4</v>
      </c>
      <c r="AE2106">
        <v>3</v>
      </c>
      <c r="AG2106">
        <v>3</v>
      </c>
      <c r="AI2106">
        <v>3</v>
      </c>
      <c r="AJ2106">
        <v>1800</v>
      </c>
      <c r="AK2106">
        <v>4</v>
      </c>
      <c r="AQ2106">
        <v>3</v>
      </c>
      <c r="AS2106">
        <v>3</v>
      </c>
      <c r="AU2106">
        <v>3</v>
      </c>
    </row>
    <row r="2107" spans="1:47" x14ac:dyDescent="0.35">
      <c r="A2107">
        <v>2199</v>
      </c>
      <c r="B2107" t="s">
        <v>47</v>
      </c>
      <c r="C2107">
        <v>1872</v>
      </c>
      <c r="D2107">
        <v>4</v>
      </c>
      <c r="E2107">
        <v>14</v>
      </c>
      <c r="F2107">
        <v>23</v>
      </c>
      <c r="H2107" t="s">
        <v>48</v>
      </c>
      <c r="J2107">
        <v>4.9000000000000004</v>
      </c>
      <c r="P2107">
        <v>4.9000000000000004</v>
      </c>
      <c r="Q2107">
        <v>7</v>
      </c>
      <c r="R2107" t="s">
        <v>687</v>
      </c>
      <c r="T2107" t="s">
        <v>1516</v>
      </c>
      <c r="U2107">
        <v>5.5</v>
      </c>
      <c r="V2107">
        <v>-0.4</v>
      </c>
      <c r="W2107">
        <v>10</v>
      </c>
      <c r="AE2107">
        <v>2</v>
      </c>
    </row>
    <row r="2108" spans="1:47" x14ac:dyDescent="0.35">
      <c r="A2108">
        <v>2200</v>
      </c>
      <c r="B2108" t="s">
        <v>47</v>
      </c>
      <c r="C2108">
        <v>1872</v>
      </c>
      <c r="D2108">
        <v>6</v>
      </c>
      <c r="H2108" t="s">
        <v>48</v>
      </c>
      <c r="R2108" t="s">
        <v>73</v>
      </c>
      <c r="T2108" t="s">
        <v>271</v>
      </c>
      <c r="U2108">
        <v>34.5</v>
      </c>
      <c r="V2108">
        <v>48</v>
      </c>
      <c r="W2108">
        <v>140</v>
      </c>
      <c r="AE2108">
        <v>3</v>
      </c>
    </row>
    <row r="2109" spans="1:47" x14ac:dyDescent="0.35">
      <c r="A2109">
        <v>6176</v>
      </c>
      <c r="B2109" t="s">
        <v>51</v>
      </c>
      <c r="C2109">
        <v>1872</v>
      </c>
      <c r="D2109">
        <v>8</v>
      </c>
      <c r="E2109">
        <v>23</v>
      </c>
      <c r="F2109">
        <v>18</v>
      </c>
      <c r="G2109">
        <v>6</v>
      </c>
      <c r="R2109" t="s">
        <v>505</v>
      </c>
      <c r="S2109" t="s">
        <v>1032</v>
      </c>
      <c r="T2109" t="s">
        <v>1517</v>
      </c>
      <c r="U2109">
        <v>52.2</v>
      </c>
      <c r="V2109">
        <v>-168.5</v>
      </c>
      <c r="W2109">
        <v>150</v>
      </c>
    </row>
    <row r="2110" spans="1:47" x14ac:dyDescent="0.35">
      <c r="A2110">
        <v>2201</v>
      </c>
      <c r="B2110" t="s">
        <v>47</v>
      </c>
      <c r="C2110">
        <v>1872</v>
      </c>
      <c r="D2110">
        <v>9</v>
      </c>
      <c r="E2110">
        <v>16</v>
      </c>
      <c r="R2110" t="s">
        <v>73</v>
      </c>
      <c r="T2110" t="s">
        <v>1518</v>
      </c>
      <c r="U2110">
        <v>34.799999999999997</v>
      </c>
      <c r="V2110">
        <v>47.6</v>
      </c>
      <c r="W2110">
        <v>140</v>
      </c>
      <c r="AE2110">
        <v>3</v>
      </c>
    </row>
    <row r="2111" spans="1:47" x14ac:dyDescent="0.35">
      <c r="A2111">
        <v>6177</v>
      </c>
      <c r="B2111" t="s">
        <v>47</v>
      </c>
      <c r="C2111">
        <v>1872</v>
      </c>
      <c r="D2111">
        <v>11</v>
      </c>
      <c r="E2111">
        <v>18</v>
      </c>
      <c r="H2111" t="s">
        <v>48</v>
      </c>
      <c r="R2111" t="s">
        <v>505</v>
      </c>
      <c r="S2111" t="s">
        <v>1519</v>
      </c>
      <c r="T2111" t="s">
        <v>1520</v>
      </c>
      <c r="U2111">
        <v>43.2</v>
      </c>
      <c r="V2111">
        <v>-71.53</v>
      </c>
      <c r="W2111">
        <v>150</v>
      </c>
    </row>
    <row r="2112" spans="1:47" x14ac:dyDescent="0.35">
      <c r="A2112">
        <v>2202</v>
      </c>
      <c r="B2112" t="s">
        <v>47</v>
      </c>
      <c r="C2112">
        <v>1872</v>
      </c>
      <c r="D2112">
        <v>12</v>
      </c>
      <c r="E2112">
        <v>26</v>
      </c>
      <c r="F2112">
        <v>13</v>
      </c>
      <c r="G2112">
        <v>40</v>
      </c>
      <c r="H2112" t="s">
        <v>48</v>
      </c>
      <c r="I2112">
        <v>5</v>
      </c>
      <c r="J2112">
        <v>4.3</v>
      </c>
      <c r="P2112">
        <v>4.3</v>
      </c>
      <c r="Q2112">
        <v>7</v>
      </c>
      <c r="R2112" t="s">
        <v>419</v>
      </c>
      <c r="T2112" t="s">
        <v>1521</v>
      </c>
      <c r="U2112">
        <v>48.4</v>
      </c>
      <c r="V2112">
        <v>23.3</v>
      </c>
      <c r="W2112">
        <v>110</v>
      </c>
      <c r="AE2112">
        <v>2</v>
      </c>
    </row>
    <row r="2113" spans="1:47" x14ac:dyDescent="0.35">
      <c r="A2113">
        <v>2203</v>
      </c>
      <c r="B2113" t="s">
        <v>47</v>
      </c>
      <c r="C2113">
        <v>1872</v>
      </c>
      <c r="D2113">
        <v>12</v>
      </c>
      <c r="E2113">
        <v>29</v>
      </c>
      <c r="F2113">
        <v>3</v>
      </c>
      <c r="G2113">
        <v>48</v>
      </c>
      <c r="Q2113">
        <v>8</v>
      </c>
      <c r="R2113" t="s">
        <v>621</v>
      </c>
      <c r="T2113" t="s">
        <v>1522</v>
      </c>
      <c r="U2113">
        <v>13.8</v>
      </c>
      <c r="V2113">
        <v>121</v>
      </c>
      <c r="W2113">
        <v>170</v>
      </c>
      <c r="AE2113">
        <v>2</v>
      </c>
      <c r="AG2113">
        <v>2</v>
      </c>
      <c r="AQ2113">
        <v>2</v>
      </c>
      <c r="AU2113">
        <v>2</v>
      </c>
    </row>
    <row r="2114" spans="1:47" x14ac:dyDescent="0.35">
      <c r="A2114">
        <v>9802</v>
      </c>
      <c r="B2114" t="s">
        <v>51</v>
      </c>
      <c r="C2114">
        <v>1872</v>
      </c>
      <c r="R2114" t="s">
        <v>199</v>
      </c>
      <c r="T2114" t="s">
        <v>1184</v>
      </c>
      <c r="U2114">
        <v>27.07</v>
      </c>
      <c r="V2114">
        <v>142.21</v>
      </c>
      <c r="W2114">
        <v>30</v>
      </c>
    </row>
    <row r="2115" spans="1:47" x14ac:dyDescent="0.35">
      <c r="A2115">
        <v>2205</v>
      </c>
      <c r="B2115" t="s">
        <v>47</v>
      </c>
      <c r="C2115">
        <v>1873</v>
      </c>
      <c r="D2115">
        <v>1</v>
      </c>
      <c r="E2115">
        <v>31</v>
      </c>
      <c r="F2115">
        <v>23</v>
      </c>
      <c r="G2115">
        <v>15</v>
      </c>
      <c r="H2115" t="s">
        <v>48</v>
      </c>
      <c r="Q2115">
        <v>9</v>
      </c>
      <c r="R2115" t="s">
        <v>56</v>
      </c>
      <c r="T2115" t="s">
        <v>1523</v>
      </c>
      <c r="U2115">
        <v>37.799999999999997</v>
      </c>
      <c r="V2115">
        <v>27</v>
      </c>
      <c r="W2115">
        <v>130</v>
      </c>
      <c r="Y2115">
        <v>2</v>
      </c>
    </row>
    <row r="2116" spans="1:47" x14ac:dyDescent="0.35">
      <c r="A2116">
        <v>2206</v>
      </c>
      <c r="B2116" t="s">
        <v>47</v>
      </c>
      <c r="C2116">
        <v>1873</v>
      </c>
      <c r="D2116">
        <v>3</v>
      </c>
      <c r="E2116">
        <v>4</v>
      </c>
      <c r="R2116" t="s">
        <v>591</v>
      </c>
      <c r="T2116" t="s">
        <v>1524</v>
      </c>
      <c r="U2116">
        <v>13.64</v>
      </c>
      <c r="V2116">
        <v>-89.13</v>
      </c>
      <c r="W2116">
        <v>100</v>
      </c>
      <c r="X2116">
        <v>800</v>
      </c>
      <c r="Y2116">
        <v>3</v>
      </c>
      <c r="AE2116">
        <v>4</v>
      </c>
      <c r="AG2116">
        <v>3</v>
      </c>
      <c r="AQ2116">
        <v>4</v>
      </c>
      <c r="AS2116">
        <v>3</v>
      </c>
    </row>
    <row r="2117" spans="1:47" x14ac:dyDescent="0.35">
      <c r="A2117">
        <v>2207</v>
      </c>
      <c r="B2117" t="s">
        <v>47</v>
      </c>
      <c r="C2117">
        <v>1873</v>
      </c>
      <c r="D2117">
        <v>4</v>
      </c>
      <c r="E2117">
        <v>11</v>
      </c>
      <c r="H2117" t="s">
        <v>48</v>
      </c>
      <c r="R2117" t="s">
        <v>591</v>
      </c>
      <c r="T2117" t="s">
        <v>1525</v>
      </c>
      <c r="U2117">
        <v>13.6</v>
      </c>
      <c r="V2117">
        <v>-89</v>
      </c>
      <c r="W2117">
        <v>100</v>
      </c>
      <c r="X2117">
        <v>300</v>
      </c>
      <c r="Y2117">
        <v>3</v>
      </c>
    </row>
    <row r="2118" spans="1:47" x14ac:dyDescent="0.35">
      <c r="A2118">
        <v>2209</v>
      </c>
      <c r="B2118" t="s">
        <v>47</v>
      </c>
      <c r="C2118">
        <v>1873</v>
      </c>
      <c r="D2118">
        <v>6</v>
      </c>
      <c r="E2118">
        <v>29</v>
      </c>
      <c r="F2118">
        <v>3</v>
      </c>
      <c r="G2118">
        <v>58</v>
      </c>
      <c r="Q2118">
        <v>10</v>
      </c>
      <c r="R2118" t="s">
        <v>60</v>
      </c>
      <c r="T2118" t="s">
        <v>1526</v>
      </c>
      <c r="U2118">
        <v>46.2</v>
      </c>
      <c r="V2118">
        <v>12.4</v>
      </c>
      <c r="W2118">
        <v>130</v>
      </c>
      <c r="X2118">
        <v>55</v>
      </c>
      <c r="Y2118">
        <v>2</v>
      </c>
      <c r="AE2118">
        <v>2</v>
      </c>
    </row>
    <row r="2119" spans="1:47" x14ac:dyDescent="0.35">
      <c r="A2119">
        <v>9785</v>
      </c>
      <c r="B2119" t="s">
        <v>47</v>
      </c>
      <c r="C2119">
        <v>1873</v>
      </c>
      <c r="D2119">
        <v>7</v>
      </c>
      <c r="E2119">
        <v>7</v>
      </c>
      <c r="F2119">
        <v>6</v>
      </c>
      <c r="G2119">
        <v>26</v>
      </c>
      <c r="R2119" t="s">
        <v>539</v>
      </c>
      <c r="T2119" t="s">
        <v>1527</v>
      </c>
      <c r="U2119">
        <v>-32.299999999999997</v>
      </c>
      <c r="V2119">
        <v>-71.16</v>
      </c>
      <c r="W2119">
        <v>160</v>
      </c>
      <c r="Y2119">
        <v>1</v>
      </c>
      <c r="AE2119">
        <v>3</v>
      </c>
      <c r="AG2119">
        <v>3</v>
      </c>
      <c r="AK2119">
        <v>1</v>
      </c>
      <c r="AQ2119">
        <v>3</v>
      </c>
      <c r="AS2119">
        <v>3</v>
      </c>
    </row>
    <row r="2120" spans="1:47" x14ac:dyDescent="0.35">
      <c r="A2120">
        <v>2212</v>
      </c>
      <c r="B2120" t="s">
        <v>47</v>
      </c>
      <c r="C2120">
        <v>1873</v>
      </c>
      <c r="D2120">
        <v>7</v>
      </c>
      <c r="E2120">
        <v>12</v>
      </c>
      <c r="Q2120">
        <v>10</v>
      </c>
      <c r="R2120" t="s">
        <v>60</v>
      </c>
      <c r="T2120" t="s">
        <v>1528</v>
      </c>
      <c r="U2120">
        <v>41.7</v>
      </c>
      <c r="V2120">
        <v>13.7</v>
      </c>
      <c r="W2120">
        <v>130</v>
      </c>
      <c r="AE2120">
        <v>3</v>
      </c>
      <c r="AG2120">
        <v>3</v>
      </c>
      <c r="AQ2120">
        <v>3</v>
      </c>
      <c r="AS2120">
        <v>3</v>
      </c>
    </row>
    <row r="2121" spans="1:47" x14ac:dyDescent="0.35">
      <c r="A2121">
        <v>2211</v>
      </c>
      <c r="B2121" t="s">
        <v>47</v>
      </c>
      <c r="C2121">
        <v>1873</v>
      </c>
      <c r="D2121">
        <v>7</v>
      </c>
      <c r="E2121">
        <v>19</v>
      </c>
      <c r="H2121" t="s">
        <v>48</v>
      </c>
      <c r="Q2121">
        <v>8</v>
      </c>
      <c r="R2121" t="s">
        <v>170</v>
      </c>
      <c r="T2121" t="s">
        <v>1529</v>
      </c>
      <c r="U2121">
        <v>44.5</v>
      </c>
      <c r="V2121">
        <v>4.7</v>
      </c>
      <c r="W2121">
        <v>120</v>
      </c>
      <c r="AE2121">
        <v>2</v>
      </c>
    </row>
    <row r="2122" spans="1:47" x14ac:dyDescent="0.35">
      <c r="A2122">
        <v>6521</v>
      </c>
      <c r="B2122" t="s">
        <v>51</v>
      </c>
      <c r="C2122">
        <v>1873</v>
      </c>
      <c r="D2122">
        <v>10</v>
      </c>
      <c r="E2122">
        <v>13</v>
      </c>
      <c r="F2122">
        <v>0</v>
      </c>
      <c r="G2122">
        <v>0</v>
      </c>
      <c r="H2122" t="s">
        <v>48</v>
      </c>
      <c r="I2122">
        <v>0</v>
      </c>
      <c r="R2122" t="s">
        <v>663</v>
      </c>
      <c r="T2122" t="s">
        <v>1530</v>
      </c>
      <c r="U2122">
        <v>8.9600000000000009</v>
      </c>
      <c r="V2122">
        <v>-79.53</v>
      </c>
      <c r="W2122">
        <v>90</v>
      </c>
    </row>
    <row r="2123" spans="1:47" x14ac:dyDescent="0.35">
      <c r="A2123">
        <v>7792</v>
      </c>
      <c r="B2123" t="s">
        <v>51</v>
      </c>
      <c r="C2123">
        <v>1873</v>
      </c>
      <c r="D2123">
        <v>10</v>
      </c>
      <c r="E2123">
        <v>25</v>
      </c>
      <c r="F2123">
        <v>22</v>
      </c>
      <c r="G2123">
        <v>38</v>
      </c>
      <c r="Q2123">
        <v>8</v>
      </c>
      <c r="R2123" t="s">
        <v>56</v>
      </c>
      <c r="T2123" t="s">
        <v>1531</v>
      </c>
      <c r="U2123">
        <v>38</v>
      </c>
      <c r="V2123">
        <v>23.3</v>
      </c>
      <c r="W2123">
        <v>130</v>
      </c>
      <c r="AE2123">
        <v>2</v>
      </c>
      <c r="AG2123">
        <v>2</v>
      </c>
      <c r="AQ2123">
        <v>2</v>
      </c>
      <c r="AS2123">
        <v>2</v>
      </c>
    </row>
    <row r="2124" spans="1:47" x14ac:dyDescent="0.35">
      <c r="A2124">
        <v>6178</v>
      </c>
      <c r="B2124" t="s">
        <v>51</v>
      </c>
      <c r="C2124">
        <v>1873</v>
      </c>
      <c r="D2124">
        <v>11</v>
      </c>
      <c r="E2124">
        <v>19</v>
      </c>
      <c r="R2124" t="s">
        <v>539</v>
      </c>
      <c r="T2124" t="s">
        <v>1532</v>
      </c>
      <c r="U2124">
        <v>-23.6</v>
      </c>
      <c r="V2124">
        <v>-70.400000000000006</v>
      </c>
      <c r="W2124">
        <v>160</v>
      </c>
    </row>
    <row r="2125" spans="1:47" x14ac:dyDescent="0.35">
      <c r="A2125">
        <v>6179</v>
      </c>
      <c r="B2125" t="s">
        <v>51</v>
      </c>
      <c r="C2125">
        <v>1873</v>
      </c>
      <c r="D2125">
        <v>11</v>
      </c>
      <c r="E2125">
        <v>23</v>
      </c>
      <c r="F2125">
        <v>5</v>
      </c>
      <c r="G2125">
        <v>9</v>
      </c>
      <c r="J2125">
        <v>6.7</v>
      </c>
      <c r="N2125">
        <v>6.7</v>
      </c>
      <c r="Q2125">
        <v>8</v>
      </c>
      <c r="R2125" t="s">
        <v>505</v>
      </c>
      <c r="S2125" t="s">
        <v>1092</v>
      </c>
      <c r="T2125" t="s">
        <v>1311</v>
      </c>
      <c r="U2125">
        <v>42</v>
      </c>
      <c r="V2125">
        <v>-124</v>
      </c>
      <c r="W2125">
        <v>150</v>
      </c>
      <c r="AE2125">
        <v>1</v>
      </c>
      <c r="AQ2125">
        <v>1</v>
      </c>
    </row>
    <row r="2126" spans="1:47" x14ac:dyDescent="0.35">
      <c r="A2126">
        <v>6615</v>
      </c>
      <c r="B2126" t="s">
        <v>51</v>
      </c>
      <c r="C2126">
        <v>1873</v>
      </c>
      <c r="J2126">
        <v>8</v>
      </c>
      <c r="L2126">
        <v>8</v>
      </c>
      <c r="R2126" t="s">
        <v>977</v>
      </c>
      <c r="T2126" t="s">
        <v>1533</v>
      </c>
      <c r="U2126">
        <v>-5.5</v>
      </c>
      <c r="V2126">
        <v>146</v>
      </c>
      <c r="W2126">
        <v>170</v>
      </c>
      <c r="Y2126">
        <v>2</v>
      </c>
      <c r="AE2126">
        <v>2</v>
      </c>
      <c r="AG2126">
        <v>2</v>
      </c>
      <c r="AK2126">
        <v>2</v>
      </c>
      <c r="AQ2126">
        <v>2</v>
      </c>
      <c r="AS2126">
        <v>2</v>
      </c>
    </row>
    <row r="2127" spans="1:47" x14ac:dyDescent="0.35">
      <c r="A2127">
        <v>2213</v>
      </c>
      <c r="B2127" t="s">
        <v>47</v>
      </c>
      <c r="C2127">
        <v>1874</v>
      </c>
      <c r="D2127">
        <v>2</v>
      </c>
      <c r="E2127">
        <v>6</v>
      </c>
      <c r="F2127">
        <v>13</v>
      </c>
      <c r="G2127">
        <v>35</v>
      </c>
      <c r="H2127" t="s">
        <v>48</v>
      </c>
      <c r="R2127" t="s">
        <v>501</v>
      </c>
      <c r="T2127" t="s">
        <v>1534</v>
      </c>
      <c r="U2127">
        <v>10.4</v>
      </c>
      <c r="V2127">
        <v>-66.599999999999994</v>
      </c>
      <c r="W2127">
        <v>160</v>
      </c>
      <c r="AE2127">
        <v>2</v>
      </c>
    </row>
    <row r="2128" spans="1:47" x14ac:dyDescent="0.35">
      <c r="A2128">
        <v>6530</v>
      </c>
      <c r="B2128" t="s">
        <v>51</v>
      </c>
      <c r="C2128">
        <v>1874</v>
      </c>
      <c r="D2128">
        <v>3</v>
      </c>
      <c r="E2128">
        <v>11</v>
      </c>
      <c r="H2128" t="s">
        <v>48</v>
      </c>
      <c r="R2128" t="s">
        <v>647</v>
      </c>
      <c r="S2128" t="s">
        <v>1236</v>
      </c>
      <c r="T2128" t="s">
        <v>1237</v>
      </c>
      <c r="U2128">
        <v>18.100000000000001</v>
      </c>
      <c r="V2128">
        <v>-65.099999999999994</v>
      </c>
      <c r="W2128">
        <v>90</v>
      </c>
    </row>
    <row r="2129" spans="1:45" x14ac:dyDescent="0.35">
      <c r="A2129">
        <v>2214</v>
      </c>
      <c r="B2129" t="s">
        <v>47</v>
      </c>
      <c r="C2129">
        <v>1874</v>
      </c>
      <c r="D2129">
        <v>3</v>
      </c>
      <c r="E2129">
        <v>16</v>
      </c>
      <c r="H2129" t="s">
        <v>48</v>
      </c>
      <c r="R2129" t="s">
        <v>543</v>
      </c>
      <c r="T2129" t="s">
        <v>1535</v>
      </c>
      <c r="U2129">
        <v>28.2</v>
      </c>
      <c r="V2129">
        <v>-100.2</v>
      </c>
      <c r="W2129">
        <v>150</v>
      </c>
      <c r="AE2129">
        <v>3</v>
      </c>
    </row>
    <row r="2130" spans="1:45" x14ac:dyDescent="0.35">
      <c r="A2130">
        <v>2215</v>
      </c>
      <c r="B2130" t="s">
        <v>47</v>
      </c>
      <c r="C2130">
        <v>1874</v>
      </c>
      <c r="D2130">
        <v>5</v>
      </c>
      <c r="E2130">
        <v>4</v>
      </c>
      <c r="H2130" t="s">
        <v>48</v>
      </c>
      <c r="J2130">
        <v>6.1</v>
      </c>
      <c r="P2130">
        <v>6.1</v>
      </c>
      <c r="R2130" t="s">
        <v>80</v>
      </c>
      <c r="T2130" t="s">
        <v>1536</v>
      </c>
      <c r="U2130">
        <v>38.799999999999997</v>
      </c>
      <c r="V2130">
        <v>38.799999999999997</v>
      </c>
      <c r="W2130">
        <v>140</v>
      </c>
      <c r="AE2130">
        <v>2</v>
      </c>
    </row>
    <row r="2131" spans="1:45" x14ac:dyDescent="0.35">
      <c r="A2131">
        <v>9692</v>
      </c>
      <c r="B2131" t="s">
        <v>51</v>
      </c>
      <c r="C2131">
        <v>1874</v>
      </c>
      <c r="D2131">
        <v>5</v>
      </c>
      <c r="R2131" t="s">
        <v>959</v>
      </c>
      <c r="T2131" t="s">
        <v>1537</v>
      </c>
      <c r="U2131">
        <v>22</v>
      </c>
      <c r="V2131">
        <v>89</v>
      </c>
      <c r="W2131">
        <v>60</v>
      </c>
      <c r="AJ2131">
        <v>2000</v>
      </c>
      <c r="AK2131">
        <v>4</v>
      </c>
    </row>
    <row r="2132" spans="1:45" x14ac:dyDescent="0.35">
      <c r="A2132">
        <v>2216</v>
      </c>
      <c r="B2132" t="s">
        <v>47</v>
      </c>
      <c r="C2132">
        <v>1874</v>
      </c>
      <c r="D2132">
        <v>8</v>
      </c>
      <c r="E2132">
        <v>3</v>
      </c>
      <c r="H2132" t="s">
        <v>48</v>
      </c>
      <c r="R2132" t="s">
        <v>621</v>
      </c>
      <c r="T2132" t="s">
        <v>1538</v>
      </c>
      <c r="U2132">
        <v>17</v>
      </c>
      <c r="V2132">
        <v>120.6</v>
      </c>
      <c r="W2132">
        <v>170</v>
      </c>
      <c r="AE2132">
        <v>2</v>
      </c>
    </row>
    <row r="2133" spans="1:45" x14ac:dyDescent="0.35">
      <c r="A2133">
        <v>2217</v>
      </c>
      <c r="B2133" t="s">
        <v>47</v>
      </c>
      <c r="C2133">
        <v>1874</v>
      </c>
      <c r="D2133">
        <v>8</v>
      </c>
      <c r="E2133">
        <v>18</v>
      </c>
      <c r="F2133">
        <v>2</v>
      </c>
      <c r="G2133">
        <v>30</v>
      </c>
      <c r="H2133" t="s">
        <v>48</v>
      </c>
      <c r="I2133">
        <v>16</v>
      </c>
      <c r="J2133">
        <v>5.9</v>
      </c>
      <c r="P2133">
        <v>5.9</v>
      </c>
      <c r="R2133" t="s">
        <v>501</v>
      </c>
      <c r="T2133" t="s">
        <v>1539</v>
      </c>
      <c r="U2133">
        <v>10.5</v>
      </c>
      <c r="V2133">
        <v>-63.1</v>
      </c>
      <c r="W2133">
        <v>160</v>
      </c>
      <c r="AE2133">
        <v>2</v>
      </c>
    </row>
    <row r="2134" spans="1:45" x14ac:dyDescent="0.35">
      <c r="A2134">
        <v>2218</v>
      </c>
      <c r="B2134" t="s">
        <v>47</v>
      </c>
      <c r="C2134">
        <v>1874</v>
      </c>
      <c r="D2134">
        <v>8</v>
      </c>
      <c r="E2134">
        <v>24</v>
      </c>
      <c r="F2134">
        <v>22</v>
      </c>
      <c r="G2134">
        <v>30</v>
      </c>
      <c r="H2134" t="s">
        <v>48</v>
      </c>
      <c r="Q2134">
        <v>8</v>
      </c>
      <c r="R2134" t="s">
        <v>621</v>
      </c>
      <c r="T2134" t="s">
        <v>1540</v>
      </c>
      <c r="U2134">
        <v>6.8</v>
      </c>
      <c r="V2134">
        <v>122</v>
      </c>
      <c r="W2134">
        <v>170</v>
      </c>
      <c r="AE2134">
        <v>2</v>
      </c>
    </row>
    <row r="2135" spans="1:45" x14ac:dyDescent="0.35">
      <c r="A2135">
        <v>2219</v>
      </c>
      <c r="B2135" t="s">
        <v>47</v>
      </c>
      <c r="C2135">
        <v>1874</v>
      </c>
      <c r="D2135">
        <v>9</v>
      </c>
      <c r="E2135">
        <v>3</v>
      </c>
      <c r="F2135">
        <v>3</v>
      </c>
      <c r="G2135">
        <v>2</v>
      </c>
      <c r="H2135" t="s">
        <v>48</v>
      </c>
      <c r="R2135" t="s">
        <v>578</v>
      </c>
      <c r="T2135" t="s">
        <v>1541</v>
      </c>
      <c r="U2135">
        <v>14.5</v>
      </c>
      <c r="V2135">
        <v>-90.7</v>
      </c>
      <c r="W2135">
        <v>100</v>
      </c>
      <c r="X2135">
        <v>300</v>
      </c>
      <c r="Y2135">
        <v>3</v>
      </c>
      <c r="AE2135">
        <v>3</v>
      </c>
      <c r="AJ2135">
        <v>300</v>
      </c>
      <c r="AK2135">
        <v>3</v>
      </c>
      <c r="AQ2135">
        <v>3</v>
      </c>
    </row>
    <row r="2136" spans="1:45" x14ac:dyDescent="0.35">
      <c r="A2136">
        <v>2220</v>
      </c>
      <c r="B2136" t="s">
        <v>47</v>
      </c>
      <c r="C2136">
        <v>1874</v>
      </c>
      <c r="D2136">
        <v>10</v>
      </c>
      <c r="E2136">
        <v>18</v>
      </c>
      <c r="H2136" t="s">
        <v>48</v>
      </c>
      <c r="R2136" t="s">
        <v>121</v>
      </c>
      <c r="T2136" t="s">
        <v>121</v>
      </c>
      <c r="U2136">
        <v>35</v>
      </c>
      <c r="V2136">
        <v>69</v>
      </c>
      <c r="W2136">
        <v>40</v>
      </c>
      <c r="Y2136">
        <v>3</v>
      </c>
      <c r="AE2136">
        <v>3</v>
      </c>
    </row>
    <row r="2137" spans="1:45" x14ac:dyDescent="0.35">
      <c r="A2137">
        <v>2222</v>
      </c>
      <c r="B2137" t="s">
        <v>47</v>
      </c>
      <c r="C2137">
        <v>1875</v>
      </c>
      <c r="D2137">
        <v>2</v>
      </c>
      <c r="E2137">
        <v>11</v>
      </c>
      <c r="H2137" t="s">
        <v>48</v>
      </c>
      <c r="J2137">
        <v>7.5</v>
      </c>
      <c r="P2137">
        <v>7.5</v>
      </c>
      <c r="R2137" t="s">
        <v>543</v>
      </c>
      <c r="T2137" t="s">
        <v>1542</v>
      </c>
      <c r="U2137">
        <v>20.7</v>
      </c>
      <c r="V2137">
        <v>-103.4</v>
      </c>
      <c r="W2137">
        <v>150</v>
      </c>
      <c r="X2137">
        <v>25</v>
      </c>
      <c r="Y2137">
        <v>1</v>
      </c>
      <c r="AE2137">
        <v>2</v>
      </c>
      <c r="AG2137">
        <v>3</v>
      </c>
      <c r="AJ2137">
        <v>25</v>
      </c>
      <c r="AK2137">
        <v>1</v>
      </c>
      <c r="AQ2137">
        <v>2</v>
      </c>
      <c r="AS2137">
        <v>3</v>
      </c>
    </row>
    <row r="2138" spans="1:45" x14ac:dyDescent="0.35">
      <c r="A2138">
        <v>6181</v>
      </c>
      <c r="B2138" t="s">
        <v>51</v>
      </c>
      <c r="C2138">
        <v>1875</v>
      </c>
      <c r="D2138">
        <v>2</v>
      </c>
      <c r="E2138">
        <v>24</v>
      </c>
      <c r="R2138" t="s">
        <v>543</v>
      </c>
      <c r="T2138" t="s">
        <v>892</v>
      </c>
      <c r="U2138">
        <v>20</v>
      </c>
      <c r="V2138">
        <v>-105</v>
      </c>
      <c r="W2138">
        <v>150</v>
      </c>
    </row>
    <row r="2139" spans="1:45" x14ac:dyDescent="0.35">
      <c r="A2139">
        <v>6182</v>
      </c>
      <c r="B2139" t="s">
        <v>51</v>
      </c>
      <c r="C2139">
        <v>1875</v>
      </c>
      <c r="D2139">
        <v>3</v>
      </c>
      <c r="E2139">
        <v>28</v>
      </c>
      <c r="J2139">
        <v>8</v>
      </c>
      <c r="L2139">
        <v>8</v>
      </c>
      <c r="R2139" t="s">
        <v>1543</v>
      </c>
      <c r="T2139" t="s">
        <v>1544</v>
      </c>
      <c r="U2139">
        <v>-20</v>
      </c>
      <c r="V2139">
        <v>168.5</v>
      </c>
      <c r="W2139">
        <v>170</v>
      </c>
      <c r="AE2139">
        <v>2</v>
      </c>
      <c r="AG2139">
        <v>3</v>
      </c>
      <c r="AJ2139">
        <v>25</v>
      </c>
      <c r="AK2139">
        <v>1</v>
      </c>
      <c r="AQ2139">
        <v>3</v>
      </c>
      <c r="AS2139">
        <v>3</v>
      </c>
    </row>
    <row r="2140" spans="1:45" x14ac:dyDescent="0.35">
      <c r="A2140">
        <v>2223</v>
      </c>
      <c r="B2140" t="s">
        <v>47</v>
      </c>
      <c r="C2140">
        <v>1875</v>
      </c>
      <c r="D2140">
        <v>4</v>
      </c>
      <c r="E2140">
        <v>24</v>
      </c>
      <c r="Q2140">
        <v>7</v>
      </c>
      <c r="R2140" t="s">
        <v>56</v>
      </c>
      <c r="T2140" t="s">
        <v>1545</v>
      </c>
      <c r="U2140">
        <v>37.299999999999997</v>
      </c>
      <c r="V2140">
        <v>21.8</v>
      </c>
      <c r="W2140">
        <v>130</v>
      </c>
      <c r="Y2140">
        <v>2</v>
      </c>
    </row>
    <row r="2141" spans="1:45" x14ac:dyDescent="0.35">
      <c r="A2141">
        <v>2224</v>
      </c>
      <c r="B2141" t="s">
        <v>47</v>
      </c>
      <c r="C2141">
        <v>1875</v>
      </c>
      <c r="D2141">
        <v>5</v>
      </c>
      <c r="E2141">
        <v>3</v>
      </c>
      <c r="J2141">
        <v>7.3</v>
      </c>
      <c r="L2141">
        <v>7.3</v>
      </c>
      <c r="Q2141">
        <v>10</v>
      </c>
      <c r="R2141" t="s">
        <v>80</v>
      </c>
      <c r="T2141" t="s">
        <v>1546</v>
      </c>
      <c r="U2141">
        <v>38.1</v>
      </c>
      <c r="V2141">
        <v>30.2</v>
      </c>
      <c r="W2141">
        <v>140</v>
      </c>
      <c r="X2141">
        <v>1300</v>
      </c>
      <c r="Y2141">
        <v>4</v>
      </c>
      <c r="AE2141">
        <v>4</v>
      </c>
      <c r="AF2141">
        <v>1000</v>
      </c>
      <c r="AG2141">
        <v>4</v>
      </c>
      <c r="AJ2141">
        <v>1300</v>
      </c>
      <c r="AK2141">
        <v>4</v>
      </c>
      <c r="AQ2141">
        <v>4</v>
      </c>
      <c r="AR2141">
        <v>1000</v>
      </c>
      <c r="AS2141">
        <v>4</v>
      </c>
    </row>
    <row r="2142" spans="1:45" x14ac:dyDescent="0.35">
      <c r="A2142">
        <v>6183</v>
      </c>
      <c r="B2142" t="s">
        <v>51</v>
      </c>
      <c r="C2142">
        <v>1875</v>
      </c>
      <c r="D2142">
        <v>5</v>
      </c>
      <c r="E2142">
        <v>10</v>
      </c>
      <c r="J2142">
        <v>7</v>
      </c>
      <c r="L2142">
        <v>7</v>
      </c>
      <c r="R2142" t="s">
        <v>1423</v>
      </c>
      <c r="T2142" t="s">
        <v>1424</v>
      </c>
      <c r="U2142">
        <v>-18.5</v>
      </c>
      <c r="V2142">
        <v>168</v>
      </c>
      <c r="W2142">
        <v>170</v>
      </c>
    </row>
    <row r="2143" spans="1:45" x14ac:dyDescent="0.35">
      <c r="A2143">
        <v>2227</v>
      </c>
      <c r="B2143" t="s">
        <v>47</v>
      </c>
      <c r="C2143">
        <v>1875</v>
      </c>
      <c r="D2143">
        <v>5</v>
      </c>
      <c r="E2143">
        <v>11</v>
      </c>
      <c r="H2143" t="s">
        <v>48</v>
      </c>
      <c r="J2143">
        <v>6.1</v>
      </c>
      <c r="P2143">
        <v>6.1</v>
      </c>
      <c r="R2143" t="s">
        <v>80</v>
      </c>
      <c r="T2143" t="s">
        <v>80</v>
      </c>
      <c r="U2143">
        <v>38.700000000000003</v>
      </c>
      <c r="V2143">
        <v>29.4</v>
      </c>
      <c r="W2143">
        <v>140</v>
      </c>
      <c r="Y2143">
        <v>2</v>
      </c>
    </row>
    <row r="2144" spans="1:45" x14ac:dyDescent="0.35">
      <c r="A2144">
        <v>2233</v>
      </c>
      <c r="B2144" t="s">
        <v>47</v>
      </c>
      <c r="C2144">
        <v>1875</v>
      </c>
      <c r="D2144">
        <v>5</v>
      </c>
      <c r="E2144">
        <v>18</v>
      </c>
      <c r="F2144">
        <v>16</v>
      </c>
      <c r="G2144">
        <v>25</v>
      </c>
      <c r="I2144">
        <v>20</v>
      </c>
      <c r="J2144">
        <v>7.5</v>
      </c>
      <c r="L2144">
        <v>7.5</v>
      </c>
      <c r="Q2144">
        <v>10</v>
      </c>
      <c r="R2144" t="s">
        <v>580</v>
      </c>
      <c r="T2144" t="s">
        <v>1547</v>
      </c>
      <c r="U2144">
        <v>7.9</v>
      </c>
      <c r="V2144">
        <v>-72.5</v>
      </c>
      <c r="W2144">
        <v>160</v>
      </c>
      <c r="X2144">
        <v>1001</v>
      </c>
      <c r="Y2144">
        <v>4</v>
      </c>
      <c r="AE2144">
        <v>3</v>
      </c>
      <c r="AG2144">
        <v>3</v>
      </c>
      <c r="AJ2144">
        <v>1001</v>
      </c>
      <c r="AK2144">
        <v>4</v>
      </c>
      <c r="AQ2144">
        <v>3</v>
      </c>
      <c r="AS2144">
        <v>3</v>
      </c>
    </row>
    <row r="2145" spans="1:47" x14ac:dyDescent="0.35">
      <c r="A2145">
        <v>2235</v>
      </c>
      <c r="B2145" t="s">
        <v>47</v>
      </c>
      <c r="C2145">
        <v>1875</v>
      </c>
      <c r="D2145">
        <v>5</v>
      </c>
      <c r="E2145">
        <v>19</v>
      </c>
      <c r="F2145">
        <v>3</v>
      </c>
      <c r="G2145">
        <v>30</v>
      </c>
      <c r="H2145" t="s">
        <v>48</v>
      </c>
      <c r="Q2145">
        <v>8</v>
      </c>
      <c r="R2145" t="s">
        <v>621</v>
      </c>
      <c r="T2145" t="s">
        <v>1548</v>
      </c>
      <c r="U2145">
        <v>13.6</v>
      </c>
      <c r="V2145">
        <v>123.2</v>
      </c>
      <c r="W2145">
        <v>170</v>
      </c>
      <c r="AE2145">
        <v>2</v>
      </c>
    </row>
    <row r="2146" spans="1:47" x14ac:dyDescent="0.35">
      <c r="A2146">
        <v>2236</v>
      </c>
      <c r="B2146" t="s">
        <v>47</v>
      </c>
      <c r="C2146">
        <v>1875</v>
      </c>
      <c r="D2146">
        <v>7</v>
      </c>
      <c r="E2146">
        <v>7</v>
      </c>
      <c r="Q2146">
        <v>9</v>
      </c>
      <c r="R2146" t="s">
        <v>56</v>
      </c>
      <c r="T2146" t="s">
        <v>1549</v>
      </c>
      <c r="U2146">
        <v>37.75</v>
      </c>
      <c r="V2146">
        <v>27</v>
      </c>
      <c r="W2146">
        <v>130</v>
      </c>
      <c r="AE2146">
        <v>2</v>
      </c>
      <c r="AF2146">
        <v>150</v>
      </c>
      <c r="AG2146">
        <v>3</v>
      </c>
      <c r="AQ2146">
        <v>2</v>
      </c>
      <c r="AR2146">
        <v>150</v>
      </c>
      <c r="AS2146">
        <v>3</v>
      </c>
    </row>
    <row r="2147" spans="1:47" x14ac:dyDescent="0.35">
      <c r="A2147">
        <v>2237</v>
      </c>
      <c r="B2147" t="s">
        <v>47</v>
      </c>
      <c r="C2147">
        <v>1875</v>
      </c>
      <c r="D2147">
        <v>7</v>
      </c>
      <c r="E2147">
        <v>25</v>
      </c>
      <c r="F2147">
        <v>4</v>
      </c>
      <c r="G2147">
        <v>28</v>
      </c>
      <c r="I2147">
        <v>9</v>
      </c>
      <c r="J2147">
        <v>5.2</v>
      </c>
      <c r="L2147">
        <v>5.2</v>
      </c>
      <c r="Q2147">
        <v>9</v>
      </c>
      <c r="R2147" t="s">
        <v>419</v>
      </c>
      <c r="T2147" t="s">
        <v>1550</v>
      </c>
      <c r="U2147">
        <v>44.5</v>
      </c>
      <c r="V2147">
        <v>33.4</v>
      </c>
      <c r="W2147">
        <v>110</v>
      </c>
      <c r="AC2147">
        <v>3</v>
      </c>
      <c r="AE2147">
        <v>2</v>
      </c>
      <c r="AI2147">
        <v>3</v>
      </c>
      <c r="AO2147">
        <v>3</v>
      </c>
      <c r="AQ2147">
        <v>2</v>
      </c>
      <c r="AU2147">
        <v>3</v>
      </c>
    </row>
    <row r="2148" spans="1:47" x14ac:dyDescent="0.35">
      <c r="A2148">
        <v>2239</v>
      </c>
      <c r="B2148" t="s">
        <v>47</v>
      </c>
      <c r="C2148">
        <v>1875</v>
      </c>
      <c r="D2148">
        <v>10</v>
      </c>
      <c r="E2148">
        <v>15</v>
      </c>
      <c r="F2148">
        <v>15</v>
      </c>
      <c r="H2148" t="s">
        <v>48</v>
      </c>
      <c r="R2148" t="s">
        <v>621</v>
      </c>
      <c r="T2148" t="s">
        <v>1551</v>
      </c>
      <c r="U2148">
        <v>16.3</v>
      </c>
      <c r="V2148">
        <v>120.3</v>
      </c>
      <c r="W2148">
        <v>170</v>
      </c>
      <c r="AE2148">
        <v>2</v>
      </c>
    </row>
    <row r="2149" spans="1:47" x14ac:dyDescent="0.35">
      <c r="A2149">
        <v>2240</v>
      </c>
      <c r="B2149" t="s">
        <v>47</v>
      </c>
      <c r="C2149">
        <v>1875</v>
      </c>
      <c r="D2149">
        <v>10</v>
      </c>
      <c r="E2149">
        <v>25</v>
      </c>
      <c r="Q2149">
        <v>8</v>
      </c>
      <c r="R2149" t="s">
        <v>676</v>
      </c>
      <c r="T2149" t="s">
        <v>1552</v>
      </c>
      <c r="U2149">
        <v>-6.9</v>
      </c>
      <c r="V2149">
        <v>108.3</v>
      </c>
      <c r="W2149">
        <v>60</v>
      </c>
      <c r="X2149">
        <v>7</v>
      </c>
      <c r="Y2149">
        <v>1</v>
      </c>
      <c r="AE2149">
        <v>3</v>
      </c>
      <c r="AH2149">
        <v>1001</v>
      </c>
      <c r="AI2149">
        <v>4</v>
      </c>
      <c r="AJ2149">
        <v>7</v>
      </c>
      <c r="AK2149">
        <v>1</v>
      </c>
      <c r="AQ2149">
        <v>3</v>
      </c>
      <c r="AT2149">
        <v>1001</v>
      </c>
      <c r="AU2149">
        <v>4</v>
      </c>
    </row>
    <row r="2150" spans="1:47" x14ac:dyDescent="0.35">
      <c r="A2150">
        <v>2238</v>
      </c>
      <c r="B2150" t="s">
        <v>47</v>
      </c>
      <c r="C2150">
        <v>1875</v>
      </c>
      <c r="D2150">
        <v>10</v>
      </c>
      <c r="H2150" t="s">
        <v>48</v>
      </c>
      <c r="Q2150">
        <v>10</v>
      </c>
      <c r="R2150" t="s">
        <v>80</v>
      </c>
      <c r="T2150" t="s">
        <v>80</v>
      </c>
      <c r="U2150">
        <v>40.200000000000003</v>
      </c>
      <c r="V2150">
        <v>26.4</v>
      </c>
      <c r="W2150">
        <v>140</v>
      </c>
    </row>
    <row r="2151" spans="1:47" x14ac:dyDescent="0.35">
      <c r="A2151">
        <v>2241</v>
      </c>
      <c r="B2151" t="s">
        <v>47</v>
      </c>
      <c r="C2151">
        <v>1875</v>
      </c>
      <c r="D2151">
        <v>11</v>
      </c>
      <c r="E2151">
        <v>2</v>
      </c>
      <c r="H2151" t="s">
        <v>48</v>
      </c>
      <c r="J2151">
        <v>6.2</v>
      </c>
      <c r="P2151">
        <v>6.2</v>
      </c>
      <c r="R2151" t="s">
        <v>680</v>
      </c>
      <c r="T2151" t="s">
        <v>1553</v>
      </c>
      <c r="U2151">
        <v>16</v>
      </c>
      <c r="V2151">
        <v>38.5</v>
      </c>
      <c r="W2151">
        <v>10</v>
      </c>
      <c r="Y2151">
        <v>2</v>
      </c>
      <c r="AE2151">
        <v>3</v>
      </c>
    </row>
    <row r="2152" spans="1:47" x14ac:dyDescent="0.35">
      <c r="A2152">
        <v>2242</v>
      </c>
      <c r="B2152" t="s">
        <v>47</v>
      </c>
      <c r="C2152">
        <v>1875</v>
      </c>
      <c r="D2152">
        <v>12</v>
      </c>
      <c r="H2152" t="s">
        <v>48</v>
      </c>
      <c r="R2152" t="s">
        <v>647</v>
      </c>
      <c r="S2152" t="s">
        <v>648</v>
      </c>
      <c r="T2152" t="s">
        <v>862</v>
      </c>
      <c r="U2152">
        <v>18.3</v>
      </c>
      <c r="V2152">
        <v>-66.400000000000006</v>
      </c>
      <c r="W2152">
        <v>90</v>
      </c>
      <c r="AE2152">
        <v>2</v>
      </c>
    </row>
    <row r="2153" spans="1:47" x14ac:dyDescent="0.35">
      <c r="A2153">
        <v>9897</v>
      </c>
      <c r="B2153" t="s">
        <v>51</v>
      </c>
      <c r="C2153">
        <v>1875</v>
      </c>
      <c r="J2153">
        <v>7</v>
      </c>
      <c r="L2153">
        <v>7</v>
      </c>
      <c r="R2153" t="s">
        <v>977</v>
      </c>
      <c r="T2153" t="s">
        <v>1533</v>
      </c>
      <c r="U2153">
        <v>-6</v>
      </c>
      <c r="V2153">
        <v>147</v>
      </c>
      <c r="W2153">
        <v>170</v>
      </c>
    </row>
    <row r="2154" spans="1:47" x14ac:dyDescent="0.35">
      <c r="A2154">
        <v>2244</v>
      </c>
      <c r="B2154" t="s">
        <v>47</v>
      </c>
      <c r="C2154">
        <v>1876</v>
      </c>
      <c r="D2154">
        <v>5</v>
      </c>
      <c r="E2154">
        <v>13</v>
      </c>
      <c r="F2154">
        <v>6</v>
      </c>
      <c r="Q2154">
        <v>10</v>
      </c>
      <c r="R2154" t="s">
        <v>80</v>
      </c>
      <c r="T2154" t="s">
        <v>80</v>
      </c>
      <c r="U2154">
        <v>38.799999999999997</v>
      </c>
      <c r="V2154">
        <v>30.5</v>
      </c>
      <c r="W2154">
        <v>140</v>
      </c>
    </row>
    <row r="2155" spans="1:47" x14ac:dyDescent="0.35">
      <c r="A2155">
        <v>6184</v>
      </c>
      <c r="B2155" t="s">
        <v>51</v>
      </c>
      <c r="C2155">
        <v>1876</v>
      </c>
      <c r="D2155">
        <v>5</v>
      </c>
      <c r="E2155">
        <v>28</v>
      </c>
      <c r="I2155">
        <v>50</v>
      </c>
      <c r="J2155">
        <v>6.8</v>
      </c>
      <c r="L2155">
        <v>6.8</v>
      </c>
      <c r="Q2155">
        <v>7</v>
      </c>
      <c r="R2155" t="s">
        <v>676</v>
      </c>
      <c r="T2155" t="s">
        <v>1554</v>
      </c>
      <c r="U2155">
        <v>-3</v>
      </c>
      <c r="V2155">
        <v>127.25</v>
      </c>
      <c r="W2155">
        <v>170</v>
      </c>
      <c r="AE2155">
        <v>1</v>
      </c>
      <c r="AI2155">
        <v>3</v>
      </c>
      <c r="AQ2155">
        <v>1</v>
      </c>
      <c r="AU2155">
        <v>3</v>
      </c>
    </row>
    <row r="2156" spans="1:47" x14ac:dyDescent="0.35">
      <c r="A2156">
        <v>7988</v>
      </c>
      <c r="B2156" t="s">
        <v>47</v>
      </c>
      <c r="C2156">
        <v>1876</v>
      </c>
      <c r="D2156">
        <v>8</v>
      </c>
      <c r="E2156">
        <v>5</v>
      </c>
      <c r="J2156">
        <v>6</v>
      </c>
      <c r="L2156">
        <v>6</v>
      </c>
      <c r="Q2156">
        <v>8</v>
      </c>
      <c r="R2156" t="s">
        <v>93</v>
      </c>
      <c r="T2156" t="s">
        <v>530</v>
      </c>
      <c r="U2156">
        <v>25.4</v>
      </c>
      <c r="V2156">
        <v>99.4</v>
      </c>
      <c r="W2156">
        <v>30</v>
      </c>
      <c r="AB2156">
        <v>60</v>
      </c>
      <c r="AC2156">
        <v>2</v>
      </c>
      <c r="AE2156">
        <v>2</v>
      </c>
      <c r="AG2156">
        <v>3</v>
      </c>
      <c r="AN2156">
        <v>60</v>
      </c>
      <c r="AO2156">
        <v>2</v>
      </c>
      <c r="AQ2156">
        <v>2</v>
      </c>
      <c r="AS2156">
        <v>3</v>
      </c>
    </row>
    <row r="2157" spans="1:47" x14ac:dyDescent="0.35">
      <c r="A2157">
        <v>10060</v>
      </c>
      <c r="B2157" t="s">
        <v>51</v>
      </c>
      <c r="C2157">
        <v>1876</v>
      </c>
      <c r="D2157">
        <v>10</v>
      </c>
      <c r="E2157">
        <v>26</v>
      </c>
      <c r="R2157" t="s">
        <v>199</v>
      </c>
      <c r="T2157" t="s">
        <v>979</v>
      </c>
      <c r="W2157">
        <v>30</v>
      </c>
    </row>
    <row r="2158" spans="1:47" x14ac:dyDescent="0.35">
      <c r="A2158">
        <v>10023</v>
      </c>
      <c r="B2158" t="s">
        <v>51</v>
      </c>
      <c r="C2158">
        <v>1877</v>
      </c>
      <c r="D2158">
        <v>2</v>
      </c>
      <c r="E2158">
        <v>24</v>
      </c>
      <c r="R2158" t="s">
        <v>505</v>
      </c>
      <c r="S2158" t="s">
        <v>506</v>
      </c>
      <c r="T2158" t="s">
        <v>507</v>
      </c>
      <c r="W2158">
        <v>150</v>
      </c>
    </row>
    <row r="2159" spans="1:47" x14ac:dyDescent="0.35">
      <c r="A2159">
        <v>2248</v>
      </c>
      <c r="B2159" t="s">
        <v>51</v>
      </c>
      <c r="C2159">
        <v>1877</v>
      </c>
      <c r="D2159">
        <v>5</v>
      </c>
      <c r="E2159">
        <v>10</v>
      </c>
      <c r="F2159">
        <v>0</v>
      </c>
      <c r="G2159">
        <v>59</v>
      </c>
      <c r="I2159">
        <v>40</v>
      </c>
      <c r="J2159">
        <v>8.3000000000000007</v>
      </c>
      <c r="L2159">
        <v>8.3000000000000007</v>
      </c>
      <c r="Q2159">
        <v>11</v>
      </c>
      <c r="R2159" t="s">
        <v>539</v>
      </c>
      <c r="T2159" t="s">
        <v>1555</v>
      </c>
      <c r="U2159">
        <v>-21.5</v>
      </c>
      <c r="V2159">
        <v>-70.5</v>
      </c>
      <c r="W2159">
        <v>160</v>
      </c>
      <c r="X2159">
        <v>103</v>
      </c>
      <c r="Y2159">
        <v>2</v>
      </c>
      <c r="AD2159">
        <v>1.6</v>
      </c>
      <c r="AE2159">
        <v>2</v>
      </c>
      <c r="AG2159">
        <v>3</v>
      </c>
      <c r="AJ2159">
        <v>2385</v>
      </c>
      <c r="AK2159">
        <v>4</v>
      </c>
      <c r="AQ2159">
        <v>3</v>
      </c>
      <c r="AS2159">
        <v>3</v>
      </c>
    </row>
    <row r="2160" spans="1:47" x14ac:dyDescent="0.35">
      <c r="A2160">
        <v>6186</v>
      </c>
      <c r="B2160" t="s">
        <v>51</v>
      </c>
      <c r="C2160">
        <v>1877</v>
      </c>
      <c r="D2160">
        <v>5</v>
      </c>
      <c r="E2160">
        <v>14</v>
      </c>
      <c r="R2160" t="s">
        <v>479</v>
      </c>
      <c r="T2160" t="s">
        <v>875</v>
      </c>
      <c r="U2160">
        <v>-12.07</v>
      </c>
      <c r="V2160">
        <v>-77.150000000000006</v>
      </c>
      <c r="W2160">
        <v>160</v>
      </c>
    </row>
    <row r="2161" spans="1:45" x14ac:dyDescent="0.35">
      <c r="A2161">
        <v>6188</v>
      </c>
      <c r="B2161" t="s">
        <v>51</v>
      </c>
      <c r="C2161">
        <v>1877</v>
      </c>
      <c r="D2161">
        <v>5</v>
      </c>
      <c r="E2161">
        <v>15</v>
      </c>
      <c r="R2161" t="s">
        <v>539</v>
      </c>
      <c r="T2161" t="s">
        <v>1556</v>
      </c>
      <c r="U2161">
        <v>-21.2</v>
      </c>
      <c r="V2161">
        <v>-70.099999999999994</v>
      </c>
      <c r="W2161">
        <v>160</v>
      </c>
    </row>
    <row r="2162" spans="1:45" x14ac:dyDescent="0.35">
      <c r="A2162">
        <v>6552</v>
      </c>
      <c r="B2162" t="s">
        <v>51</v>
      </c>
      <c r="C2162">
        <v>1877</v>
      </c>
      <c r="D2162">
        <v>6</v>
      </c>
      <c r="E2162">
        <v>15</v>
      </c>
      <c r="R2162" t="s">
        <v>539</v>
      </c>
      <c r="T2162" t="s">
        <v>1557</v>
      </c>
      <c r="U2162">
        <v>-19.600000000000001</v>
      </c>
      <c r="V2162">
        <v>-70.2</v>
      </c>
      <c r="W2162">
        <v>160</v>
      </c>
    </row>
    <row r="2163" spans="1:45" x14ac:dyDescent="0.35">
      <c r="A2163">
        <v>6189</v>
      </c>
      <c r="B2163" t="s">
        <v>51</v>
      </c>
      <c r="C2163">
        <v>1877</v>
      </c>
      <c r="D2163">
        <v>8</v>
      </c>
      <c r="E2163">
        <v>23</v>
      </c>
      <c r="R2163" t="s">
        <v>539</v>
      </c>
      <c r="T2163" t="s">
        <v>1483</v>
      </c>
      <c r="U2163">
        <v>-20.2</v>
      </c>
      <c r="V2163">
        <v>-70.099999999999994</v>
      </c>
      <c r="W2163">
        <v>160</v>
      </c>
    </row>
    <row r="2164" spans="1:45" x14ac:dyDescent="0.35">
      <c r="A2164">
        <v>6190</v>
      </c>
      <c r="B2164" t="s">
        <v>51</v>
      </c>
      <c r="C2164">
        <v>1877</v>
      </c>
      <c r="D2164">
        <v>10</v>
      </c>
      <c r="E2164">
        <v>9</v>
      </c>
      <c r="R2164" t="s">
        <v>539</v>
      </c>
      <c r="T2164" t="s">
        <v>539</v>
      </c>
      <c r="U2164">
        <v>-24</v>
      </c>
      <c r="V2164">
        <v>-71</v>
      </c>
      <c r="W2164">
        <v>160</v>
      </c>
    </row>
    <row r="2165" spans="1:45" x14ac:dyDescent="0.35">
      <c r="A2165">
        <v>10024</v>
      </c>
      <c r="B2165" t="s">
        <v>51</v>
      </c>
      <c r="C2165">
        <v>1877</v>
      </c>
      <c r="D2165">
        <v>10</v>
      </c>
      <c r="E2165">
        <v>11</v>
      </c>
      <c r="R2165" t="s">
        <v>580</v>
      </c>
      <c r="T2165" t="s">
        <v>1558</v>
      </c>
      <c r="U2165">
        <v>3.88</v>
      </c>
      <c r="V2165">
        <v>-77.08</v>
      </c>
      <c r="W2165">
        <v>160</v>
      </c>
    </row>
    <row r="2166" spans="1:45" x14ac:dyDescent="0.35">
      <c r="A2166">
        <v>6192</v>
      </c>
      <c r="B2166" t="s">
        <v>51</v>
      </c>
      <c r="C2166">
        <v>1878</v>
      </c>
      <c r="D2166">
        <v>1</v>
      </c>
      <c r="E2166">
        <v>10</v>
      </c>
      <c r="J2166">
        <v>7.5</v>
      </c>
      <c r="L2166">
        <v>7.5</v>
      </c>
      <c r="R2166" t="s">
        <v>1423</v>
      </c>
      <c r="T2166" t="s">
        <v>1559</v>
      </c>
      <c r="U2166">
        <v>-19</v>
      </c>
      <c r="V2166">
        <v>168.5</v>
      </c>
      <c r="W2166">
        <v>170</v>
      </c>
      <c r="AQ2166">
        <v>1</v>
      </c>
    </row>
    <row r="2167" spans="1:45" x14ac:dyDescent="0.35">
      <c r="A2167">
        <v>6306</v>
      </c>
      <c r="B2167" t="s">
        <v>51</v>
      </c>
      <c r="C2167">
        <v>1878</v>
      </c>
      <c r="D2167">
        <v>1</v>
      </c>
      <c r="E2167">
        <v>20</v>
      </c>
      <c r="R2167" t="s">
        <v>505</v>
      </c>
      <c r="S2167" t="s">
        <v>1032</v>
      </c>
      <c r="T2167" t="s">
        <v>1560</v>
      </c>
      <c r="W2167">
        <v>150</v>
      </c>
    </row>
    <row r="2168" spans="1:45" x14ac:dyDescent="0.35">
      <c r="A2168">
        <v>2253</v>
      </c>
      <c r="B2168" t="s">
        <v>51</v>
      </c>
      <c r="C2168">
        <v>1878</v>
      </c>
      <c r="D2168">
        <v>1</v>
      </c>
      <c r="E2168">
        <v>23</v>
      </c>
      <c r="F2168">
        <v>12</v>
      </c>
      <c r="G2168">
        <v>5</v>
      </c>
      <c r="I2168">
        <v>40</v>
      </c>
      <c r="J2168">
        <v>7.9</v>
      </c>
      <c r="L2168">
        <v>7.9</v>
      </c>
      <c r="Q2168">
        <v>8</v>
      </c>
      <c r="R2168" t="s">
        <v>539</v>
      </c>
      <c r="T2168" t="s">
        <v>1561</v>
      </c>
      <c r="U2168">
        <v>-19.920000000000002</v>
      </c>
      <c r="V2168">
        <v>-70.334999999999994</v>
      </c>
      <c r="W2168">
        <v>160</v>
      </c>
      <c r="Y2168">
        <v>1</v>
      </c>
      <c r="AE2168">
        <v>3</v>
      </c>
      <c r="AG2168">
        <v>3</v>
      </c>
      <c r="AK2168">
        <v>1</v>
      </c>
      <c r="AQ2168">
        <v>3</v>
      </c>
      <c r="AS2168">
        <v>3</v>
      </c>
    </row>
    <row r="2169" spans="1:45" x14ac:dyDescent="0.35">
      <c r="A2169">
        <v>6195</v>
      </c>
      <c r="B2169" t="s">
        <v>51</v>
      </c>
      <c r="C2169">
        <v>1878</v>
      </c>
      <c r="D2169">
        <v>2</v>
      </c>
      <c r="E2169">
        <v>4</v>
      </c>
      <c r="R2169" t="s">
        <v>977</v>
      </c>
      <c r="T2169" t="s">
        <v>1372</v>
      </c>
      <c r="U2169">
        <v>-4.25</v>
      </c>
      <c r="V2169">
        <v>152.25</v>
      </c>
      <c r="W2169">
        <v>170</v>
      </c>
      <c r="AJ2169">
        <v>1</v>
      </c>
      <c r="AK2169">
        <v>1</v>
      </c>
    </row>
    <row r="2170" spans="1:45" x14ac:dyDescent="0.35">
      <c r="A2170">
        <v>8119</v>
      </c>
      <c r="B2170" t="s">
        <v>51</v>
      </c>
      <c r="C2170">
        <v>1878</v>
      </c>
      <c r="D2170">
        <v>2</v>
      </c>
      <c r="E2170">
        <v>4</v>
      </c>
      <c r="R2170" t="s">
        <v>479</v>
      </c>
      <c r="T2170" t="s">
        <v>875</v>
      </c>
      <c r="U2170">
        <v>-12</v>
      </c>
      <c r="V2170">
        <v>-77</v>
      </c>
      <c r="W2170">
        <v>160</v>
      </c>
    </row>
    <row r="2171" spans="1:45" x14ac:dyDescent="0.35">
      <c r="A2171">
        <v>2254</v>
      </c>
      <c r="B2171" t="s">
        <v>47</v>
      </c>
      <c r="C2171">
        <v>1878</v>
      </c>
      <c r="D2171">
        <v>2</v>
      </c>
      <c r="E2171">
        <v>9</v>
      </c>
      <c r="F2171">
        <v>19</v>
      </c>
      <c r="G2171">
        <v>30</v>
      </c>
      <c r="H2171" t="s">
        <v>48</v>
      </c>
      <c r="R2171" t="s">
        <v>580</v>
      </c>
      <c r="T2171" t="s">
        <v>1562</v>
      </c>
      <c r="U2171">
        <v>5.0999999999999996</v>
      </c>
      <c r="V2171">
        <v>-75.5</v>
      </c>
      <c r="W2171">
        <v>160</v>
      </c>
      <c r="AE2171">
        <v>3</v>
      </c>
    </row>
    <row r="2172" spans="1:45" x14ac:dyDescent="0.35">
      <c r="A2172">
        <v>6625</v>
      </c>
      <c r="B2172" t="s">
        <v>51</v>
      </c>
      <c r="C2172">
        <v>1878</v>
      </c>
      <c r="D2172">
        <v>2</v>
      </c>
      <c r="E2172">
        <v>11</v>
      </c>
      <c r="J2172">
        <v>8</v>
      </c>
      <c r="L2172">
        <v>8</v>
      </c>
      <c r="R2172" t="s">
        <v>1423</v>
      </c>
      <c r="T2172" t="s">
        <v>1424</v>
      </c>
      <c r="U2172">
        <v>-19</v>
      </c>
      <c r="V2172">
        <v>168.5</v>
      </c>
      <c r="W2172">
        <v>170</v>
      </c>
    </row>
    <row r="2173" spans="1:45" x14ac:dyDescent="0.35">
      <c r="A2173">
        <v>6307</v>
      </c>
      <c r="B2173" t="s">
        <v>51</v>
      </c>
      <c r="C2173">
        <v>1878</v>
      </c>
      <c r="D2173">
        <v>2</v>
      </c>
      <c r="E2173">
        <v>14</v>
      </c>
      <c r="R2173" t="s">
        <v>539</v>
      </c>
      <c r="T2173" t="s">
        <v>1243</v>
      </c>
      <c r="U2173">
        <v>-36.799999999999997</v>
      </c>
      <c r="V2173">
        <v>-73</v>
      </c>
      <c r="W2173">
        <v>160</v>
      </c>
    </row>
    <row r="2174" spans="1:45" x14ac:dyDescent="0.35">
      <c r="A2174">
        <v>6196</v>
      </c>
      <c r="B2174" t="s">
        <v>51</v>
      </c>
      <c r="C2174">
        <v>1878</v>
      </c>
      <c r="D2174">
        <v>3</v>
      </c>
      <c r="E2174">
        <v>12</v>
      </c>
      <c r="R2174" t="s">
        <v>539</v>
      </c>
      <c r="T2174" t="s">
        <v>1557</v>
      </c>
      <c r="U2174">
        <v>-20.2</v>
      </c>
      <c r="V2174">
        <v>-70.099999999999994</v>
      </c>
      <c r="W2174">
        <v>160</v>
      </c>
    </row>
    <row r="2175" spans="1:45" x14ac:dyDescent="0.35">
      <c r="A2175">
        <v>2255</v>
      </c>
      <c r="B2175" t="s">
        <v>47</v>
      </c>
      <c r="C2175">
        <v>1878</v>
      </c>
      <c r="D2175">
        <v>3</v>
      </c>
      <c r="E2175">
        <v>22</v>
      </c>
      <c r="H2175" t="s">
        <v>48</v>
      </c>
      <c r="R2175" t="s">
        <v>543</v>
      </c>
      <c r="T2175" t="s">
        <v>1001</v>
      </c>
      <c r="U2175">
        <v>20.3</v>
      </c>
      <c r="V2175">
        <v>-103.4</v>
      </c>
      <c r="W2175">
        <v>150</v>
      </c>
      <c r="AE2175">
        <v>3</v>
      </c>
    </row>
    <row r="2176" spans="1:45" x14ac:dyDescent="0.35">
      <c r="A2176">
        <v>2256</v>
      </c>
      <c r="B2176" t="s">
        <v>47</v>
      </c>
      <c r="C2176">
        <v>1878</v>
      </c>
      <c r="D2176">
        <v>4</v>
      </c>
      <c r="E2176">
        <v>12</v>
      </c>
      <c r="F2176">
        <v>0</v>
      </c>
      <c r="G2176">
        <v>41</v>
      </c>
      <c r="H2176" t="s">
        <v>48</v>
      </c>
      <c r="I2176">
        <v>13</v>
      </c>
      <c r="J2176">
        <v>5.9</v>
      </c>
      <c r="L2176">
        <v>5.9</v>
      </c>
      <c r="Q2176">
        <v>9</v>
      </c>
      <c r="R2176" t="s">
        <v>501</v>
      </c>
      <c r="T2176" t="s">
        <v>1563</v>
      </c>
      <c r="U2176">
        <v>10.3</v>
      </c>
      <c r="V2176">
        <v>-66.8</v>
      </c>
      <c r="W2176">
        <v>160</v>
      </c>
      <c r="X2176">
        <v>400</v>
      </c>
      <c r="Y2176">
        <v>3</v>
      </c>
      <c r="AE2176">
        <v>3</v>
      </c>
      <c r="AJ2176">
        <v>400</v>
      </c>
      <c r="AK2176">
        <v>3</v>
      </c>
      <c r="AQ2176">
        <v>3</v>
      </c>
    </row>
    <row r="2177" spans="1:45" x14ac:dyDescent="0.35">
      <c r="A2177">
        <v>6537</v>
      </c>
      <c r="B2177" t="s">
        <v>51</v>
      </c>
      <c r="C2177">
        <v>1878</v>
      </c>
      <c r="D2177">
        <v>4</v>
      </c>
      <c r="E2177">
        <v>12</v>
      </c>
      <c r="R2177" t="s">
        <v>539</v>
      </c>
      <c r="T2177" t="s">
        <v>1557</v>
      </c>
      <c r="U2177">
        <v>-20.2</v>
      </c>
      <c r="V2177">
        <v>-70.099999999999994</v>
      </c>
      <c r="W2177">
        <v>160</v>
      </c>
    </row>
    <row r="2178" spans="1:45" x14ac:dyDescent="0.35">
      <c r="A2178">
        <v>2258</v>
      </c>
      <c r="B2178" t="s">
        <v>51</v>
      </c>
      <c r="C2178">
        <v>1878</v>
      </c>
      <c r="D2178">
        <v>4</v>
      </c>
      <c r="E2178">
        <v>19</v>
      </c>
      <c r="F2178">
        <v>7</v>
      </c>
      <c r="J2178">
        <v>6.7</v>
      </c>
      <c r="L2178">
        <v>6.7</v>
      </c>
      <c r="Q2178">
        <v>9</v>
      </c>
      <c r="R2178" t="s">
        <v>80</v>
      </c>
      <c r="T2178" t="s">
        <v>1564</v>
      </c>
      <c r="U2178">
        <v>40.799999999999997</v>
      </c>
      <c r="V2178">
        <v>29</v>
      </c>
      <c r="W2178">
        <v>140</v>
      </c>
      <c r="X2178">
        <v>40</v>
      </c>
      <c r="Y2178">
        <v>1</v>
      </c>
      <c r="AB2178">
        <v>500</v>
      </c>
      <c r="AC2178">
        <v>3</v>
      </c>
      <c r="AE2178">
        <v>2</v>
      </c>
      <c r="AG2178">
        <v>3</v>
      </c>
      <c r="AJ2178">
        <v>40</v>
      </c>
      <c r="AK2178">
        <v>1</v>
      </c>
      <c r="AN2178">
        <v>500</v>
      </c>
      <c r="AO2178">
        <v>3</v>
      </c>
      <c r="AQ2178">
        <v>2</v>
      </c>
      <c r="AS2178">
        <v>3</v>
      </c>
    </row>
    <row r="2179" spans="1:45" x14ac:dyDescent="0.35">
      <c r="A2179">
        <v>2259</v>
      </c>
      <c r="B2179" t="s">
        <v>47</v>
      </c>
      <c r="C2179">
        <v>1878</v>
      </c>
      <c r="D2179">
        <v>4</v>
      </c>
      <c r="E2179">
        <v>29</v>
      </c>
      <c r="F2179">
        <v>0</v>
      </c>
      <c r="G2179">
        <v>30</v>
      </c>
      <c r="H2179" t="s">
        <v>48</v>
      </c>
      <c r="R2179" t="s">
        <v>501</v>
      </c>
      <c r="T2179" t="s">
        <v>1565</v>
      </c>
      <c r="U2179">
        <v>10.7</v>
      </c>
      <c r="V2179">
        <v>-66.5</v>
      </c>
      <c r="W2179">
        <v>160</v>
      </c>
      <c r="AE2179">
        <v>2</v>
      </c>
    </row>
    <row r="2180" spans="1:45" x14ac:dyDescent="0.35">
      <c r="A2180">
        <v>2260</v>
      </c>
      <c r="B2180" t="s">
        <v>47</v>
      </c>
      <c r="C2180">
        <v>1878</v>
      </c>
      <c r="D2180">
        <v>5</v>
      </c>
      <c r="E2180">
        <v>21</v>
      </c>
      <c r="H2180" t="s">
        <v>48</v>
      </c>
      <c r="J2180">
        <v>4.3</v>
      </c>
      <c r="P2180">
        <v>4.3</v>
      </c>
      <c r="R2180" t="s">
        <v>543</v>
      </c>
      <c r="T2180" t="s">
        <v>858</v>
      </c>
      <c r="U2180">
        <v>34.1</v>
      </c>
      <c r="V2180">
        <v>-117.3</v>
      </c>
      <c r="W2180">
        <v>150</v>
      </c>
      <c r="AE2180">
        <v>3</v>
      </c>
    </row>
    <row r="2181" spans="1:45" x14ac:dyDescent="0.35">
      <c r="A2181">
        <v>6197</v>
      </c>
      <c r="B2181" t="s">
        <v>51</v>
      </c>
      <c r="C2181">
        <v>1878</v>
      </c>
      <c r="D2181">
        <v>6</v>
      </c>
      <c r="E2181">
        <v>12</v>
      </c>
      <c r="R2181" t="s">
        <v>539</v>
      </c>
      <c r="T2181" t="s">
        <v>1557</v>
      </c>
      <c r="U2181">
        <v>-23.7</v>
      </c>
      <c r="V2181">
        <v>-70.400000000000006</v>
      </c>
      <c r="W2181">
        <v>160</v>
      </c>
    </row>
    <row r="2182" spans="1:45" x14ac:dyDescent="0.35">
      <c r="A2182">
        <v>2261</v>
      </c>
      <c r="B2182" t="s">
        <v>47</v>
      </c>
      <c r="C2182">
        <v>1878</v>
      </c>
      <c r="D2182">
        <v>8</v>
      </c>
      <c r="E2182">
        <v>7</v>
      </c>
      <c r="J2182">
        <v>5.5</v>
      </c>
      <c r="L2182">
        <v>5.5</v>
      </c>
      <c r="Q2182">
        <v>7</v>
      </c>
      <c r="R2182" t="s">
        <v>93</v>
      </c>
      <c r="T2182" t="s">
        <v>530</v>
      </c>
      <c r="U2182">
        <v>27.7</v>
      </c>
      <c r="V2182">
        <v>100.8</v>
      </c>
      <c r="W2182">
        <v>30</v>
      </c>
      <c r="X2182">
        <v>70</v>
      </c>
      <c r="Y2182">
        <v>2</v>
      </c>
      <c r="AE2182">
        <v>3</v>
      </c>
      <c r="AG2182">
        <v>3</v>
      </c>
      <c r="AJ2182">
        <v>70</v>
      </c>
      <c r="AK2182">
        <v>2</v>
      </c>
      <c r="AQ2182">
        <v>3</v>
      </c>
      <c r="AS2182">
        <v>3</v>
      </c>
    </row>
    <row r="2183" spans="1:45" x14ac:dyDescent="0.35">
      <c r="A2183">
        <v>6198</v>
      </c>
      <c r="B2183" t="s">
        <v>51</v>
      </c>
      <c r="C2183">
        <v>1878</v>
      </c>
      <c r="D2183">
        <v>8</v>
      </c>
      <c r="E2183">
        <v>29</v>
      </c>
      <c r="H2183" t="s">
        <v>48</v>
      </c>
      <c r="R2183" t="s">
        <v>505</v>
      </c>
      <c r="S2183" t="s">
        <v>1032</v>
      </c>
      <c r="T2183" t="s">
        <v>1151</v>
      </c>
      <c r="U2183">
        <v>53.6</v>
      </c>
      <c r="V2183">
        <v>-166.4</v>
      </c>
      <c r="W2183">
        <v>150</v>
      </c>
    </row>
    <row r="2184" spans="1:45" x14ac:dyDescent="0.35">
      <c r="A2184">
        <v>10089</v>
      </c>
      <c r="B2184" t="s">
        <v>51</v>
      </c>
      <c r="C2184">
        <v>1878</v>
      </c>
      <c r="D2184">
        <v>8</v>
      </c>
      <c r="R2184" t="s">
        <v>1423</v>
      </c>
      <c r="T2184" t="s">
        <v>1424</v>
      </c>
      <c r="U2184">
        <v>-19</v>
      </c>
      <c r="V2184">
        <v>168.5</v>
      </c>
      <c r="W2184">
        <v>170</v>
      </c>
    </row>
    <row r="2185" spans="1:45" x14ac:dyDescent="0.35">
      <c r="A2185">
        <v>2262</v>
      </c>
      <c r="B2185" t="s">
        <v>47</v>
      </c>
      <c r="C2185">
        <v>1878</v>
      </c>
      <c r="D2185">
        <v>9</v>
      </c>
      <c r="E2185">
        <v>16</v>
      </c>
      <c r="F2185">
        <v>16</v>
      </c>
      <c r="G2185">
        <v>50</v>
      </c>
      <c r="H2185" t="s">
        <v>48</v>
      </c>
      <c r="Q2185">
        <v>7</v>
      </c>
      <c r="R2185" t="s">
        <v>621</v>
      </c>
      <c r="T2185" t="s">
        <v>1566</v>
      </c>
      <c r="U2185">
        <v>6.9</v>
      </c>
      <c r="V2185">
        <v>125.1</v>
      </c>
      <c r="W2185">
        <v>170</v>
      </c>
      <c r="AE2185">
        <v>2</v>
      </c>
    </row>
    <row r="2186" spans="1:45" x14ac:dyDescent="0.35">
      <c r="A2186">
        <v>2263</v>
      </c>
      <c r="B2186" t="s">
        <v>47</v>
      </c>
      <c r="C2186">
        <v>1878</v>
      </c>
      <c r="D2186">
        <v>10</v>
      </c>
      <c r="E2186">
        <v>2</v>
      </c>
      <c r="R2186" t="s">
        <v>591</v>
      </c>
      <c r="T2186" t="s">
        <v>1567</v>
      </c>
      <c r="U2186">
        <v>13.5</v>
      </c>
      <c r="V2186">
        <v>-88.4</v>
      </c>
      <c r="W2186">
        <v>100</v>
      </c>
      <c r="Y2186">
        <v>3</v>
      </c>
      <c r="AE2186">
        <v>3</v>
      </c>
      <c r="AG2186">
        <v>3</v>
      </c>
      <c r="AK2186">
        <v>3</v>
      </c>
      <c r="AQ2186">
        <v>3</v>
      </c>
      <c r="AS2186">
        <v>3</v>
      </c>
    </row>
    <row r="2187" spans="1:45" x14ac:dyDescent="0.35">
      <c r="A2187">
        <v>2264</v>
      </c>
      <c r="B2187" t="s">
        <v>47</v>
      </c>
      <c r="C2187">
        <v>1878</v>
      </c>
      <c r="D2187">
        <v>11</v>
      </c>
      <c r="E2187">
        <v>8</v>
      </c>
      <c r="F2187">
        <v>20</v>
      </c>
      <c r="G2187">
        <v>30</v>
      </c>
      <c r="H2187" t="s">
        <v>48</v>
      </c>
      <c r="Q2187">
        <v>10</v>
      </c>
      <c r="R2187" t="s">
        <v>389</v>
      </c>
      <c r="T2187" t="s">
        <v>390</v>
      </c>
      <c r="U2187">
        <v>46.2</v>
      </c>
      <c r="V2187">
        <v>16.8</v>
      </c>
      <c r="W2187">
        <v>130</v>
      </c>
    </row>
    <row r="2188" spans="1:45" x14ac:dyDescent="0.35">
      <c r="A2188">
        <v>2265</v>
      </c>
      <c r="B2188" t="s">
        <v>47</v>
      </c>
      <c r="C2188">
        <v>1879</v>
      </c>
      <c r="D2188">
        <v>2</v>
      </c>
      <c r="E2188">
        <v>11</v>
      </c>
      <c r="F2188">
        <v>6</v>
      </c>
      <c r="H2188" t="s">
        <v>48</v>
      </c>
      <c r="J2188">
        <v>5.7</v>
      </c>
      <c r="P2188">
        <v>5.7</v>
      </c>
      <c r="Q2188">
        <v>8</v>
      </c>
      <c r="R2188" t="s">
        <v>1568</v>
      </c>
      <c r="T2188" t="s">
        <v>1569</v>
      </c>
      <c r="U2188">
        <v>6.5</v>
      </c>
      <c r="V2188">
        <v>-3.3</v>
      </c>
      <c r="W2188">
        <v>10</v>
      </c>
      <c r="AE2188">
        <v>2</v>
      </c>
    </row>
    <row r="2189" spans="1:45" x14ac:dyDescent="0.35">
      <c r="A2189">
        <v>2266</v>
      </c>
      <c r="B2189" t="s">
        <v>47</v>
      </c>
      <c r="C2189">
        <v>1879</v>
      </c>
      <c r="D2189">
        <v>3</v>
      </c>
      <c r="E2189">
        <v>7</v>
      </c>
      <c r="F2189">
        <v>23</v>
      </c>
      <c r="G2189">
        <v>15</v>
      </c>
      <c r="H2189" t="s">
        <v>48</v>
      </c>
      <c r="R2189" t="s">
        <v>501</v>
      </c>
      <c r="T2189" t="s">
        <v>1570</v>
      </c>
      <c r="U2189">
        <v>9.5</v>
      </c>
      <c r="V2189">
        <v>-67.2</v>
      </c>
      <c r="W2189">
        <v>160</v>
      </c>
      <c r="AE2189">
        <v>2</v>
      </c>
    </row>
    <row r="2190" spans="1:45" x14ac:dyDescent="0.35">
      <c r="A2190">
        <v>2269</v>
      </c>
      <c r="B2190" t="s">
        <v>47</v>
      </c>
      <c r="C2190">
        <v>1879</v>
      </c>
      <c r="D2190">
        <v>3</v>
      </c>
      <c r="E2190">
        <v>22</v>
      </c>
      <c r="F2190">
        <v>0</v>
      </c>
      <c r="J2190">
        <v>6.7</v>
      </c>
      <c r="L2190">
        <v>6.7</v>
      </c>
      <c r="Q2190">
        <v>9</v>
      </c>
      <c r="R2190" t="s">
        <v>73</v>
      </c>
      <c r="T2190" t="s">
        <v>1571</v>
      </c>
      <c r="U2190">
        <v>37.799999999999997</v>
      </c>
      <c r="V2190">
        <v>47.9</v>
      </c>
      <c r="W2190">
        <v>140</v>
      </c>
      <c r="X2190">
        <v>2000</v>
      </c>
      <c r="Y2190">
        <v>4</v>
      </c>
      <c r="AE2190">
        <v>3</v>
      </c>
      <c r="AG2190">
        <v>4</v>
      </c>
      <c r="AJ2190">
        <v>2000</v>
      </c>
      <c r="AK2190">
        <v>4</v>
      </c>
      <c r="AQ2190">
        <v>3</v>
      </c>
      <c r="AS2190">
        <v>4</v>
      </c>
    </row>
    <row r="2191" spans="1:45" x14ac:dyDescent="0.35">
      <c r="A2191">
        <v>2270</v>
      </c>
      <c r="B2191" t="s">
        <v>47</v>
      </c>
      <c r="C2191">
        <v>1879</v>
      </c>
      <c r="D2191">
        <v>4</v>
      </c>
      <c r="E2191">
        <v>2</v>
      </c>
      <c r="H2191" t="s">
        <v>48</v>
      </c>
      <c r="I2191">
        <v>15</v>
      </c>
      <c r="J2191">
        <v>6.7</v>
      </c>
      <c r="P2191">
        <v>6.7</v>
      </c>
      <c r="Q2191">
        <v>9</v>
      </c>
      <c r="R2191" t="s">
        <v>73</v>
      </c>
      <c r="T2191" t="s">
        <v>1572</v>
      </c>
      <c r="U2191">
        <v>37.5</v>
      </c>
      <c r="V2191">
        <v>57.4</v>
      </c>
      <c r="W2191">
        <v>140</v>
      </c>
      <c r="X2191">
        <v>700</v>
      </c>
      <c r="Y2191">
        <v>3</v>
      </c>
      <c r="AE2191">
        <v>3</v>
      </c>
    </row>
    <row r="2192" spans="1:45" x14ac:dyDescent="0.35">
      <c r="A2192">
        <v>2271</v>
      </c>
      <c r="B2192" t="s">
        <v>47</v>
      </c>
      <c r="C2192">
        <v>1879</v>
      </c>
      <c r="D2192">
        <v>6</v>
      </c>
      <c r="E2192">
        <v>30</v>
      </c>
      <c r="F2192">
        <v>18</v>
      </c>
      <c r="G2192">
        <v>38</v>
      </c>
      <c r="H2192" t="s">
        <v>48</v>
      </c>
      <c r="Q2192">
        <v>10</v>
      </c>
      <c r="R2192" t="s">
        <v>621</v>
      </c>
      <c r="T2192" t="s">
        <v>1573</v>
      </c>
      <c r="U2192">
        <v>9.8000000000000007</v>
      </c>
      <c r="V2192">
        <v>125.5</v>
      </c>
      <c r="W2192">
        <v>170</v>
      </c>
      <c r="AE2192">
        <v>4</v>
      </c>
    </row>
    <row r="2193" spans="1:47" x14ac:dyDescent="0.35">
      <c r="A2193">
        <v>2272</v>
      </c>
      <c r="B2193" t="s">
        <v>47</v>
      </c>
      <c r="C2193">
        <v>1879</v>
      </c>
      <c r="D2193">
        <v>7</v>
      </c>
      <c r="E2193">
        <v>1</v>
      </c>
      <c r="J2193">
        <v>8</v>
      </c>
      <c r="L2193">
        <v>8</v>
      </c>
      <c r="Q2193">
        <v>11</v>
      </c>
      <c r="R2193" t="s">
        <v>93</v>
      </c>
      <c r="T2193" t="s">
        <v>95</v>
      </c>
      <c r="U2193">
        <v>33.200000000000003</v>
      </c>
      <c r="V2193">
        <v>104.7</v>
      </c>
      <c r="W2193">
        <v>30</v>
      </c>
      <c r="X2193">
        <v>22000</v>
      </c>
      <c r="Y2193">
        <v>4</v>
      </c>
      <c r="AC2193">
        <v>4</v>
      </c>
      <c r="AE2193">
        <v>4</v>
      </c>
      <c r="AG2193">
        <v>4</v>
      </c>
      <c r="AJ2193">
        <v>22000</v>
      </c>
      <c r="AK2193">
        <v>4</v>
      </c>
      <c r="AO2193">
        <v>4</v>
      </c>
      <c r="AQ2193">
        <v>4</v>
      </c>
      <c r="AS2193">
        <v>4</v>
      </c>
    </row>
    <row r="2194" spans="1:47" x14ac:dyDescent="0.35">
      <c r="A2194">
        <v>8200</v>
      </c>
      <c r="B2194" t="s">
        <v>51</v>
      </c>
      <c r="C2194">
        <v>1879</v>
      </c>
      <c r="D2194">
        <v>7</v>
      </c>
      <c r="E2194">
        <v>11</v>
      </c>
      <c r="F2194">
        <v>18</v>
      </c>
      <c r="J2194">
        <v>5.9</v>
      </c>
      <c r="L2194">
        <v>5.9</v>
      </c>
      <c r="R2194" t="s">
        <v>85</v>
      </c>
      <c r="T2194" t="s">
        <v>1574</v>
      </c>
      <c r="U2194">
        <v>29</v>
      </c>
      <c r="V2194">
        <v>33</v>
      </c>
      <c r="W2194">
        <v>15</v>
      </c>
    </row>
    <row r="2195" spans="1:47" x14ac:dyDescent="0.35">
      <c r="A2195">
        <v>2273</v>
      </c>
      <c r="B2195" t="s">
        <v>47</v>
      </c>
      <c r="C2195">
        <v>1879</v>
      </c>
      <c r="D2195">
        <v>7</v>
      </c>
      <c r="E2195">
        <v>17</v>
      </c>
      <c r="H2195" t="s">
        <v>48</v>
      </c>
      <c r="Q2195">
        <v>10</v>
      </c>
      <c r="R2195" t="s">
        <v>60</v>
      </c>
      <c r="T2195" t="s">
        <v>60</v>
      </c>
      <c r="U2195">
        <v>37.5</v>
      </c>
      <c r="V2195">
        <v>15</v>
      </c>
      <c r="W2195">
        <v>130</v>
      </c>
      <c r="X2195">
        <v>10</v>
      </c>
      <c r="Y2195">
        <v>1</v>
      </c>
      <c r="AE2195">
        <v>2</v>
      </c>
    </row>
    <row r="2196" spans="1:47" x14ac:dyDescent="0.35">
      <c r="A2196">
        <v>8118</v>
      </c>
      <c r="B2196" t="s">
        <v>51</v>
      </c>
      <c r="C2196">
        <v>1879</v>
      </c>
      <c r="D2196">
        <v>8</v>
      </c>
      <c r="E2196">
        <v>10</v>
      </c>
      <c r="F2196">
        <v>21</v>
      </c>
      <c r="G2196">
        <v>7</v>
      </c>
      <c r="R2196" t="s">
        <v>505</v>
      </c>
      <c r="S2196" t="s">
        <v>1092</v>
      </c>
      <c r="T2196" t="s">
        <v>1575</v>
      </c>
      <c r="U2196">
        <v>34.226999999999997</v>
      </c>
      <c r="V2196">
        <v>-118.43300000000001</v>
      </c>
      <c r="W2196">
        <v>150</v>
      </c>
    </row>
    <row r="2197" spans="1:47" x14ac:dyDescent="0.35">
      <c r="A2197">
        <v>2274</v>
      </c>
      <c r="B2197" t="s">
        <v>47</v>
      </c>
      <c r="C2197">
        <v>1879</v>
      </c>
      <c r="D2197">
        <v>12</v>
      </c>
      <c r="R2197" t="s">
        <v>591</v>
      </c>
      <c r="T2197" t="s">
        <v>1576</v>
      </c>
      <c r="U2197">
        <v>13.4</v>
      </c>
      <c r="V2197">
        <v>-89.1</v>
      </c>
      <c r="W2197">
        <v>100</v>
      </c>
      <c r="AE2197">
        <v>2</v>
      </c>
    </row>
    <row r="2198" spans="1:47" x14ac:dyDescent="0.35">
      <c r="A2198">
        <v>2276</v>
      </c>
      <c r="B2198" t="s">
        <v>47</v>
      </c>
      <c r="C2198">
        <v>1880</v>
      </c>
      <c r="D2198">
        <v>1</v>
      </c>
      <c r="E2198">
        <v>23</v>
      </c>
      <c r="F2198">
        <v>4</v>
      </c>
      <c r="H2198" t="s">
        <v>48</v>
      </c>
      <c r="Q2198">
        <v>9</v>
      </c>
      <c r="R2198" t="s">
        <v>780</v>
      </c>
      <c r="T2198" t="s">
        <v>1577</v>
      </c>
      <c r="U2198">
        <v>22.4</v>
      </c>
      <c r="V2198">
        <v>-83</v>
      </c>
      <c r="W2198">
        <v>90</v>
      </c>
      <c r="Y2198">
        <v>2</v>
      </c>
      <c r="AE2198">
        <v>2</v>
      </c>
    </row>
    <row r="2199" spans="1:47" x14ac:dyDescent="0.35">
      <c r="A2199">
        <v>8189</v>
      </c>
      <c r="B2199" t="s">
        <v>47</v>
      </c>
      <c r="C2199">
        <v>1880</v>
      </c>
      <c r="D2199">
        <v>3</v>
      </c>
      <c r="E2199">
        <v>28</v>
      </c>
      <c r="J2199">
        <v>5.5</v>
      </c>
      <c r="L2199">
        <v>5.5</v>
      </c>
      <c r="Q2199">
        <v>9</v>
      </c>
      <c r="R2199" t="s">
        <v>80</v>
      </c>
      <c r="T2199" t="s">
        <v>1578</v>
      </c>
      <c r="U2199">
        <v>42</v>
      </c>
      <c r="V2199">
        <v>35.200000000000003</v>
      </c>
      <c r="W2199">
        <v>140</v>
      </c>
      <c r="AE2199">
        <v>2</v>
      </c>
      <c r="AF2199">
        <v>60</v>
      </c>
      <c r="AG2199">
        <v>2</v>
      </c>
      <c r="AH2199">
        <v>60</v>
      </c>
      <c r="AI2199">
        <v>2</v>
      </c>
      <c r="AQ2199">
        <v>2</v>
      </c>
      <c r="AR2199">
        <v>60</v>
      </c>
      <c r="AS2199">
        <v>2</v>
      </c>
    </row>
    <row r="2200" spans="1:47" x14ac:dyDescent="0.35">
      <c r="A2200">
        <v>7890</v>
      </c>
      <c r="B2200" t="s">
        <v>47</v>
      </c>
      <c r="C2200">
        <v>1880</v>
      </c>
      <c r="D2200">
        <v>6</v>
      </c>
      <c r="E2200">
        <v>22</v>
      </c>
      <c r="J2200">
        <v>5.5</v>
      </c>
      <c r="L2200">
        <v>5.5</v>
      </c>
      <c r="Q2200">
        <v>8</v>
      </c>
      <c r="R2200" t="s">
        <v>93</v>
      </c>
      <c r="T2200" t="s">
        <v>1579</v>
      </c>
      <c r="U2200">
        <v>33</v>
      </c>
      <c r="V2200">
        <v>104.6</v>
      </c>
      <c r="W2200">
        <v>30</v>
      </c>
      <c r="X2200">
        <v>8</v>
      </c>
      <c r="Y2200">
        <v>1</v>
      </c>
      <c r="AB2200">
        <v>9</v>
      </c>
      <c r="AC2200">
        <v>1</v>
      </c>
      <c r="AE2200">
        <v>2</v>
      </c>
      <c r="AJ2200">
        <v>8</v>
      </c>
      <c r="AK2200">
        <v>1</v>
      </c>
      <c r="AN2200">
        <v>9</v>
      </c>
      <c r="AO2200">
        <v>1</v>
      </c>
      <c r="AQ2200">
        <v>2</v>
      </c>
    </row>
    <row r="2201" spans="1:47" x14ac:dyDescent="0.35">
      <c r="A2201">
        <v>2279</v>
      </c>
      <c r="B2201" t="s">
        <v>47</v>
      </c>
      <c r="C2201">
        <v>1880</v>
      </c>
      <c r="D2201">
        <v>6</v>
      </c>
      <c r="E2201">
        <v>29</v>
      </c>
      <c r="H2201" t="s">
        <v>48</v>
      </c>
      <c r="Q2201">
        <v>10</v>
      </c>
      <c r="R2201" t="s">
        <v>80</v>
      </c>
      <c r="T2201" t="s">
        <v>80</v>
      </c>
      <c r="U2201">
        <v>38.6</v>
      </c>
      <c r="V2201">
        <v>27.1</v>
      </c>
      <c r="W2201">
        <v>140</v>
      </c>
      <c r="AE2201">
        <v>3</v>
      </c>
    </row>
    <row r="2202" spans="1:47" x14ac:dyDescent="0.35">
      <c r="A2202">
        <v>2281</v>
      </c>
      <c r="B2202" t="s">
        <v>47</v>
      </c>
      <c r="C2202">
        <v>1880</v>
      </c>
      <c r="D2202">
        <v>7</v>
      </c>
      <c r="E2202">
        <v>14</v>
      </c>
      <c r="F2202">
        <v>16</v>
      </c>
      <c r="G2202">
        <v>53</v>
      </c>
      <c r="Q2202">
        <v>8</v>
      </c>
      <c r="R2202" t="s">
        <v>621</v>
      </c>
      <c r="T2202" t="s">
        <v>636</v>
      </c>
      <c r="U2202">
        <v>15</v>
      </c>
      <c r="V2202">
        <v>121.5</v>
      </c>
      <c r="W2202">
        <v>170</v>
      </c>
      <c r="AE2202">
        <v>2</v>
      </c>
      <c r="AI2202">
        <v>3</v>
      </c>
      <c r="AQ2202">
        <v>2</v>
      </c>
      <c r="AU2202">
        <v>3</v>
      </c>
    </row>
    <row r="2203" spans="1:47" x14ac:dyDescent="0.35">
      <c r="A2203">
        <v>2283</v>
      </c>
      <c r="B2203" t="s">
        <v>51</v>
      </c>
      <c r="C2203">
        <v>1880</v>
      </c>
      <c r="D2203">
        <v>7</v>
      </c>
      <c r="E2203">
        <v>18</v>
      </c>
      <c r="F2203">
        <v>4</v>
      </c>
      <c r="G2203">
        <v>40</v>
      </c>
      <c r="I2203">
        <v>100</v>
      </c>
      <c r="J2203">
        <v>7.5</v>
      </c>
      <c r="L2203">
        <v>7.5</v>
      </c>
      <c r="Q2203">
        <v>9</v>
      </c>
      <c r="R2203" t="s">
        <v>621</v>
      </c>
      <c r="T2203" t="s">
        <v>1580</v>
      </c>
      <c r="U2203">
        <v>16</v>
      </c>
      <c r="V2203">
        <v>121.85</v>
      </c>
      <c r="W2203">
        <v>170</v>
      </c>
      <c r="X2203">
        <v>20</v>
      </c>
      <c r="Y2203">
        <v>1</v>
      </c>
      <c r="AB2203">
        <v>50</v>
      </c>
      <c r="AC2203">
        <v>1</v>
      </c>
      <c r="AE2203">
        <v>3</v>
      </c>
      <c r="AG2203">
        <v>3</v>
      </c>
      <c r="AJ2203">
        <v>20</v>
      </c>
      <c r="AK2203">
        <v>1</v>
      </c>
      <c r="AN2203">
        <v>50</v>
      </c>
      <c r="AO2203">
        <v>1</v>
      </c>
      <c r="AQ2203">
        <v>3</v>
      </c>
      <c r="AS2203">
        <v>3</v>
      </c>
    </row>
    <row r="2204" spans="1:47" x14ac:dyDescent="0.35">
      <c r="A2204">
        <v>2284</v>
      </c>
      <c r="B2204" t="s">
        <v>47</v>
      </c>
      <c r="C2204">
        <v>1880</v>
      </c>
      <c r="D2204">
        <v>7</v>
      </c>
      <c r="E2204">
        <v>20</v>
      </c>
      <c r="F2204">
        <v>7</v>
      </c>
      <c r="G2204">
        <v>40</v>
      </c>
      <c r="Q2204">
        <v>8</v>
      </c>
      <c r="R2204" t="s">
        <v>621</v>
      </c>
      <c r="T2204" t="s">
        <v>1581</v>
      </c>
      <c r="U2204">
        <v>15</v>
      </c>
      <c r="V2204">
        <v>121.5</v>
      </c>
      <c r="W2204">
        <v>170</v>
      </c>
      <c r="AE2204">
        <v>3</v>
      </c>
      <c r="AG2204">
        <v>3</v>
      </c>
      <c r="AQ2204">
        <v>3</v>
      </c>
      <c r="AS2204">
        <v>3</v>
      </c>
    </row>
    <row r="2205" spans="1:47" x14ac:dyDescent="0.35">
      <c r="A2205">
        <v>2285</v>
      </c>
      <c r="B2205" t="s">
        <v>47</v>
      </c>
      <c r="C2205">
        <v>1880</v>
      </c>
      <c r="D2205">
        <v>7</v>
      </c>
      <c r="E2205">
        <v>22</v>
      </c>
      <c r="H2205" t="s">
        <v>48</v>
      </c>
      <c r="J2205">
        <v>6.1</v>
      </c>
      <c r="P2205">
        <v>6.1</v>
      </c>
      <c r="R2205" t="s">
        <v>80</v>
      </c>
      <c r="T2205" t="s">
        <v>200</v>
      </c>
      <c r="U2205">
        <v>38.1</v>
      </c>
      <c r="V2205">
        <v>27.8</v>
      </c>
      <c r="W2205">
        <v>140</v>
      </c>
      <c r="Y2205">
        <v>3</v>
      </c>
      <c r="AE2205">
        <v>1</v>
      </c>
    </row>
    <row r="2206" spans="1:47" x14ac:dyDescent="0.35">
      <c r="A2206">
        <v>2286</v>
      </c>
      <c r="B2206" t="s">
        <v>47</v>
      </c>
      <c r="C2206">
        <v>1880</v>
      </c>
      <c r="D2206">
        <v>7</v>
      </c>
      <c r="E2206">
        <v>29</v>
      </c>
      <c r="F2206">
        <v>2</v>
      </c>
      <c r="G2206">
        <v>40</v>
      </c>
      <c r="H2206" t="s">
        <v>48</v>
      </c>
      <c r="J2206">
        <v>6.7</v>
      </c>
      <c r="P2206">
        <v>6.7</v>
      </c>
      <c r="Q2206">
        <v>10</v>
      </c>
      <c r="R2206" t="s">
        <v>80</v>
      </c>
      <c r="T2206" t="s">
        <v>80</v>
      </c>
      <c r="U2206">
        <v>38.6</v>
      </c>
      <c r="V2206">
        <v>27.1</v>
      </c>
      <c r="W2206">
        <v>140</v>
      </c>
      <c r="X2206">
        <v>30</v>
      </c>
      <c r="Y2206">
        <v>1</v>
      </c>
      <c r="AE2206">
        <v>1</v>
      </c>
    </row>
    <row r="2207" spans="1:47" x14ac:dyDescent="0.35">
      <c r="A2207">
        <v>2289</v>
      </c>
      <c r="B2207" t="s">
        <v>51</v>
      </c>
      <c r="C2207">
        <v>1880</v>
      </c>
      <c r="D2207">
        <v>8</v>
      </c>
      <c r="E2207">
        <v>15</v>
      </c>
      <c r="F2207">
        <v>12</v>
      </c>
      <c r="G2207">
        <v>48</v>
      </c>
      <c r="J2207">
        <v>7.7</v>
      </c>
      <c r="L2207">
        <v>7.7</v>
      </c>
      <c r="Q2207">
        <v>10</v>
      </c>
      <c r="R2207" t="s">
        <v>539</v>
      </c>
      <c r="T2207" t="s">
        <v>1582</v>
      </c>
      <c r="U2207">
        <v>-31.62</v>
      </c>
      <c r="V2207">
        <v>-71.180000000000007</v>
      </c>
      <c r="W2207">
        <v>160</v>
      </c>
      <c r="X2207">
        <v>2</v>
      </c>
      <c r="Y2207">
        <v>1</v>
      </c>
      <c r="AE2207">
        <v>3</v>
      </c>
      <c r="AF2207">
        <v>600</v>
      </c>
      <c r="AG2207">
        <v>3</v>
      </c>
      <c r="AJ2207">
        <v>2</v>
      </c>
      <c r="AK2207">
        <v>1</v>
      </c>
      <c r="AQ2207">
        <v>3</v>
      </c>
      <c r="AR2207">
        <v>600</v>
      </c>
      <c r="AS2207">
        <v>3</v>
      </c>
    </row>
    <row r="2208" spans="1:47" x14ac:dyDescent="0.35">
      <c r="A2208">
        <v>2287</v>
      </c>
      <c r="B2208" t="s">
        <v>47</v>
      </c>
      <c r="C2208">
        <v>1880</v>
      </c>
      <c r="D2208">
        <v>8</v>
      </c>
      <c r="R2208" t="s">
        <v>73</v>
      </c>
      <c r="T2208" t="s">
        <v>1583</v>
      </c>
      <c r="U2208">
        <v>27.1</v>
      </c>
      <c r="V2208">
        <v>54.2</v>
      </c>
      <c r="W2208">
        <v>140</v>
      </c>
      <c r="X2208">
        <v>120</v>
      </c>
      <c r="Y2208">
        <v>3</v>
      </c>
      <c r="AE2208">
        <v>2</v>
      </c>
    </row>
    <row r="2209" spans="1:45" x14ac:dyDescent="0.35">
      <c r="A2209">
        <v>10044</v>
      </c>
      <c r="B2209" t="s">
        <v>51</v>
      </c>
      <c r="C2209">
        <v>1880</v>
      </c>
      <c r="D2209">
        <v>9</v>
      </c>
      <c r="E2209">
        <v>8</v>
      </c>
      <c r="I2209">
        <v>12</v>
      </c>
      <c r="J2209">
        <v>7</v>
      </c>
      <c r="K2209">
        <v>7</v>
      </c>
      <c r="N2209">
        <v>6</v>
      </c>
      <c r="R2209" t="s">
        <v>1186</v>
      </c>
      <c r="T2209" t="s">
        <v>1584</v>
      </c>
      <c r="U2209">
        <v>-38.85</v>
      </c>
      <c r="V2209">
        <v>178.85</v>
      </c>
      <c r="W2209">
        <v>170</v>
      </c>
    </row>
    <row r="2210" spans="1:45" x14ac:dyDescent="0.35">
      <c r="A2210">
        <v>6199</v>
      </c>
      <c r="B2210" t="s">
        <v>51</v>
      </c>
      <c r="C2210">
        <v>1880</v>
      </c>
      <c r="D2210">
        <v>9</v>
      </c>
      <c r="E2210">
        <v>29</v>
      </c>
      <c r="F2210">
        <v>4</v>
      </c>
      <c r="G2210">
        <v>0</v>
      </c>
      <c r="H2210" t="s">
        <v>48</v>
      </c>
      <c r="R2210" t="s">
        <v>505</v>
      </c>
      <c r="S2210" t="s">
        <v>1032</v>
      </c>
      <c r="T2210" t="s">
        <v>1034</v>
      </c>
      <c r="U2210">
        <v>55.8</v>
      </c>
      <c r="V2210">
        <v>-155.6</v>
      </c>
      <c r="W2210">
        <v>150</v>
      </c>
    </row>
    <row r="2211" spans="1:45" x14ac:dyDescent="0.35">
      <c r="A2211">
        <v>6200</v>
      </c>
      <c r="B2211" t="s">
        <v>51</v>
      </c>
      <c r="C2211">
        <v>1880</v>
      </c>
      <c r="D2211">
        <v>10</v>
      </c>
      <c r="E2211">
        <v>26</v>
      </c>
      <c r="F2211">
        <v>22</v>
      </c>
      <c r="G2211">
        <v>20</v>
      </c>
      <c r="H2211" t="s">
        <v>48</v>
      </c>
      <c r="J2211">
        <v>7</v>
      </c>
      <c r="L2211">
        <v>7</v>
      </c>
      <c r="R2211" t="s">
        <v>505</v>
      </c>
      <c r="S2211" t="s">
        <v>1032</v>
      </c>
      <c r="T2211" t="s">
        <v>1585</v>
      </c>
      <c r="U2211">
        <v>57</v>
      </c>
      <c r="V2211">
        <v>-136</v>
      </c>
      <c r="W2211">
        <v>150</v>
      </c>
    </row>
    <row r="2212" spans="1:45" x14ac:dyDescent="0.35">
      <c r="A2212">
        <v>2290</v>
      </c>
      <c r="B2212" t="s">
        <v>47</v>
      </c>
      <c r="C2212">
        <v>1880</v>
      </c>
      <c r="D2212">
        <v>11</v>
      </c>
      <c r="E2212">
        <v>9</v>
      </c>
      <c r="F2212">
        <v>6</v>
      </c>
      <c r="G2212">
        <v>33</v>
      </c>
      <c r="H2212" t="s">
        <v>48</v>
      </c>
      <c r="Q2212">
        <v>10</v>
      </c>
      <c r="R2212" t="s">
        <v>389</v>
      </c>
      <c r="T2212" t="s">
        <v>390</v>
      </c>
      <c r="U2212">
        <v>45.9</v>
      </c>
      <c r="V2212">
        <v>16.100000000000001</v>
      </c>
      <c r="W2212">
        <v>130</v>
      </c>
    </row>
    <row r="2213" spans="1:45" x14ac:dyDescent="0.35">
      <c r="A2213">
        <v>6626</v>
      </c>
      <c r="B2213" t="s">
        <v>51</v>
      </c>
      <c r="C2213">
        <v>1880</v>
      </c>
      <c r="D2213">
        <v>11</v>
      </c>
      <c r="R2213" t="s">
        <v>199</v>
      </c>
      <c r="T2213" t="s">
        <v>1586</v>
      </c>
      <c r="U2213">
        <v>36.700000000000003</v>
      </c>
      <c r="V2213">
        <v>137.30000000000001</v>
      </c>
      <c r="W2213">
        <v>30</v>
      </c>
    </row>
    <row r="2214" spans="1:45" x14ac:dyDescent="0.35">
      <c r="A2214">
        <v>2291</v>
      </c>
      <c r="B2214" t="s">
        <v>47</v>
      </c>
      <c r="C2214">
        <v>1880</v>
      </c>
      <c r="D2214">
        <v>12</v>
      </c>
      <c r="E2214">
        <v>18</v>
      </c>
      <c r="H2214" t="s">
        <v>48</v>
      </c>
      <c r="Q2214">
        <v>8</v>
      </c>
      <c r="R2214" t="s">
        <v>205</v>
      </c>
      <c r="T2214" t="s">
        <v>1587</v>
      </c>
      <c r="U2214">
        <v>40.5</v>
      </c>
      <c r="V2214">
        <v>48.1</v>
      </c>
      <c r="W2214">
        <v>40</v>
      </c>
      <c r="Y2214">
        <v>1</v>
      </c>
    </row>
    <row r="2215" spans="1:45" x14ac:dyDescent="0.35">
      <c r="A2215">
        <v>2275</v>
      </c>
      <c r="B2215" t="s">
        <v>47</v>
      </c>
      <c r="C2215">
        <v>1880</v>
      </c>
      <c r="H2215" t="s">
        <v>48</v>
      </c>
      <c r="R2215" t="s">
        <v>73</v>
      </c>
      <c r="T2215" t="s">
        <v>1588</v>
      </c>
      <c r="U2215">
        <v>36.1</v>
      </c>
      <c r="V2215">
        <v>46.2</v>
      </c>
      <c r="W2215">
        <v>140</v>
      </c>
      <c r="AE2215">
        <v>3</v>
      </c>
    </row>
    <row r="2216" spans="1:45" x14ac:dyDescent="0.35">
      <c r="A2216">
        <v>7891</v>
      </c>
      <c r="B2216" t="s">
        <v>47</v>
      </c>
      <c r="C2216">
        <v>1881</v>
      </c>
      <c r="D2216">
        <v>2</v>
      </c>
      <c r="E2216">
        <v>18</v>
      </c>
      <c r="J2216">
        <v>5.5</v>
      </c>
      <c r="L2216">
        <v>5.5</v>
      </c>
      <c r="Q2216">
        <v>7</v>
      </c>
      <c r="R2216" t="s">
        <v>738</v>
      </c>
      <c r="T2216" t="s">
        <v>1589</v>
      </c>
      <c r="U2216">
        <v>24.5</v>
      </c>
      <c r="V2216">
        <v>120.7</v>
      </c>
      <c r="W2216">
        <v>30</v>
      </c>
      <c r="X2216">
        <v>11</v>
      </c>
      <c r="Y2216">
        <v>1</v>
      </c>
      <c r="AE2216">
        <v>2</v>
      </c>
      <c r="AG2216">
        <v>2</v>
      </c>
      <c r="AJ2216">
        <v>11</v>
      </c>
      <c r="AK2216">
        <v>1</v>
      </c>
      <c r="AQ2216">
        <v>2</v>
      </c>
      <c r="AS2216">
        <v>2</v>
      </c>
    </row>
    <row r="2217" spans="1:45" x14ac:dyDescent="0.35">
      <c r="A2217">
        <v>2292</v>
      </c>
      <c r="B2217" t="s">
        <v>47</v>
      </c>
      <c r="C2217">
        <v>1881</v>
      </c>
      <c r="D2217">
        <v>3</v>
      </c>
      <c r="E2217">
        <v>4</v>
      </c>
      <c r="Q2217">
        <v>9</v>
      </c>
      <c r="R2217" t="s">
        <v>60</v>
      </c>
      <c r="T2217" t="s">
        <v>1191</v>
      </c>
      <c r="U2217">
        <v>40.700000000000003</v>
      </c>
      <c r="V2217">
        <v>13.9</v>
      </c>
      <c r="W2217">
        <v>130</v>
      </c>
      <c r="X2217">
        <v>121</v>
      </c>
      <c r="Y2217">
        <v>3</v>
      </c>
      <c r="AD2217">
        <v>0.2</v>
      </c>
      <c r="AE2217">
        <v>1</v>
      </c>
    </row>
    <row r="2218" spans="1:45" x14ac:dyDescent="0.35">
      <c r="A2218">
        <v>2298</v>
      </c>
      <c r="B2218" t="s">
        <v>51</v>
      </c>
      <c r="C2218">
        <v>1881</v>
      </c>
      <c r="D2218">
        <v>4</v>
      </c>
      <c r="E2218">
        <v>3</v>
      </c>
      <c r="F2218">
        <v>11</v>
      </c>
      <c r="G2218">
        <v>30</v>
      </c>
      <c r="J2218">
        <v>7.3</v>
      </c>
      <c r="L2218">
        <v>7.3</v>
      </c>
      <c r="Q2218">
        <v>11</v>
      </c>
      <c r="R2218" t="s">
        <v>56</v>
      </c>
      <c r="T2218" t="s">
        <v>1590</v>
      </c>
      <c r="U2218">
        <v>38.25</v>
      </c>
      <c r="V2218">
        <v>26.25</v>
      </c>
      <c r="W2218">
        <v>130</v>
      </c>
      <c r="X2218">
        <v>7866</v>
      </c>
      <c r="Y2218">
        <v>4</v>
      </c>
      <c r="AE2218">
        <v>4</v>
      </c>
      <c r="AG2218">
        <v>4</v>
      </c>
      <c r="AI2218">
        <v>4</v>
      </c>
      <c r="AJ2218">
        <v>7866</v>
      </c>
      <c r="AK2218">
        <v>4</v>
      </c>
      <c r="AQ2218">
        <v>4</v>
      </c>
      <c r="AS2218">
        <v>4</v>
      </c>
    </row>
    <row r="2219" spans="1:45" x14ac:dyDescent="0.35">
      <c r="A2219">
        <v>8190</v>
      </c>
      <c r="B2219" t="s">
        <v>51</v>
      </c>
      <c r="C2219">
        <v>1881</v>
      </c>
      <c r="D2219">
        <v>4</v>
      </c>
      <c r="E2219">
        <v>11</v>
      </c>
      <c r="R2219" t="s">
        <v>56</v>
      </c>
      <c r="T2219" t="s">
        <v>1591</v>
      </c>
      <c r="U2219">
        <v>38.200000000000003</v>
      </c>
      <c r="V2219">
        <v>26.2</v>
      </c>
      <c r="W2219">
        <v>130</v>
      </c>
      <c r="AE2219">
        <v>2</v>
      </c>
      <c r="AQ2219">
        <v>2</v>
      </c>
    </row>
    <row r="2220" spans="1:45" x14ac:dyDescent="0.35">
      <c r="A2220">
        <v>2300</v>
      </c>
      <c r="B2220" t="s">
        <v>47</v>
      </c>
      <c r="C2220">
        <v>1881</v>
      </c>
      <c r="D2220">
        <v>4</v>
      </c>
      <c r="E2220">
        <v>29</v>
      </c>
      <c r="F2220">
        <v>3</v>
      </c>
      <c r="R2220" t="s">
        <v>713</v>
      </c>
      <c r="T2220" t="s">
        <v>1592</v>
      </c>
      <c r="U2220">
        <v>11.5</v>
      </c>
      <c r="V2220">
        <v>-86.3</v>
      </c>
      <c r="W2220">
        <v>100</v>
      </c>
      <c r="AE2220">
        <v>2</v>
      </c>
    </row>
    <row r="2221" spans="1:45" x14ac:dyDescent="0.35">
      <c r="A2221">
        <v>2301</v>
      </c>
      <c r="B2221" t="s">
        <v>47</v>
      </c>
      <c r="C2221">
        <v>1881</v>
      </c>
      <c r="D2221">
        <v>6</v>
      </c>
      <c r="E2221">
        <v>7</v>
      </c>
      <c r="Q2221">
        <v>7</v>
      </c>
      <c r="R2221" t="s">
        <v>80</v>
      </c>
      <c r="T2221" t="s">
        <v>462</v>
      </c>
      <c r="U2221">
        <v>38.5</v>
      </c>
      <c r="V2221">
        <v>43.3</v>
      </c>
      <c r="W2221">
        <v>140</v>
      </c>
      <c r="X2221">
        <v>95</v>
      </c>
      <c r="Y2221">
        <v>2</v>
      </c>
      <c r="AE2221">
        <v>2</v>
      </c>
    </row>
    <row r="2222" spans="1:45" x14ac:dyDescent="0.35">
      <c r="A2222">
        <v>2303</v>
      </c>
      <c r="B2222" t="s">
        <v>47</v>
      </c>
      <c r="C2222">
        <v>1881</v>
      </c>
      <c r="D2222">
        <v>6</v>
      </c>
      <c r="E2222">
        <v>9</v>
      </c>
      <c r="H2222" t="s">
        <v>48</v>
      </c>
      <c r="R2222" t="s">
        <v>595</v>
      </c>
      <c r="T2222" t="s">
        <v>1593</v>
      </c>
      <c r="U2222">
        <v>11</v>
      </c>
      <c r="V2222">
        <v>-84</v>
      </c>
      <c r="W2222">
        <v>100</v>
      </c>
      <c r="AE2222">
        <v>2</v>
      </c>
    </row>
    <row r="2223" spans="1:45" x14ac:dyDescent="0.35">
      <c r="A2223">
        <v>6646</v>
      </c>
      <c r="B2223" t="s">
        <v>51</v>
      </c>
      <c r="C2223">
        <v>1881</v>
      </c>
      <c r="D2223">
        <v>7</v>
      </c>
      <c r="E2223">
        <v>12</v>
      </c>
      <c r="R2223" t="s">
        <v>1594</v>
      </c>
      <c r="T2223" t="s">
        <v>1595</v>
      </c>
      <c r="U2223">
        <v>-16</v>
      </c>
      <c r="V2223">
        <v>179</v>
      </c>
      <c r="W2223">
        <v>170</v>
      </c>
    </row>
    <row r="2224" spans="1:45" x14ac:dyDescent="0.35">
      <c r="A2224">
        <v>6201</v>
      </c>
      <c r="B2224" t="s">
        <v>51</v>
      </c>
      <c r="C2224">
        <v>1881</v>
      </c>
      <c r="D2224">
        <v>7</v>
      </c>
      <c r="E2224">
        <v>14</v>
      </c>
      <c r="R2224" t="s">
        <v>539</v>
      </c>
      <c r="T2224" t="s">
        <v>1557</v>
      </c>
      <c r="U2224">
        <v>-20.2</v>
      </c>
      <c r="V2224">
        <v>-70.099999999999994</v>
      </c>
      <c r="W2224">
        <v>160</v>
      </c>
    </row>
    <row r="2225" spans="1:47" x14ac:dyDescent="0.35">
      <c r="A2225">
        <v>2304</v>
      </c>
      <c r="B2225" t="s">
        <v>47</v>
      </c>
      <c r="C2225">
        <v>1881</v>
      </c>
      <c r="D2225">
        <v>7</v>
      </c>
      <c r="E2225">
        <v>20</v>
      </c>
      <c r="J2225">
        <v>6.5</v>
      </c>
      <c r="L2225">
        <v>6.5</v>
      </c>
      <c r="Q2225">
        <v>8</v>
      </c>
      <c r="R2225" t="s">
        <v>93</v>
      </c>
      <c r="T2225" t="s">
        <v>95</v>
      </c>
      <c r="U2225">
        <v>33.6</v>
      </c>
      <c r="V2225">
        <v>104.6</v>
      </c>
      <c r="W2225">
        <v>30</v>
      </c>
      <c r="X2225">
        <v>480</v>
      </c>
      <c r="Y2225">
        <v>3</v>
      </c>
      <c r="AE2225">
        <v>3</v>
      </c>
      <c r="AF2225">
        <v>4800</v>
      </c>
      <c r="AG2225">
        <v>4</v>
      </c>
      <c r="AJ2225">
        <v>480</v>
      </c>
      <c r="AK2225">
        <v>3</v>
      </c>
      <c r="AQ2225">
        <v>3</v>
      </c>
      <c r="AR2225">
        <v>4800</v>
      </c>
      <c r="AS2225">
        <v>4</v>
      </c>
    </row>
    <row r="2226" spans="1:47" x14ac:dyDescent="0.35">
      <c r="A2226">
        <v>6202</v>
      </c>
      <c r="B2226" t="s">
        <v>51</v>
      </c>
      <c r="C2226">
        <v>1881</v>
      </c>
      <c r="D2226">
        <v>8</v>
      </c>
      <c r="E2226">
        <v>12</v>
      </c>
      <c r="H2226" t="s">
        <v>48</v>
      </c>
      <c r="R2226" t="s">
        <v>756</v>
      </c>
      <c r="T2226" t="s">
        <v>1596</v>
      </c>
      <c r="U2226">
        <v>17.97</v>
      </c>
      <c r="V2226">
        <v>-76.8</v>
      </c>
      <c r="W2226">
        <v>90</v>
      </c>
    </row>
    <row r="2227" spans="1:47" x14ac:dyDescent="0.35">
      <c r="A2227">
        <v>2305</v>
      </c>
      <c r="B2227" t="s">
        <v>47</v>
      </c>
      <c r="C2227">
        <v>1881</v>
      </c>
      <c r="D2227">
        <v>8</v>
      </c>
      <c r="E2227">
        <v>26</v>
      </c>
      <c r="H2227" t="s">
        <v>48</v>
      </c>
      <c r="Q2227">
        <v>10</v>
      </c>
      <c r="R2227" t="s">
        <v>56</v>
      </c>
      <c r="T2227" t="s">
        <v>76</v>
      </c>
      <c r="U2227">
        <v>38.4</v>
      </c>
      <c r="V2227">
        <v>26.1</v>
      </c>
      <c r="W2227">
        <v>130</v>
      </c>
    </row>
    <row r="2228" spans="1:47" x14ac:dyDescent="0.35">
      <c r="A2228">
        <v>2306</v>
      </c>
      <c r="B2228" t="s">
        <v>47</v>
      </c>
      <c r="C2228">
        <v>1881</v>
      </c>
      <c r="D2228">
        <v>8</v>
      </c>
      <c r="E2228">
        <v>28</v>
      </c>
      <c r="H2228" t="s">
        <v>48</v>
      </c>
      <c r="Q2228">
        <v>7</v>
      </c>
      <c r="R2228" t="s">
        <v>73</v>
      </c>
      <c r="T2228" t="s">
        <v>1269</v>
      </c>
      <c r="U2228">
        <v>38.299999999999997</v>
      </c>
      <c r="V2228">
        <v>44.6</v>
      </c>
      <c r="W2228">
        <v>140</v>
      </c>
      <c r="AE2228">
        <v>2</v>
      </c>
    </row>
    <row r="2229" spans="1:47" x14ac:dyDescent="0.35">
      <c r="A2229">
        <v>2307</v>
      </c>
      <c r="B2229" t="s">
        <v>47</v>
      </c>
      <c r="C2229">
        <v>1881</v>
      </c>
      <c r="D2229">
        <v>9</v>
      </c>
      <c r="E2229">
        <v>1</v>
      </c>
      <c r="F2229">
        <v>4</v>
      </c>
      <c r="G2229">
        <v>20</v>
      </c>
      <c r="H2229" t="s">
        <v>48</v>
      </c>
      <c r="Q2229">
        <v>9</v>
      </c>
      <c r="R2229" t="s">
        <v>621</v>
      </c>
      <c r="T2229" t="s">
        <v>1597</v>
      </c>
      <c r="U2229">
        <v>16.5</v>
      </c>
      <c r="V2229">
        <v>121.1</v>
      </c>
      <c r="W2229">
        <v>170</v>
      </c>
      <c r="AE2229">
        <v>2</v>
      </c>
    </row>
    <row r="2230" spans="1:47" x14ac:dyDescent="0.35">
      <c r="A2230">
        <v>8103</v>
      </c>
      <c r="B2230" t="s">
        <v>47</v>
      </c>
      <c r="C2230">
        <v>1881</v>
      </c>
      <c r="D2230">
        <v>9</v>
      </c>
      <c r="E2230">
        <v>25</v>
      </c>
      <c r="J2230">
        <v>5.5</v>
      </c>
      <c r="L2230">
        <v>5.5</v>
      </c>
      <c r="Q2230">
        <v>7</v>
      </c>
      <c r="R2230" t="s">
        <v>738</v>
      </c>
      <c r="T2230" t="s">
        <v>738</v>
      </c>
      <c r="U2230">
        <v>25</v>
      </c>
      <c r="V2230">
        <v>121.5</v>
      </c>
      <c r="W2230">
        <v>30</v>
      </c>
      <c r="Y2230">
        <v>1</v>
      </c>
      <c r="AE2230">
        <v>2</v>
      </c>
      <c r="AG2230">
        <v>3</v>
      </c>
      <c r="AK2230">
        <v>2</v>
      </c>
      <c r="AQ2230">
        <v>2</v>
      </c>
      <c r="AS2230">
        <v>3</v>
      </c>
    </row>
    <row r="2231" spans="1:47" x14ac:dyDescent="0.35">
      <c r="A2231">
        <v>2308</v>
      </c>
      <c r="B2231" t="s">
        <v>47</v>
      </c>
      <c r="C2231">
        <v>1881</v>
      </c>
      <c r="D2231">
        <v>9</v>
      </c>
      <c r="E2231">
        <v>28</v>
      </c>
      <c r="H2231" t="s">
        <v>48</v>
      </c>
      <c r="J2231">
        <v>6.1</v>
      </c>
      <c r="P2231">
        <v>6.1</v>
      </c>
      <c r="R2231" t="s">
        <v>80</v>
      </c>
      <c r="T2231" t="s">
        <v>80</v>
      </c>
      <c r="U2231">
        <v>40.6</v>
      </c>
      <c r="V2231">
        <v>33.6</v>
      </c>
      <c r="W2231">
        <v>140</v>
      </c>
      <c r="X2231">
        <v>12</v>
      </c>
      <c r="Y2231">
        <v>1</v>
      </c>
      <c r="AE2231">
        <v>1</v>
      </c>
    </row>
    <row r="2232" spans="1:47" x14ac:dyDescent="0.35">
      <c r="A2232">
        <v>2309</v>
      </c>
      <c r="B2232" t="s">
        <v>47</v>
      </c>
      <c r="C2232">
        <v>1881</v>
      </c>
      <c r="D2232">
        <v>9</v>
      </c>
      <c r="E2232">
        <v>30</v>
      </c>
      <c r="F2232">
        <v>2</v>
      </c>
      <c r="G2232">
        <v>40</v>
      </c>
      <c r="H2232" t="s">
        <v>48</v>
      </c>
      <c r="R2232" t="s">
        <v>621</v>
      </c>
      <c r="T2232" t="s">
        <v>1598</v>
      </c>
      <c r="U2232">
        <v>16.2</v>
      </c>
      <c r="V2232">
        <v>121.2</v>
      </c>
      <c r="W2232">
        <v>170</v>
      </c>
      <c r="AE2232">
        <v>2</v>
      </c>
    </row>
    <row r="2233" spans="1:47" x14ac:dyDescent="0.35">
      <c r="A2233">
        <v>6568</v>
      </c>
      <c r="B2233" t="s">
        <v>51</v>
      </c>
      <c r="C2233">
        <v>1881</v>
      </c>
      <c r="D2233">
        <v>10</v>
      </c>
      <c r="E2233">
        <v>25</v>
      </c>
      <c r="J2233">
        <v>7</v>
      </c>
      <c r="L2233">
        <v>7</v>
      </c>
      <c r="R2233" t="s">
        <v>199</v>
      </c>
      <c r="T2233" t="s">
        <v>1599</v>
      </c>
      <c r="U2233">
        <v>43.3</v>
      </c>
      <c r="V2233">
        <v>147.30000000000001</v>
      </c>
      <c r="W2233">
        <v>30</v>
      </c>
    </row>
    <row r="2234" spans="1:47" x14ac:dyDescent="0.35">
      <c r="A2234">
        <v>6203</v>
      </c>
      <c r="B2234" t="s">
        <v>51</v>
      </c>
      <c r="C2234">
        <v>1881</v>
      </c>
      <c r="D2234">
        <v>10</v>
      </c>
      <c r="E2234">
        <v>27</v>
      </c>
      <c r="R2234" t="s">
        <v>539</v>
      </c>
      <c r="T2234" t="s">
        <v>1557</v>
      </c>
      <c r="U2234">
        <v>-19.600000000000001</v>
      </c>
      <c r="V2234">
        <v>-70.2</v>
      </c>
      <c r="W2234">
        <v>160</v>
      </c>
    </row>
    <row r="2235" spans="1:47" x14ac:dyDescent="0.35">
      <c r="A2235">
        <v>10009</v>
      </c>
      <c r="B2235" t="s">
        <v>51</v>
      </c>
      <c r="C2235">
        <v>1881</v>
      </c>
      <c r="D2235">
        <v>11</v>
      </c>
      <c r="E2235">
        <v>24</v>
      </c>
      <c r="Q2235">
        <v>8</v>
      </c>
      <c r="R2235" t="s">
        <v>1332</v>
      </c>
      <c r="T2235" t="s">
        <v>1445</v>
      </c>
      <c r="W2235">
        <v>170</v>
      </c>
    </row>
    <row r="2236" spans="1:47" x14ac:dyDescent="0.35">
      <c r="A2236">
        <v>2310</v>
      </c>
      <c r="B2236" t="s">
        <v>51</v>
      </c>
      <c r="C2236">
        <v>1881</v>
      </c>
      <c r="D2236">
        <v>12</v>
      </c>
      <c r="E2236">
        <v>31</v>
      </c>
      <c r="J2236">
        <v>7.9</v>
      </c>
      <c r="K2236">
        <v>7.9</v>
      </c>
      <c r="R2236" t="s">
        <v>77</v>
      </c>
      <c r="T2236" t="s">
        <v>1600</v>
      </c>
      <c r="U2236">
        <v>8.52</v>
      </c>
      <c r="V2236">
        <v>92.43</v>
      </c>
      <c r="W2236">
        <v>60</v>
      </c>
      <c r="AE2236">
        <v>3</v>
      </c>
      <c r="AI2236">
        <v>3</v>
      </c>
      <c r="AQ2236">
        <v>3</v>
      </c>
      <c r="AU2236">
        <v>3</v>
      </c>
    </row>
    <row r="2237" spans="1:47" x14ac:dyDescent="0.35">
      <c r="A2237">
        <v>6608</v>
      </c>
      <c r="B2237" t="s">
        <v>51</v>
      </c>
      <c r="C2237">
        <v>1882</v>
      </c>
      <c r="D2237">
        <v>1</v>
      </c>
      <c r="R2237" t="s">
        <v>1601</v>
      </c>
      <c r="T2237" t="s">
        <v>1602</v>
      </c>
      <c r="U2237">
        <v>8.5670000000000002</v>
      </c>
      <c r="V2237">
        <v>81.233000000000004</v>
      </c>
      <c r="W2237">
        <v>60</v>
      </c>
    </row>
    <row r="2238" spans="1:47" x14ac:dyDescent="0.35">
      <c r="A2238">
        <v>6204</v>
      </c>
      <c r="B2238" t="s">
        <v>51</v>
      </c>
      <c r="C2238">
        <v>1882</v>
      </c>
      <c r="D2238">
        <v>2</v>
      </c>
      <c r="E2238">
        <v>23</v>
      </c>
      <c r="R2238" t="s">
        <v>539</v>
      </c>
      <c r="T2238" t="s">
        <v>1557</v>
      </c>
      <c r="U2238">
        <v>-33.58</v>
      </c>
      <c r="V2238">
        <v>-71.63</v>
      </c>
      <c r="W2238">
        <v>160</v>
      </c>
    </row>
    <row r="2239" spans="1:47" x14ac:dyDescent="0.35">
      <c r="A2239">
        <v>2311</v>
      </c>
      <c r="B2239" t="s">
        <v>47</v>
      </c>
      <c r="C2239">
        <v>1882</v>
      </c>
      <c r="D2239">
        <v>7</v>
      </c>
      <c r="E2239">
        <v>17</v>
      </c>
      <c r="F2239">
        <v>7</v>
      </c>
      <c r="G2239">
        <v>51</v>
      </c>
      <c r="H2239" t="s">
        <v>48</v>
      </c>
      <c r="I2239">
        <v>12</v>
      </c>
      <c r="J2239">
        <v>4.8</v>
      </c>
      <c r="P2239">
        <v>4.8</v>
      </c>
      <c r="Q2239">
        <v>7</v>
      </c>
      <c r="R2239" t="s">
        <v>191</v>
      </c>
      <c r="T2239" t="s">
        <v>1603</v>
      </c>
      <c r="U2239">
        <v>46</v>
      </c>
      <c r="V2239">
        <v>14.2</v>
      </c>
      <c r="W2239">
        <v>130</v>
      </c>
      <c r="AE2239">
        <v>2</v>
      </c>
    </row>
    <row r="2240" spans="1:47" x14ac:dyDescent="0.35">
      <c r="A2240">
        <v>2312</v>
      </c>
      <c r="B2240" t="s">
        <v>47</v>
      </c>
      <c r="C2240">
        <v>1882</v>
      </c>
      <c r="D2240">
        <v>7</v>
      </c>
      <c r="E2240">
        <v>19</v>
      </c>
      <c r="R2240" t="s">
        <v>543</v>
      </c>
      <c r="T2240" t="s">
        <v>1604</v>
      </c>
      <c r="U2240">
        <v>17.5</v>
      </c>
      <c r="V2240">
        <v>-98.3</v>
      </c>
      <c r="W2240">
        <v>150</v>
      </c>
      <c r="X2240">
        <v>7</v>
      </c>
      <c r="Y2240">
        <v>1</v>
      </c>
      <c r="AB2240">
        <v>10</v>
      </c>
      <c r="AC2240">
        <v>1</v>
      </c>
      <c r="AE2240">
        <v>3</v>
      </c>
      <c r="AJ2240">
        <v>7</v>
      </c>
      <c r="AK2240">
        <v>1</v>
      </c>
      <c r="AN2240">
        <v>10</v>
      </c>
      <c r="AO2240">
        <v>1</v>
      </c>
      <c r="AQ2240">
        <v>3</v>
      </c>
    </row>
    <row r="2241" spans="1:45" x14ac:dyDescent="0.35">
      <c r="A2241">
        <v>2314</v>
      </c>
      <c r="B2241" t="s">
        <v>47</v>
      </c>
      <c r="C2241">
        <v>1882</v>
      </c>
      <c r="D2241">
        <v>9</v>
      </c>
      <c r="E2241">
        <v>2</v>
      </c>
      <c r="H2241" t="s">
        <v>48</v>
      </c>
      <c r="R2241" t="s">
        <v>60</v>
      </c>
      <c r="T2241" t="s">
        <v>60</v>
      </c>
      <c r="U2241">
        <v>40.9</v>
      </c>
      <c r="V2241">
        <v>14.4</v>
      </c>
      <c r="W2241">
        <v>130</v>
      </c>
      <c r="X2241">
        <v>11</v>
      </c>
      <c r="Y2241">
        <v>1</v>
      </c>
      <c r="AE2241">
        <v>1</v>
      </c>
    </row>
    <row r="2242" spans="1:45" x14ac:dyDescent="0.35">
      <c r="A2242">
        <v>2316</v>
      </c>
      <c r="B2242" t="s">
        <v>51</v>
      </c>
      <c r="C2242">
        <v>1882</v>
      </c>
      <c r="D2242">
        <v>9</v>
      </c>
      <c r="E2242">
        <v>7</v>
      </c>
      <c r="F2242">
        <v>7</v>
      </c>
      <c r="G2242">
        <v>50</v>
      </c>
      <c r="H2242" t="s">
        <v>48</v>
      </c>
      <c r="J2242">
        <v>8.3000000000000007</v>
      </c>
      <c r="L2242">
        <v>8.3000000000000007</v>
      </c>
      <c r="Q2242">
        <v>11</v>
      </c>
      <c r="R2242" t="s">
        <v>663</v>
      </c>
      <c r="T2242" t="s">
        <v>1605</v>
      </c>
      <c r="U2242">
        <v>10</v>
      </c>
      <c r="V2242">
        <v>-79</v>
      </c>
      <c r="W2242">
        <v>90</v>
      </c>
      <c r="Y2242">
        <v>2</v>
      </c>
      <c r="AC2242">
        <v>2</v>
      </c>
      <c r="AE2242">
        <v>3</v>
      </c>
      <c r="AG2242">
        <v>3</v>
      </c>
      <c r="AK2242">
        <v>3</v>
      </c>
      <c r="AO2242">
        <v>2</v>
      </c>
      <c r="AQ2242">
        <v>3</v>
      </c>
      <c r="AS2242">
        <v>3</v>
      </c>
    </row>
    <row r="2243" spans="1:45" x14ac:dyDescent="0.35">
      <c r="A2243">
        <v>6205</v>
      </c>
      <c r="B2243" t="s">
        <v>51</v>
      </c>
      <c r="C2243">
        <v>1882</v>
      </c>
      <c r="D2243">
        <v>9</v>
      </c>
      <c r="E2243">
        <v>14</v>
      </c>
      <c r="R2243" t="s">
        <v>539</v>
      </c>
      <c r="T2243" t="s">
        <v>1606</v>
      </c>
      <c r="U2243">
        <v>-19.600000000000001</v>
      </c>
      <c r="V2243">
        <v>-70.2</v>
      </c>
      <c r="W2243">
        <v>160</v>
      </c>
    </row>
    <row r="2244" spans="1:45" x14ac:dyDescent="0.35">
      <c r="A2244">
        <v>6206</v>
      </c>
      <c r="B2244" t="s">
        <v>51</v>
      </c>
      <c r="C2244">
        <v>1882</v>
      </c>
      <c r="D2244">
        <v>10</v>
      </c>
      <c r="E2244">
        <v>10</v>
      </c>
      <c r="J2244">
        <v>7.5</v>
      </c>
      <c r="L2244">
        <v>7.5</v>
      </c>
      <c r="R2244" t="s">
        <v>676</v>
      </c>
      <c r="T2244" t="s">
        <v>842</v>
      </c>
      <c r="U2244">
        <v>-4.5</v>
      </c>
      <c r="V2244">
        <v>129.9</v>
      </c>
      <c r="W2244">
        <v>170</v>
      </c>
    </row>
    <row r="2245" spans="1:45" x14ac:dyDescent="0.35">
      <c r="A2245">
        <v>2318</v>
      </c>
      <c r="B2245" t="s">
        <v>47</v>
      </c>
      <c r="C2245">
        <v>1882</v>
      </c>
      <c r="D2245">
        <v>12</v>
      </c>
      <c r="E2245">
        <v>2</v>
      </c>
      <c r="J2245">
        <v>5.8</v>
      </c>
      <c r="L2245">
        <v>5.8</v>
      </c>
      <c r="Q2245">
        <v>8</v>
      </c>
      <c r="R2245" t="s">
        <v>93</v>
      </c>
      <c r="T2245" t="s">
        <v>662</v>
      </c>
      <c r="U2245">
        <v>38.1</v>
      </c>
      <c r="V2245">
        <v>115.5</v>
      </c>
      <c r="W2245">
        <v>30</v>
      </c>
      <c r="X2245">
        <v>11</v>
      </c>
      <c r="Y2245">
        <v>1</v>
      </c>
      <c r="AE2245">
        <v>3</v>
      </c>
      <c r="AG2245">
        <v>3</v>
      </c>
      <c r="AJ2245">
        <v>11</v>
      </c>
      <c r="AK2245">
        <v>1</v>
      </c>
      <c r="AQ2245">
        <v>3</v>
      </c>
      <c r="AS2245">
        <v>3</v>
      </c>
    </row>
    <row r="2246" spans="1:45" x14ac:dyDescent="0.35">
      <c r="A2246">
        <v>9940</v>
      </c>
      <c r="B2246" t="s">
        <v>51</v>
      </c>
      <c r="C2246">
        <v>1882</v>
      </c>
      <c r="D2246">
        <v>12</v>
      </c>
      <c r="E2246">
        <v>9</v>
      </c>
      <c r="J2246">
        <v>6.3</v>
      </c>
      <c r="L2246">
        <v>6.3</v>
      </c>
      <c r="Q2246">
        <v>8</v>
      </c>
      <c r="R2246" t="s">
        <v>738</v>
      </c>
      <c r="T2246" t="s">
        <v>1284</v>
      </c>
      <c r="U2246">
        <v>23.8</v>
      </c>
      <c r="V2246">
        <v>120.5</v>
      </c>
      <c r="W2246">
        <v>30</v>
      </c>
      <c r="X2246">
        <v>8</v>
      </c>
      <c r="Y2246">
        <v>1</v>
      </c>
      <c r="AB2246">
        <v>3</v>
      </c>
      <c r="AC2246">
        <v>1</v>
      </c>
      <c r="AE2246">
        <v>1</v>
      </c>
      <c r="AF2246">
        <v>40</v>
      </c>
      <c r="AG2246">
        <v>1</v>
      </c>
      <c r="AJ2246">
        <v>8</v>
      </c>
      <c r="AK2246">
        <v>1</v>
      </c>
      <c r="AN2246">
        <v>3</v>
      </c>
      <c r="AO2246">
        <v>1</v>
      </c>
      <c r="AQ2246">
        <v>1</v>
      </c>
      <c r="AR2246">
        <v>40</v>
      </c>
      <c r="AS2246">
        <v>1</v>
      </c>
    </row>
    <row r="2247" spans="1:45" x14ac:dyDescent="0.35">
      <c r="A2247">
        <v>2320</v>
      </c>
      <c r="B2247" t="s">
        <v>47</v>
      </c>
      <c r="C2247">
        <v>1883</v>
      </c>
      <c r="D2247">
        <v>3</v>
      </c>
      <c r="E2247">
        <v>9</v>
      </c>
      <c r="F2247">
        <v>0</v>
      </c>
      <c r="G2247">
        <v>0</v>
      </c>
      <c r="J2247">
        <v>6</v>
      </c>
      <c r="L2247">
        <v>6</v>
      </c>
      <c r="Q2247">
        <v>7</v>
      </c>
      <c r="R2247" t="s">
        <v>580</v>
      </c>
      <c r="T2247" t="s">
        <v>1607</v>
      </c>
      <c r="U2247">
        <v>7.4</v>
      </c>
      <c r="V2247">
        <v>-76.900000000000006</v>
      </c>
      <c r="W2247">
        <v>160</v>
      </c>
      <c r="AE2247">
        <v>1</v>
      </c>
      <c r="AQ2247">
        <v>1</v>
      </c>
    </row>
    <row r="2248" spans="1:45" x14ac:dyDescent="0.35">
      <c r="A2248">
        <v>2321</v>
      </c>
      <c r="B2248" t="s">
        <v>47</v>
      </c>
      <c r="C2248">
        <v>1883</v>
      </c>
      <c r="D2248">
        <v>5</v>
      </c>
      <c r="E2248">
        <v>3</v>
      </c>
      <c r="J2248">
        <v>6.2</v>
      </c>
      <c r="L2248">
        <v>6.2</v>
      </c>
      <c r="Q2248">
        <v>7</v>
      </c>
      <c r="R2248" t="s">
        <v>73</v>
      </c>
      <c r="T2248" t="s">
        <v>194</v>
      </c>
      <c r="U2248">
        <v>38.1</v>
      </c>
      <c r="V2248">
        <v>46.3</v>
      </c>
      <c r="W2248">
        <v>140</v>
      </c>
      <c r="Y2248">
        <v>3</v>
      </c>
      <c r="AE2248">
        <v>3</v>
      </c>
      <c r="AK2248">
        <v>3</v>
      </c>
      <c r="AQ2248">
        <v>3</v>
      </c>
    </row>
    <row r="2249" spans="1:45" x14ac:dyDescent="0.35">
      <c r="A2249">
        <v>8104</v>
      </c>
      <c r="B2249" t="s">
        <v>47</v>
      </c>
      <c r="C2249">
        <v>1883</v>
      </c>
      <c r="D2249">
        <v>6</v>
      </c>
      <c r="E2249">
        <v>23</v>
      </c>
      <c r="J2249">
        <v>5.5</v>
      </c>
      <c r="L2249">
        <v>5.5</v>
      </c>
      <c r="Q2249">
        <v>7</v>
      </c>
      <c r="R2249" t="s">
        <v>93</v>
      </c>
      <c r="T2249" t="s">
        <v>400</v>
      </c>
      <c r="U2249">
        <v>37.9</v>
      </c>
      <c r="V2249">
        <v>112.5</v>
      </c>
      <c r="W2249">
        <v>30</v>
      </c>
      <c r="AE2249">
        <v>2</v>
      </c>
      <c r="AG2249">
        <v>3</v>
      </c>
      <c r="AQ2249">
        <v>2</v>
      </c>
      <c r="AS2249">
        <v>3</v>
      </c>
    </row>
    <row r="2250" spans="1:45" x14ac:dyDescent="0.35">
      <c r="A2250">
        <v>2324</v>
      </c>
      <c r="B2250" t="s">
        <v>47</v>
      </c>
      <c r="C2250">
        <v>1883</v>
      </c>
      <c r="D2250">
        <v>7</v>
      </c>
      <c r="E2250">
        <v>28</v>
      </c>
      <c r="F2250">
        <v>20</v>
      </c>
      <c r="G2250">
        <v>25</v>
      </c>
      <c r="Q2250">
        <v>10</v>
      </c>
      <c r="R2250" t="s">
        <v>60</v>
      </c>
      <c r="T2250" t="s">
        <v>1608</v>
      </c>
      <c r="U2250">
        <v>40.700000000000003</v>
      </c>
      <c r="V2250">
        <v>13.9</v>
      </c>
      <c r="W2250">
        <v>130</v>
      </c>
      <c r="X2250">
        <v>2313</v>
      </c>
      <c r="Y2250">
        <v>4</v>
      </c>
      <c r="AB2250">
        <v>374</v>
      </c>
      <c r="AC2250">
        <v>3</v>
      </c>
      <c r="AE2250">
        <v>4</v>
      </c>
      <c r="AF2250">
        <v>2278</v>
      </c>
      <c r="AG2250">
        <v>4</v>
      </c>
      <c r="AJ2250">
        <v>2313</v>
      </c>
      <c r="AK2250">
        <v>4</v>
      </c>
      <c r="AN2250">
        <v>374</v>
      </c>
      <c r="AO2250">
        <v>3</v>
      </c>
      <c r="AQ2250">
        <v>4</v>
      </c>
      <c r="AR2250">
        <v>2278</v>
      </c>
      <c r="AS2250">
        <v>4</v>
      </c>
    </row>
    <row r="2251" spans="1:45" x14ac:dyDescent="0.35">
      <c r="A2251">
        <v>2331</v>
      </c>
      <c r="B2251" t="s">
        <v>47</v>
      </c>
      <c r="C2251">
        <v>1883</v>
      </c>
      <c r="D2251">
        <v>10</v>
      </c>
      <c r="E2251">
        <v>15</v>
      </c>
      <c r="F2251">
        <v>13</v>
      </c>
      <c r="G2251">
        <v>30</v>
      </c>
      <c r="J2251">
        <v>7.3</v>
      </c>
      <c r="L2251">
        <v>7.3</v>
      </c>
      <c r="Q2251">
        <v>10</v>
      </c>
      <c r="R2251" t="s">
        <v>80</v>
      </c>
      <c r="T2251" t="s">
        <v>1609</v>
      </c>
      <c r="U2251">
        <v>38.299999999999997</v>
      </c>
      <c r="V2251">
        <v>26.2</v>
      </c>
      <c r="W2251">
        <v>140</v>
      </c>
      <c r="X2251">
        <v>15000</v>
      </c>
      <c r="Y2251">
        <v>4</v>
      </c>
      <c r="AE2251">
        <v>4</v>
      </c>
      <c r="AF2251">
        <v>3600</v>
      </c>
      <c r="AG2251">
        <v>4</v>
      </c>
      <c r="AJ2251">
        <v>15000</v>
      </c>
      <c r="AK2251">
        <v>4</v>
      </c>
      <c r="AQ2251">
        <v>4</v>
      </c>
      <c r="AR2251">
        <v>3600</v>
      </c>
      <c r="AS2251">
        <v>4</v>
      </c>
    </row>
    <row r="2252" spans="1:45" x14ac:dyDescent="0.35">
      <c r="A2252">
        <v>2332</v>
      </c>
      <c r="B2252" t="s">
        <v>47</v>
      </c>
      <c r="C2252">
        <v>1883</v>
      </c>
      <c r="D2252">
        <v>10</v>
      </c>
      <c r="E2252">
        <v>16</v>
      </c>
      <c r="F2252">
        <v>21</v>
      </c>
      <c r="J2252">
        <v>5.8</v>
      </c>
      <c r="L2252">
        <v>5.8</v>
      </c>
      <c r="Q2252">
        <v>7</v>
      </c>
      <c r="R2252" t="s">
        <v>73</v>
      </c>
      <c r="T2252" t="s">
        <v>1610</v>
      </c>
      <c r="U2252">
        <v>27.5</v>
      </c>
      <c r="V2252">
        <v>52.3</v>
      </c>
      <c r="W2252">
        <v>140</v>
      </c>
      <c r="AE2252">
        <v>2</v>
      </c>
      <c r="AQ2252">
        <v>2</v>
      </c>
    </row>
    <row r="2253" spans="1:45" x14ac:dyDescent="0.35">
      <c r="A2253">
        <v>8105</v>
      </c>
      <c r="B2253" t="s">
        <v>47</v>
      </c>
      <c r="C2253">
        <v>1884</v>
      </c>
      <c r="D2253">
        <v>1</v>
      </c>
      <c r="J2253">
        <v>5.3</v>
      </c>
      <c r="L2253">
        <v>5.3</v>
      </c>
      <c r="Q2253">
        <v>7</v>
      </c>
      <c r="R2253" t="s">
        <v>738</v>
      </c>
      <c r="T2253" t="s">
        <v>1611</v>
      </c>
      <c r="U2253">
        <v>23.5</v>
      </c>
      <c r="V2253">
        <v>120.4</v>
      </c>
      <c r="W2253">
        <v>30</v>
      </c>
      <c r="AE2253">
        <v>2</v>
      </c>
      <c r="AG2253">
        <v>3</v>
      </c>
      <c r="AQ2253">
        <v>2</v>
      </c>
      <c r="AS2253">
        <v>3</v>
      </c>
    </row>
    <row r="2254" spans="1:45" x14ac:dyDescent="0.35">
      <c r="A2254">
        <v>7710</v>
      </c>
      <c r="B2254" t="s">
        <v>51</v>
      </c>
      <c r="C2254">
        <v>1884</v>
      </c>
      <c r="D2254">
        <v>1</v>
      </c>
      <c r="Q2254">
        <v>7</v>
      </c>
      <c r="R2254" t="s">
        <v>1594</v>
      </c>
      <c r="T2254" t="s">
        <v>1612</v>
      </c>
      <c r="U2254">
        <v>-16</v>
      </c>
      <c r="V2254">
        <v>179</v>
      </c>
      <c r="W2254">
        <v>170</v>
      </c>
      <c r="AE2254">
        <v>1</v>
      </c>
      <c r="AQ2254">
        <v>1</v>
      </c>
    </row>
    <row r="2255" spans="1:45" x14ac:dyDescent="0.35">
      <c r="A2255">
        <v>2333</v>
      </c>
      <c r="B2255" t="s">
        <v>47</v>
      </c>
      <c r="C2255">
        <v>1884</v>
      </c>
      <c r="D2255">
        <v>5</v>
      </c>
      <c r="E2255">
        <v>19</v>
      </c>
      <c r="Q2255">
        <v>8</v>
      </c>
      <c r="R2255" t="s">
        <v>73</v>
      </c>
      <c r="T2255" t="s">
        <v>1613</v>
      </c>
      <c r="U2255">
        <v>26.81</v>
      </c>
      <c r="V2255">
        <v>55.91</v>
      </c>
      <c r="W2255">
        <v>140</v>
      </c>
      <c r="X2255">
        <v>238</v>
      </c>
      <c r="Y2255">
        <v>3</v>
      </c>
      <c r="AB2255">
        <v>500</v>
      </c>
      <c r="AC2255">
        <v>3</v>
      </c>
      <c r="AE2255">
        <v>3</v>
      </c>
      <c r="AG2255">
        <v>3</v>
      </c>
      <c r="AJ2255">
        <v>238</v>
      </c>
      <c r="AK2255">
        <v>3</v>
      </c>
      <c r="AN2255">
        <v>500</v>
      </c>
      <c r="AO2255">
        <v>3</v>
      </c>
      <c r="AQ2255">
        <v>3</v>
      </c>
      <c r="AS2255">
        <v>3</v>
      </c>
    </row>
    <row r="2256" spans="1:45" x14ac:dyDescent="0.35">
      <c r="A2256">
        <v>8201</v>
      </c>
      <c r="B2256" t="s">
        <v>47</v>
      </c>
      <c r="C2256">
        <v>1884</v>
      </c>
      <c r="D2256">
        <v>7</v>
      </c>
      <c r="E2256">
        <v>20</v>
      </c>
      <c r="F2256">
        <v>9</v>
      </c>
      <c r="G2256">
        <v>30</v>
      </c>
      <c r="J2256">
        <v>6.2</v>
      </c>
      <c r="L2256">
        <v>6.2</v>
      </c>
      <c r="R2256" t="s">
        <v>1614</v>
      </c>
      <c r="T2256" t="s">
        <v>1615</v>
      </c>
      <c r="U2256">
        <v>15.7</v>
      </c>
      <c r="V2256">
        <v>39.6</v>
      </c>
      <c r="W2256">
        <v>15</v>
      </c>
      <c r="AE2256">
        <v>2</v>
      </c>
      <c r="AG2256">
        <v>3</v>
      </c>
      <c r="AQ2256">
        <v>2</v>
      </c>
      <c r="AS2256">
        <v>3</v>
      </c>
    </row>
    <row r="2257" spans="1:47" x14ac:dyDescent="0.35">
      <c r="A2257">
        <v>6516</v>
      </c>
      <c r="B2257" t="s">
        <v>51</v>
      </c>
      <c r="C2257">
        <v>1884</v>
      </c>
      <c r="D2257">
        <v>8</v>
      </c>
      <c r="E2257">
        <v>10</v>
      </c>
      <c r="F2257">
        <v>19</v>
      </c>
      <c r="G2257">
        <v>7</v>
      </c>
      <c r="J2257">
        <v>5.5</v>
      </c>
      <c r="O2257">
        <v>5.5</v>
      </c>
      <c r="Q2257">
        <v>7</v>
      </c>
      <c r="R2257" t="s">
        <v>505</v>
      </c>
      <c r="S2257" t="s">
        <v>1166</v>
      </c>
      <c r="T2257" t="s">
        <v>1616</v>
      </c>
      <c r="U2257">
        <v>40.6</v>
      </c>
      <c r="V2257">
        <v>-73.75</v>
      </c>
      <c r="W2257">
        <v>150</v>
      </c>
    </row>
    <row r="2258" spans="1:47" x14ac:dyDescent="0.35">
      <c r="A2258">
        <v>2334</v>
      </c>
      <c r="B2258" t="s">
        <v>51</v>
      </c>
      <c r="C2258">
        <v>1884</v>
      </c>
      <c r="D2258">
        <v>11</v>
      </c>
      <c r="E2258">
        <v>5</v>
      </c>
      <c r="J2258">
        <v>7.5</v>
      </c>
      <c r="L2258">
        <v>7.5</v>
      </c>
      <c r="Q2258">
        <v>6</v>
      </c>
      <c r="R2258" t="s">
        <v>663</v>
      </c>
      <c r="T2258" t="s">
        <v>1617</v>
      </c>
      <c r="U2258">
        <v>7.5</v>
      </c>
      <c r="V2258">
        <v>-79</v>
      </c>
      <c r="W2258">
        <v>100</v>
      </c>
      <c r="AE2258">
        <v>2</v>
      </c>
      <c r="AG2258">
        <v>2</v>
      </c>
      <c r="AQ2258">
        <v>2</v>
      </c>
      <c r="AS2258">
        <v>2</v>
      </c>
    </row>
    <row r="2259" spans="1:47" x14ac:dyDescent="0.35">
      <c r="A2259">
        <v>2335</v>
      </c>
      <c r="B2259" t="s">
        <v>47</v>
      </c>
      <c r="C2259">
        <v>1884</v>
      </c>
      <c r="D2259">
        <v>11</v>
      </c>
      <c r="E2259">
        <v>14</v>
      </c>
      <c r="J2259">
        <v>6.5</v>
      </c>
      <c r="L2259">
        <v>6.5</v>
      </c>
      <c r="Q2259">
        <v>8</v>
      </c>
      <c r="R2259" t="s">
        <v>93</v>
      </c>
      <c r="T2259" t="s">
        <v>530</v>
      </c>
      <c r="U2259">
        <v>23</v>
      </c>
      <c r="V2259">
        <v>101.1</v>
      </c>
      <c r="W2259">
        <v>30</v>
      </c>
      <c r="X2259">
        <v>17</v>
      </c>
      <c r="Y2259">
        <v>1</v>
      </c>
      <c r="AB2259">
        <v>80</v>
      </c>
      <c r="AC2259">
        <v>2</v>
      </c>
      <c r="AE2259">
        <v>2</v>
      </c>
      <c r="AG2259">
        <v>3</v>
      </c>
      <c r="AJ2259">
        <v>17</v>
      </c>
      <c r="AK2259">
        <v>1</v>
      </c>
      <c r="AN2259">
        <v>80</v>
      </c>
      <c r="AO2259">
        <v>2</v>
      </c>
      <c r="AQ2259">
        <v>2</v>
      </c>
      <c r="AS2259">
        <v>3</v>
      </c>
    </row>
    <row r="2260" spans="1:47" x14ac:dyDescent="0.35">
      <c r="A2260">
        <v>7037</v>
      </c>
      <c r="B2260" t="s">
        <v>51</v>
      </c>
      <c r="C2260">
        <v>1884</v>
      </c>
      <c r="D2260">
        <v>12</v>
      </c>
      <c r="E2260">
        <v>21</v>
      </c>
      <c r="R2260" t="s">
        <v>505</v>
      </c>
      <c r="S2260" t="s">
        <v>1618</v>
      </c>
      <c r="T2260" t="s">
        <v>1619</v>
      </c>
      <c r="U2260">
        <v>41.31</v>
      </c>
      <c r="V2260">
        <v>-72.92</v>
      </c>
      <c r="W2260">
        <v>150</v>
      </c>
    </row>
    <row r="2261" spans="1:47" x14ac:dyDescent="0.35">
      <c r="A2261">
        <v>2341</v>
      </c>
      <c r="B2261" t="s">
        <v>47</v>
      </c>
      <c r="C2261">
        <v>1884</v>
      </c>
      <c r="D2261">
        <v>12</v>
      </c>
      <c r="E2261">
        <v>25</v>
      </c>
      <c r="F2261">
        <v>21</v>
      </c>
      <c r="G2261">
        <v>8</v>
      </c>
      <c r="J2261">
        <v>6.7</v>
      </c>
      <c r="L2261">
        <v>6.7</v>
      </c>
      <c r="Q2261">
        <v>9</v>
      </c>
      <c r="R2261" t="s">
        <v>87</v>
      </c>
      <c r="T2261" t="s">
        <v>1620</v>
      </c>
      <c r="U2261">
        <v>36.950000000000003</v>
      </c>
      <c r="V2261">
        <v>-3.9830000000000001</v>
      </c>
      <c r="W2261">
        <v>130</v>
      </c>
      <c r="X2261">
        <v>745</v>
      </c>
      <c r="Y2261">
        <v>3</v>
      </c>
      <c r="AB2261">
        <v>1475</v>
      </c>
      <c r="AC2261">
        <v>4</v>
      </c>
      <c r="AE2261">
        <v>4</v>
      </c>
      <c r="AF2261">
        <v>4399</v>
      </c>
      <c r="AG2261">
        <v>4</v>
      </c>
      <c r="AH2261">
        <v>63616</v>
      </c>
      <c r="AI2261">
        <v>4</v>
      </c>
      <c r="AJ2261">
        <v>745</v>
      </c>
      <c r="AK2261">
        <v>3</v>
      </c>
      <c r="AN2261">
        <v>1475</v>
      </c>
      <c r="AO2261">
        <v>4</v>
      </c>
      <c r="AQ2261">
        <v>4</v>
      </c>
      <c r="AR2261">
        <v>4399</v>
      </c>
      <c r="AS2261">
        <v>4</v>
      </c>
      <c r="AT2261">
        <v>6316</v>
      </c>
      <c r="AU2261">
        <v>4</v>
      </c>
    </row>
    <row r="2262" spans="1:47" x14ac:dyDescent="0.35">
      <c r="A2262">
        <v>2336</v>
      </c>
      <c r="B2262" t="s">
        <v>47</v>
      </c>
      <c r="C2262">
        <v>1884</v>
      </c>
      <c r="D2262">
        <v>12</v>
      </c>
      <c r="R2262" t="s">
        <v>591</v>
      </c>
      <c r="T2262" t="s">
        <v>1621</v>
      </c>
      <c r="U2262">
        <v>13.4</v>
      </c>
      <c r="V2262">
        <v>-88.5</v>
      </c>
      <c r="W2262">
        <v>100</v>
      </c>
      <c r="AE2262">
        <v>2</v>
      </c>
    </row>
    <row r="2263" spans="1:47" x14ac:dyDescent="0.35">
      <c r="A2263">
        <v>2342</v>
      </c>
      <c r="B2263" t="s">
        <v>47</v>
      </c>
      <c r="C2263">
        <v>1885</v>
      </c>
      <c r="D2263">
        <v>1</v>
      </c>
      <c r="E2263">
        <v>14</v>
      </c>
      <c r="J2263">
        <v>6</v>
      </c>
      <c r="L2263">
        <v>6</v>
      </c>
      <c r="Q2263">
        <v>8</v>
      </c>
      <c r="R2263" t="s">
        <v>93</v>
      </c>
      <c r="T2263" t="s">
        <v>95</v>
      </c>
      <c r="U2263">
        <v>34.5</v>
      </c>
      <c r="V2263">
        <v>105.7</v>
      </c>
      <c r="W2263">
        <v>30</v>
      </c>
      <c r="X2263">
        <v>80</v>
      </c>
      <c r="Y2263">
        <v>2</v>
      </c>
      <c r="AE2263">
        <v>2</v>
      </c>
      <c r="AF2263">
        <v>1001</v>
      </c>
      <c r="AG2263">
        <v>4</v>
      </c>
      <c r="AJ2263">
        <v>80</v>
      </c>
      <c r="AK2263">
        <v>2</v>
      </c>
      <c r="AQ2263">
        <v>2</v>
      </c>
      <c r="AR2263">
        <v>1001</v>
      </c>
      <c r="AS2263">
        <v>4</v>
      </c>
    </row>
    <row r="2264" spans="1:47" x14ac:dyDescent="0.35">
      <c r="A2264">
        <v>9914</v>
      </c>
      <c r="B2264" t="s">
        <v>47</v>
      </c>
      <c r="C2264">
        <v>1885</v>
      </c>
      <c r="D2264">
        <v>1</v>
      </c>
      <c r="E2264">
        <v>25</v>
      </c>
      <c r="R2264" t="s">
        <v>287</v>
      </c>
      <c r="T2264" t="s">
        <v>287</v>
      </c>
      <c r="W2264">
        <v>70</v>
      </c>
    </row>
    <row r="2265" spans="1:47" x14ac:dyDescent="0.35">
      <c r="A2265">
        <v>9912</v>
      </c>
      <c r="B2265" t="s">
        <v>51</v>
      </c>
      <c r="C2265">
        <v>1885</v>
      </c>
      <c r="D2265">
        <v>1</v>
      </c>
      <c r="E2265">
        <v>29</v>
      </c>
      <c r="F2265">
        <v>7</v>
      </c>
      <c r="G2265">
        <v>30</v>
      </c>
      <c r="R2265" t="s">
        <v>258</v>
      </c>
      <c r="T2265" t="s">
        <v>1622</v>
      </c>
      <c r="W2265">
        <v>15</v>
      </c>
    </row>
    <row r="2266" spans="1:47" x14ac:dyDescent="0.35">
      <c r="A2266">
        <v>2343</v>
      </c>
      <c r="B2266" t="s">
        <v>47</v>
      </c>
      <c r="C2266">
        <v>1885</v>
      </c>
      <c r="D2266">
        <v>2</v>
      </c>
      <c r="E2266">
        <v>11</v>
      </c>
      <c r="H2266" t="s">
        <v>48</v>
      </c>
      <c r="Q2266">
        <v>8</v>
      </c>
      <c r="R2266" t="s">
        <v>543</v>
      </c>
      <c r="T2266" t="s">
        <v>1623</v>
      </c>
      <c r="U2266">
        <v>20.8</v>
      </c>
      <c r="V2266">
        <v>-103.4</v>
      </c>
      <c r="W2266">
        <v>150</v>
      </c>
      <c r="AE2266">
        <v>2</v>
      </c>
    </row>
    <row r="2267" spans="1:47" x14ac:dyDescent="0.35">
      <c r="A2267">
        <v>2344</v>
      </c>
      <c r="B2267" t="s">
        <v>47</v>
      </c>
      <c r="C2267">
        <v>1885</v>
      </c>
      <c r="D2267">
        <v>2</v>
      </c>
      <c r="E2267">
        <v>22</v>
      </c>
      <c r="F2267">
        <v>7</v>
      </c>
      <c r="G2267">
        <v>30</v>
      </c>
      <c r="H2267" t="s">
        <v>48</v>
      </c>
      <c r="Q2267">
        <v>8</v>
      </c>
      <c r="R2267" t="s">
        <v>621</v>
      </c>
      <c r="T2267" t="s">
        <v>1624</v>
      </c>
      <c r="U2267">
        <v>9.8000000000000007</v>
      </c>
      <c r="V2267">
        <v>125.5</v>
      </c>
      <c r="W2267">
        <v>170</v>
      </c>
      <c r="AE2267">
        <v>3</v>
      </c>
    </row>
    <row r="2268" spans="1:47" x14ac:dyDescent="0.35">
      <c r="A2268">
        <v>2345</v>
      </c>
      <c r="B2268" t="s">
        <v>47</v>
      </c>
      <c r="C2268">
        <v>1885</v>
      </c>
      <c r="D2268">
        <v>3</v>
      </c>
      <c r="E2268">
        <v>28</v>
      </c>
      <c r="F2268">
        <v>18</v>
      </c>
      <c r="G2268">
        <v>23</v>
      </c>
      <c r="H2268" t="s">
        <v>48</v>
      </c>
      <c r="Q2268">
        <v>9</v>
      </c>
      <c r="R2268" t="s">
        <v>56</v>
      </c>
      <c r="T2268" t="s">
        <v>1625</v>
      </c>
      <c r="U2268">
        <v>37</v>
      </c>
      <c r="V2268">
        <v>22</v>
      </c>
      <c r="W2268">
        <v>130</v>
      </c>
      <c r="Y2268">
        <v>2</v>
      </c>
    </row>
    <row r="2269" spans="1:47" x14ac:dyDescent="0.35">
      <c r="A2269">
        <v>6208</v>
      </c>
      <c r="B2269" t="s">
        <v>51</v>
      </c>
      <c r="C2269">
        <v>1885</v>
      </c>
      <c r="D2269">
        <v>4</v>
      </c>
      <c r="E2269">
        <v>30</v>
      </c>
      <c r="J2269">
        <v>7.3</v>
      </c>
      <c r="L2269">
        <v>7.3</v>
      </c>
      <c r="R2269" t="s">
        <v>676</v>
      </c>
      <c r="T2269" t="s">
        <v>1626</v>
      </c>
      <c r="U2269">
        <v>-2.5</v>
      </c>
      <c r="V2269">
        <v>127.5</v>
      </c>
      <c r="W2269">
        <v>170</v>
      </c>
      <c r="AE2269">
        <v>1</v>
      </c>
      <c r="AQ2269">
        <v>1</v>
      </c>
      <c r="AR2269">
        <v>3</v>
      </c>
      <c r="AS2269">
        <v>1</v>
      </c>
    </row>
    <row r="2270" spans="1:47" x14ac:dyDescent="0.35">
      <c r="A2270">
        <v>2346</v>
      </c>
      <c r="B2270" t="s">
        <v>47</v>
      </c>
      <c r="C2270">
        <v>1885</v>
      </c>
      <c r="D2270">
        <v>5</v>
      </c>
      <c r="E2270">
        <v>1</v>
      </c>
      <c r="H2270" t="s">
        <v>48</v>
      </c>
      <c r="I2270">
        <v>3</v>
      </c>
      <c r="J2270">
        <v>4</v>
      </c>
      <c r="P2270">
        <v>4</v>
      </c>
      <c r="Q2270">
        <v>7</v>
      </c>
      <c r="R2270" t="s">
        <v>98</v>
      </c>
      <c r="T2270" t="s">
        <v>720</v>
      </c>
      <c r="U2270">
        <v>41.9</v>
      </c>
      <c r="V2270">
        <v>47.8</v>
      </c>
      <c r="W2270">
        <v>40</v>
      </c>
      <c r="AE2270">
        <v>2</v>
      </c>
    </row>
    <row r="2271" spans="1:47" x14ac:dyDescent="0.35">
      <c r="A2271">
        <v>2347</v>
      </c>
      <c r="B2271" t="s">
        <v>47</v>
      </c>
      <c r="C2271">
        <v>1885</v>
      </c>
      <c r="D2271">
        <v>5</v>
      </c>
      <c r="E2271">
        <v>25</v>
      </c>
      <c r="F2271">
        <v>20</v>
      </c>
      <c r="H2271" t="s">
        <v>48</v>
      </c>
      <c r="R2271" t="s">
        <v>580</v>
      </c>
      <c r="T2271" t="s">
        <v>899</v>
      </c>
      <c r="U2271">
        <v>2.5</v>
      </c>
      <c r="V2271">
        <v>-76.5</v>
      </c>
      <c r="W2271">
        <v>160</v>
      </c>
      <c r="AE2271">
        <v>2</v>
      </c>
    </row>
    <row r="2272" spans="1:47" x14ac:dyDescent="0.35">
      <c r="A2272">
        <v>2348</v>
      </c>
      <c r="B2272" t="s">
        <v>47</v>
      </c>
      <c r="C2272">
        <v>1885</v>
      </c>
      <c r="D2272">
        <v>5</v>
      </c>
      <c r="E2272">
        <v>30</v>
      </c>
      <c r="R2272" t="s">
        <v>77</v>
      </c>
      <c r="T2272" t="s">
        <v>509</v>
      </c>
      <c r="U2272">
        <v>33.5</v>
      </c>
      <c r="V2272">
        <v>75</v>
      </c>
      <c r="W2272">
        <v>60</v>
      </c>
      <c r="X2272">
        <v>3000</v>
      </c>
      <c r="Y2272">
        <v>4</v>
      </c>
      <c r="AE2272">
        <v>4</v>
      </c>
      <c r="AG2272">
        <v>4</v>
      </c>
      <c r="AI2272">
        <v>4</v>
      </c>
      <c r="AJ2272">
        <v>3000</v>
      </c>
      <c r="AK2272">
        <v>4</v>
      </c>
      <c r="AQ2272">
        <v>4</v>
      </c>
      <c r="AS2272">
        <v>4</v>
      </c>
    </row>
    <row r="2273" spans="1:47" x14ac:dyDescent="0.35">
      <c r="A2273">
        <v>2351</v>
      </c>
      <c r="B2273" t="s">
        <v>47</v>
      </c>
      <c r="C2273">
        <v>1885</v>
      </c>
      <c r="D2273">
        <v>6</v>
      </c>
      <c r="E2273">
        <v>6</v>
      </c>
      <c r="H2273" t="s">
        <v>48</v>
      </c>
      <c r="R2273" t="s">
        <v>77</v>
      </c>
      <c r="T2273" t="s">
        <v>1193</v>
      </c>
      <c r="U2273">
        <v>34</v>
      </c>
      <c r="V2273">
        <v>76</v>
      </c>
      <c r="W2273">
        <v>60</v>
      </c>
      <c r="AE2273">
        <v>3</v>
      </c>
    </row>
    <row r="2274" spans="1:47" x14ac:dyDescent="0.35">
      <c r="A2274">
        <v>10464</v>
      </c>
      <c r="B2274" t="s">
        <v>47</v>
      </c>
      <c r="C2274">
        <v>1885</v>
      </c>
      <c r="D2274">
        <v>7</v>
      </c>
      <c r="E2274">
        <v>14</v>
      </c>
      <c r="J2274">
        <v>6.9</v>
      </c>
      <c r="K2274">
        <v>6.9</v>
      </c>
      <c r="P2274">
        <v>7</v>
      </c>
      <c r="Q2274">
        <v>7</v>
      </c>
      <c r="R2274" t="s">
        <v>959</v>
      </c>
      <c r="T2274" t="s">
        <v>1263</v>
      </c>
      <c r="U2274">
        <v>24.8</v>
      </c>
      <c r="V2274">
        <v>89.5</v>
      </c>
      <c r="W2274">
        <v>60</v>
      </c>
      <c r="X2274">
        <v>75</v>
      </c>
      <c r="Y2274">
        <v>2</v>
      </c>
      <c r="AE2274">
        <v>2</v>
      </c>
      <c r="AG2274">
        <v>4</v>
      </c>
      <c r="AJ2274">
        <v>75</v>
      </c>
      <c r="AK2274">
        <v>2</v>
      </c>
      <c r="AQ2274">
        <v>2</v>
      </c>
      <c r="AS2274">
        <v>4</v>
      </c>
    </row>
    <row r="2275" spans="1:47" x14ac:dyDescent="0.35">
      <c r="A2275">
        <v>2353</v>
      </c>
      <c r="B2275" t="s">
        <v>47</v>
      </c>
      <c r="C2275">
        <v>1885</v>
      </c>
      <c r="D2275">
        <v>7</v>
      </c>
      <c r="E2275">
        <v>23</v>
      </c>
      <c r="F2275">
        <v>14</v>
      </c>
      <c r="G2275">
        <v>45</v>
      </c>
      <c r="Q2275">
        <v>9</v>
      </c>
      <c r="R2275" t="s">
        <v>621</v>
      </c>
      <c r="T2275" t="s">
        <v>1627</v>
      </c>
      <c r="U2275">
        <v>8.3000000000000007</v>
      </c>
      <c r="V2275">
        <v>123.6</v>
      </c>
      <c r="W2275">
        <v>170</v>
      </c>
      <c r="AE2275">
        <v>2</v>
      </c>
      <c r="AG2275">
        <v>2</v>
      </c>
      <c r="AQ2275">
        <v>2</v>
      </c>
      <c r="AS2275">
        <v>2</v>
      </c>
    </row>
    <row r="2276" spans="1:47" x14ac:dyDescent="0.35">
      <c r="A2276">
        <v>6612</v>
      </c>
      <c r="B2276" t="s">
        <v>51</v>
      </c>
      <c r="C2276">
        <v>1885</v>
      </c>
      <c r="D2276">
        <v>7</v>
      </c>
      <c r="E2276">
        <v>29</v>
      </c>
      <c r="J2276">
        <v>6.8</v>
      </c>
      <c r="L2276">
        <v>6.8</v>
      </c>
      <c r="R2276" t="s">
        <v>676</v>
      </c>
      <c r="T2276" t="s">
        <v>1628</v>
      </c>
      <c r="U2276" t="s">
        <v>1629</v>
      </c>
      <c r="V2276">
        <v>99.5</v>
      </c>
      <c r="W2276">
        <v>60</v>
      </c>
    </row>
    <row r="2277" spans="1:47" x14ac:dyDescent="0.35">
      <c r="A2277">
        <v>2354</v>
      </c>
      <c r="B2277" t="s">
        <v>47</v>
      </c>
      <c r="C2277">
        <v>1885</v>
      </c>
      <c r="D2277">
        <v>8</v>
      </c>
      <c r="E2277">
        <v>2</v>
      </c>
      <c r="F2277">
        <v>21</v>
      </c>
      <c r="G2277">
        <v>20</v>
      </c>
      <c r="H2277" t="s">
        <v>48</v>
      </c>
      <c r="I2277">
        <v>15</v>
      </c>
      <c r="J2277">
        <v>6.9</v>
      </c>
      <c r="P2277">
        <v>6.9</v>
      </c>
      <c r="Q2277">
        <v>10</v>
      </c>
      <c r="R2277" t="s">
        <v>82</v>
      </c>
      <c r="T2277" t="s">
        <v>1630</v>
      </c>
      <c r="U2277">
        <v>42.7</v>
      </c>
      <c r="V2277">
        <v>74.099999999999994</v>
      </c>
      <c r="W2277">
        <v>40</v>
      </c>
      <c r="X2277">
        <v>54</v>
      </c>
      <c r="Y2277">
        <v>2</v>
      </c>
      <c r="AE2277">
        <v>2</v>
      </c>
    </row>
    <row r="2278" spans="1:47" x14ac:dyDescent="0.35">
      <c r="A2278">
        <v>2355</v>
      </c>
      <c r="B2278" t="s">
        <v>47</v>
      </c>
      <c r="C2278">
        <v>1885</v>
      </c>
      <c r="D2278">
        <v>10</v>
      </c>
      <c r="E2278">
        <v>12</v>
      </c>
      <c r="F2278">
        <v>4</v>
      </c>
      <c r="G2278">
        <v>30</v>
      </c>
      <c r="H2278" t="s">
        <v>48</v>
      </c>
      <c r="Q2278">
        <v>9</v>
      </c>
      <c r="R2278" t="s">
        <v>713</v>
      </c>
      <c r="T2278" t="s">
        <v>1631</v>
      </c>
      <c r="U2278">
        <v>12.3</v>
      </c>
      <c r="V2278">
        <v>-86.8</v>
      </c>
      <c r="W2278">
        <v>100</v>
      </c>
      <c r="AE2278">
        <v>3</v>
      </c>
    </row>
    <row r="2279" spans="1:47" x14ac:dyDescent="0.35">
      <c r="A2279">
        <v>6209</v>
      </c>
      <c r="B2279" t="s">
        <v>51</v>
      </c>
      <c r="C2279">
        <v>1885</v>
      </c>
      <c r="D2279">
        <v>11</v>
      </c>
      <c r="E2279">
        <v>12</v>
      </c>
      <c r="R2279" t="s">
        <v>539</v>
      </c>
      <c r="T2279" t="s">
        <v>1483</v>
      </c>
      <c r="U2279">
        <v>-20.2</v>
      </c>
      <c r="V2279">
        <v>-70.099999999999994</v>
      </c>
      <c r="W2279">
        <v>160</v>
      </c>
    </row>
    <row r="2280" spans="1:47" x14ac:dyDescent="0.35">
      <c r="A2280">
        <v>9913</v>
      </c>
      <c r="B2280" t="s">
        <v>47</v>
      </c>
      <c r="C2280">
        <v>1885</v>
      </c>
      <c r="D2280">
        <v>12</v>
      </c>
      <c r="E2280">
        <v>3</v>
      </c>
      <c r="F2280">
        <v>20</v>
      </c>
      <c r="G2280">
        <v>0</v>
      </c>
      <c r="J2280">
        <v>5.9</v>
      </c>
      <c r="K2280">
        <v>5.9</v>
      </c>
      <c r="Q2280">
        <v>9</v>
      </c>
      <c r="R2280" t="s">
        <v>258</v>
      </c>
      <c r="T2280" t="s">
        <v>1632</v>
      </c>
      <c r="U2280">
        <v>36.1</v>
      </c>
      <c r="V2280">
        <v>4.5999999999999996</v>
      </c>
      <c r="W2280">
        <v>15</v>
      </c>
      <c r="X2280">
        <v>33</v>
      </c>
      <c r="Y2280">
        <v>1</v>
      </c>
      <c r="AE2280">
        <v>3</v>
      </c>
      <c r="AG2280">
        <v>3</v>
      </c>
      <c r="AJ2280">
        <v>33</v>
      </c>
      <c r="AK2280">
        <v>1</v>
      </c>
      <c r="AQ2280">
        <v>3</v>
      </c>
      <c r="AS2280">
        <v>3</v>
      </c>
    </row>
    <row r="2281" spans="1:47" x14ac:dyDescent="0.35">
      <c r="A2281">
        <v>6210</v>
      </c>
      <c r="B2281" t="s">
        <v>51</v>
      </c>
      <c r="C2281">
        <v>1885</v>
      </c>
      <c r="D2281">
        <v>12</v>
      </c>
      <c r="E2281">
        <v>14</v>
      </c>
      <c r="R2281" t="s">
        <v>676</v>
      </c>
      <c r="T2281" t="s">
        <v>1240</v>
      </c>
      <c r="U2281">
        <v>5.55</v>
      </c>
      <c r="V2281">
        <v>95.3</v>
      </c>
      <c r="W2281">
        <v>60</v>
      </c>
    </row>
    <row r="2282" spans="1:47" x14ac:dyDescent="0.35">
      <c r="A2282">
        <v>8106</v>
      </c>
      <c r="B2282" t="s">
        <v>47</v>
      </c>
      <c r="C2282">
        <v>1885</v>
      </c>
      <c r="D2282">
        <v>12</v>
      </c>
      <c r="E2282">
        <v>22</v>
      </c>
      <c r="J2282">
        <v>5</v>
      </c>
      <c r="L2282">
        <v>5</v>
      </c>
      <c r="Q2282">
        <v>6</v>
      </c>
      <c r="R2282" t="s">
        <v>93</v>
      </c>
      <c r="T2282" t="s">
        <v>1633</v>
      </c>
      <c r="U2282">
        <v>25</v>
      </c>
      <c r="V2282">
        <v>104</v>
      </c>
      <c r="W2282">
        <v>30</v>
      </c>
      <c r="X2282">
        <v>4</v>
      </c>
      <c r="Y2282">
        <v>1</v>
      </c>
      <c r="AC2282">
        <v>2</v>
      </c>
      <c r="AE2282">
        <v>1</v>
      </c>
      <c r="AG2282">
        <v>1</v>
      </c>
      <c r="AJ2282">
        <v>4</v>
      </c>
      <c r="AK2282">
        <v>1</v>
      </c>
      <c r="AO2282">
        <v>2</v>
      </c>
      <c r="AQ2282">
        <v>1</v>
      </c>
      <c r="AS2282">
        <v>1</v>
      </c>
    </row>
    <row r="2283" spans="1:47" x14ac:dyDescent="0.35">
      <c r="A2283">
        <v>6553</v>
      </c>
      <c r="B2283" t="s">
        <v>51</v>
      </c>
      <c r="C2283">
        <v>1886</v>
      </c>
      <c r="D2283">
        <v>1</v>
      </c>
      <c r="E2283">
        <v>31</v>
      </c>
      <c r="R2283" t="s">
        <v>676</v>
      </c>
      <c r="T2283" t="s">
        <v>1634</v>
      </c>
      <c r="U2283">
        <v>5.6</v>
      </c>
      <c r="V2283">
        <v>95.3</v>
      </c>
      <c r="W2283">
        <v>60</v>
      </c>
    </row>
    <row r="2284" spans="1:47" x14ac:dyDescent="0.35">
      <c r="A2284">
        <v>2357</v>
      </c>
      <c r="B2284" t="s">
        <v>51</v>
      </c>
      <c r="C2284">
        <v>1886</v>
      </c>
      <c r="D2284">
        <v>8</v>
      </c>
      <c r="E2284">
        <v>27</v>
      </c>
      <c r="F2284">
        <v>21</v>
      </c>
      <c r="G2284">
        <v>32</v>
      </c>
      <c r="J2284">
        <v>7.5</v>
      </c>
      <c r="P2284">
        <v>7.5</v>
      </c>
      <c r="Q2284">
        <v>10</v>
      </c>
      <c r="R2284" t="s">
        <v>56</v>
      </c>
      <c r="T2284" t="s">
        <v>1635</v>
      </c>
      <c r="U2284">
        <v>37.1</v>
      </c>
      <c r="V2284">
        <v>21.5</v>
      </c>
      <c r="W2284">
        <v>130</v>
      </c>
      <c r="X2284">
        <v>600</v>
      </c>
      <c r="Y2284">
        <v>3</v>
      </c>
      <c r="AE2284">
        <v>3</v>
      </c>
    </row>
    <row r="2285" spans="1:47" x14ac:dyDescent="0.35">
      <c r="A2285">
        <v>2362</v>
      </c>
      <c r="B2285" t="s">
        <v>51</v>
      </c>
      <c r="C2285">
        <v>1886</v>
      </c>
      <c r="D2285">
        <v>9</v>
      </c>
      <c r="E2285">
        <v>1</v>
      </c>
      <c r="F2285">
        <v>2</v>
      </c>
      <c r="G2285">
        <v>51</v>
      </c>
      <c r="H2285" t="s">
        <v>48</v>
      </c>
      <c r="J2285">
        <v>7.3</v>
      </c>
      <c r="K2285">
        <v>7.3</v>
      </c>
      <c r="Q2285">
        <v>10</v>
      </c>
      <c r="R2285" t="s">
        <v>505</v>
      </c>
      <c r="S2285" t="s">
        <v>1636</v>
      </c>
      <c r="T2285" t="s">
        <v>1637</v>
      </c>
      <c r="U2285">
        <v>32.9</v>
      </c>
      <c r="V2285">
        <v>-80</v>
      </c>
      <c r="W2285">
        <v>150</v>
      </c>
      <c r="X2285">
        <v>60</v>
      </c>
      <c r="Y2285">
        <v>2</v>
      </c>
      <c r="AD2285">
        <v>5</v>
      </c>
      <c r="AE2285">
        <v>2</v>
      </c>
      <c r="AJ2285">
        <v>60</v>
      </c>
      <c r="AK2285">
        <v>2</v>
      </c>
      <c r="AP2285">
        <v>6</v>
      </c>
      <c r="AQ2285">
        <v>3</v>
      </c>
    </row>
    <row r="2286" spans="1:47" x14ac:dyDescent="0.35">
      <c r="A2286">
        <v>2363</v>
      </c>
      <c r="B2286" t="s">
        <v>47</v>
      </c>
      <c r="C2286">
        <v>1886</v>
      </c>
      <c r="D2286">
        <v>9</v>
      </c>
      <c r="E2286">
        <v>29</v>
      </c>
      <c r="F2286">
        <v>6</v>
      </c>
      <c r="G2286">
        <v>20</v>
      </c>
      <c r="H2286" t="s">
        <v>48</v>
      </c>
      <c r="R2286" t="s">
        <v>501</v>
      </c>
      <c r="T2286" t="s">
        <v>996</v>
      </c>
      <c r="U2286">
        <v>9.3000000000000007</v>
      </c>
      <c r="V2286">
        <v>-70.400000000000006</v>
      </c>
      <c r="W2286">
        <v>160</v>
      </c>
      <c r="AE2286">
        <v>2</v>
      </c>
    </row>
    <row r="2287" spans="1:47" x14ac:dyDescent="0.35">
      <c r="A2287">
        <v>2364</v>
      </c>
      <c r="B2287" t="s">
        <v>51</v>
      </c>
      <c r="C2287">
        <v>1887</v>
      </c>
      <c r="D2287">
        <v>2</v>
      </c>
      <c r="E2287">
        <v>2</v>
      </c>
      <c r="F2287">
        <v>15</v>
      </c>
      <c r="G2287">
        <v>0</v>
      </c>
      <c r="Q2287">
        <v>9</v>
      </c>
      <c r="R2287" t="s">
        <v>621</v>
      </c>
      <c r="T2287" t="s">
        <v>1638</v>
      </c>
      <c r="U2287">
        <v>10.7</v>
      </c>
      <c r="V2287">
        <v>122.6</v>
      </c>
      <c r="W2287">
        <v>170</v>
      </c>
      <c r="AE2287">
        <v>2</v>
      </c>
      <c r="AI2287">
        <v>2</v>
      </c>
      <c r="AQ2287">
        <v>2</v>
      </c>
      <c r="AU2287">
        <v>2</v>
      </c>
    </row>
    <row r="2288" spans="1:47" x14ac:dyDescent="0.35">
      <c r="A2288">
        <v>2366</v>
      </c>
      <c r="B2288" t="s">
        <v>47</v>
      </c>
      <c r="C2288">
        <v>1887</v>
      </c>
      <c r="D2288">
        <v>2</v>
      </c>
      <c r="E2288">
        <v>23</v>
      </c>
      <c r="F2288">
        <v>5</v>
      </c>
      <c r="G2288">
        <v>23</v>
      </c>
      <c r="Q2288">
        <v>10</v>
      </c>
      <c r="R2288" t="s">
        <v>60</v>
      </c>
      <c r="T2288" t="s">
        <v>708</v>
      </c>
      <c r="U2288">
        <v>43.9</v>
      </c>
      <c r="V2288">
        <v>8.1</v>
      </c>
      <c r="W2288">
        <v>130</v>
      </c>
      <c r="X2288">
        <v>800</v>
      </c>
      <c r="Y2288">
        <v>3</v>
      </c>
      <c r="AE2288">
        <v>3</v>
      </c>
    </row>
    <row r="2289" spans="1:47" x14ac:dyDescent="0.35">
      <c r="A2289">
        <v>2368</v>
      </c>
      <c r="B2289" t="s">
        <v>47</v>
      </c>
      <c r="C2289">
        <v>1887</v>
      </c>
      <c r="D2289">
        <v>3</v>
      </c>
      <c r="E2289">
        <v>24</v>
      </c>
      <c r="F2289">
        <v>13</v>
      </c>
      <c r="G2289">
        <v>14</v>
      </c>
      <c r="Q2289">
        <v>8</v>
      </c>
      <c r="R2289" t="s">
        <v>621</v>
      </c>
      <c r="T2289" t="s">
        <v>1639</v>
      </c>
      <c r="U2289">
        <v>13.7</v>
      </c>
      <c r="V2289">
        <v>123.3</v>
      </c>
      <c r="W2289">
        <v>170</v>
      </c>
      <c r="AE2289">
        <v>1</v>
      </c>
      <c r="AI2289">
        <v>1</v>
      </c>
      <c r="AQ2289">
        <v>1</v>
      </c>
      <c r="AU2289">
        <v>1</v>
      </c>
    </row>
    <row r="2290" spans="1:47" x14ac:dyDescent="0.35">
      <c r="A2290">
        <v>2369</v>
      </c>
      <c r="B2290" t="s">
        <v>51</v>
      </c>
      <c r="C2290">
        <v>1887</v>
      </c>
      <c r="D2290">
        <v>5</v>
      </c>
      <c r="E2290">
        <v>3</v>
      </c>
      <c r="I2290">
        <v>80</v>
      </c>
      <c r="J2290">
        <v>8</v>
      </c>
      <c r="L2290">
        <v>8</v>
      </c>
      <c r="R2290" t="s">
        <v>543</v>
      </c>
      <c r="T2290" t="s">
        <v>1640</v>
      </c>
      <c r="U2290">
        <v>31</v>
      </c>
      <c r="V2290">
        <v>-109</v>
      </c>
      <c r="W2290">
        <v>150</v>
      </c>
      <c r="X2290">
        <v>44</v>
      </c>
      <c r="Y2290">
        <v>1</v>
      </c>
      <c r="AC2290">
        <v>3</v>
      </c>
      <c r="AE2290">
        <v>3</v>
      </c>
      <c r="AG2290">
        <v>3</v>
      </c>
      <c r="AJ2290">
        <v>44</v>
      </c>
      <c r="AK2290">
        <v>1</v>
      </c>
      <c r="AO2290">
        <v>3</v>
      </c>
      <c r="AQ2290">
        <v>3</v>
      </c>
      <c r="AS2290">
        <v>3</v>
      </c>
    </row>
    <row r="2291" spans="1:47" x14ac:dyDescent="0.35">
      <c r="A2291">
        <v>9895</v>
      </c>
      <c r="B2291" t="s">
        <v>51</v>
      </c>
      <c r="C2291">
        <v>1887</v>
      </c>
      <c r="D2291">
        <v>5</v>
      </c>
      <c r="E2291">
        <v>19</v>
      </c>
      <c r="R2291" t="s">
        <v>676</v>
      </c>
      <c r="T2291" t="s">
        <v>1641</v>
      </c>
      <c r="U2291">
        <v>5.4</v>
      </c>
      <c r="V2291">
        <v>96</v>
      </c>
      <c r="W2291">
        <v>60</v>
      </c>
    </row>
    <row r="2292" spans="1:47" x14ac:dyDescent="0.35">
      <c r="A2292">
        <v>2370</v>
      </c>
      <c r="B2292" t="s">
        <v>47</v>
      </c>
      <c r="C2292">
        <v>1887</v>
      </c>
      <c r="D2292">
        <v>5</v>
      </c>
      <c r="E2292">
        <v>29</v>
      </c>
      <c r="R2292" t="s">
        <v>543</v>
      </c>
      <c r="T2292" t="s">
        <v>1642</v>
      </c>
      <c r="U2292">
        <v>28.2</v>
      </c>
      <c r="V2292">
        <v>-100.2</v>
      </c>
      <c r="W2292">
        <v>150</v>
      </c>
      <c r="AE2292">
        <v>3</v>
      </c>
    </row>
    <row r="2293" spans="1:47" x14ac:dyDescent="0.35">
      <c r="A2293">
        <v>2371</v>
      </c>
      <c r="B2293" t="s">
        <v>47</v>
      </c>
      <c r="C2293">
        <v>1887</v>
      </c>
      <c r="D2293">
        <v>6</v>
      </c>
      <c r="E2293">
        <v>8</v>
      </c>
      <c r="F2293">
        <v>23</v>
      </c>
      <c r="G2293">
        <v>35</v>
      </c>
      <c r="H2293" t="s">
        <v>48</v>
      </c>
      <c r="I2293">
        <v>20</v>
      </c>
      <c r="J2293">
        <v>7.3</v>
      </c>
      <c r="P2293">
        <v>7.3</v>
      </c>
      <c r="Q2293">
        <v>10</v>
      </c>
      <c r="R2293" t="s">
        <v>174</v>
      </c>
      <c r="T2293" t="s">
        <v>1643</v>
      </c>
      <c r="U2293">
        <v>43.1</v>
      </c>
      <c r="V2293">
        <v>76.8</v>
      </c>
      <c r="W2293">
        <v>40</v>
      </c>
      <c r="AE2293">
        <v>2</v>
      </c>
    </row>
    <row r="2294" spans="1:47" x14ac:dyDescent="0.35">
      <c r="A2294">
        <v>2372</v>
      </c>
      <c r="B2294" t="s">
        <v>47</v>
      </c>
      <c r="C2294">
        <v>1887</v>
      </c>
      <c r="D2294">
        <v>8</v>
      </c>
      <c r="E2294">
        <v>29</v>
      </c>
      <c r="H2294" t="s">
        <v>48</v>
      </c>
      <c r="R2294" t="s">
        <v>543</v>
      </c>
      <c r="T2294" t="s">
        <v>1644</v>
      </c>
      <c r="U2294">
        <v>17.7</v>
      </c>
      <c r="V2294">
        <v>-100</v>
      </c>
      <c r="W2294">
        <v>150</v>
      </c>
      <c r="AE2294">
        <v>3</v>
      </c>
    </row>
    <row r="2295" spans="1:47" x14ac:dyDescent="0.35">
      <c r="A2295">
        <v>2373</v>
      </c>
      <c r="B2295" t="s">
        <v>51</v>
      </c>
      <c r="C2295">
        <v>1887</v>
      </c>
      <c r="D2295">
        <v>9</v>
      </c>
      <c r="E2295">
        <v>23</v>
      </c>
      <c r="F2295">
        <v>12</v>
      </c>
      <c r="H2295" t="s">
        <v>48</v>
      </c>
      <c r="R2295" t="s">
        <v>826</v>
      </c>
      <c r="T2295" t="s">
        <v>1645</v>
      </c>
      <c r="U2295">
        <v>19.7</v>
      </c>
      <c r="V2295">
        <v>-74.400000000000006</v>
      </c>
      <c r="W2295">
        <v>90</v>
      </c>
      <c r="AE2295">
        <v>3</v>
      </c>
      <c r="AS2295">
        <v>3</v>
      </c>
    </row>
    <row r="2296" spans="1:47" x14ac:dyDescent="0.35">
      <c r="A2296">
        <v>2374</v>
      </c>
      <c r="B2296" t="s">
        <v>51</v>
      </c>
      <c r="C2296">
        <v>1887</v>
      </c>
      <c r="D2296">
        <v>10</v>
      </c>
      <c r="E2296">
        <v>3</v>
      </c>
      <c r="F2296">
        <v>22</v>
      </c>
      <c r="G2296">
        <v>53</v>
      </c>
      <c r="H2296" t="s">
        <v>48</v>
      </c>
      <c r="Q2296">
        <v>8</v>
      </c>
      <c r="R2296" t="s">
        <v>56</v>
      </c>
      <c r="T2296" t="s">
        <v>1646</v>
      </c>
      <c r="U2296">
        <v>38.299999999999997</v>
      </c>
      <c r="V2296">
        <v>22.8</v>
      </c>
      <c r="W2296">
        <v>130</v>
      </c>
      <c r="Y2296">
        <v>2</v>
      </c>
    </row>
    <row r="2297" spans="1:47" x14ac:dyDescent="0.35">
      <c r="A2297">
        <v>2375</v>
      </c>
      <c r="B2297" t="s">
        <v>47</v>
      </c>
      <c r="C2297">
        <v>1887</v>
      </c>
      <c r="D2297">
        <v>11</v>
      </c>
      <c r="E2297">
        <v>9</v>
      </c>
      <c r="F2297">
        <v>2</v>
      </c>
      <c r="G2297">
        <v>15</v>
      </c>
      <c r="H2297" t="s">
        <v>48</v>
      </c>
      <c r="Q2297">
        <v>12</v>
      </c>
      <c r="R2297" t="s">
        <v>60</v>
      </c>
      <c r="T2297" t="s">
        <v>332</v>
      </c>
      <c r="U2297">
        <v>44.2</v>
      </c>
      <c r="V2297">
        <v>12</v>
      </c>
      <c r="W2297">
        <v>130</v>
      </c>
    </row>
    <row r="2298" spans="1:47" x14ac:dyDescent="0.35">
      <c r="A2298">
        <v>2376</v>
      </c>
      <c r="B2298" t="s">
        <v>47</v>
      </c>
      <c r="C2298">
        <v>1887</v>
      </c>
      <c r="D2298">
        <v>11</v>
      </c>
      <c r="E2298">
        <v>29</v>
      </c>
      <c r="F2298">
        <v>12</v>
      </c>
      <c r="G2298">
        <v>30</v>
      </c>
      <c r="Q2298">
        <v>10</v>
      </c>
      <c r="R2298" t="s">
        <v>258</v>
      </c>
      <c r="T2298" t="s">
        <v>1647</v>
      </c>
      <c r="U2298">
        <v>35.58</v>
      </c>
      <c r="V2298">
        <v>0.33</v>
      </c>
      <c r="W2298">
        <v>15</v>
      </c>
      <c r="X2298">
        <v>20</v>
      </c>
      <c r="Y2298">
        <v>1</v>
      </c>
      <c r="AE2298">
        <v>3</v>
      </c>
      <c r="AF2298">
        <v>331</v>
      </c>
      <c r="AG2298">
        <v>3</v>
      </c>
      <c r="AJ2298">
        <v>20</v>
      </c>
      <c r="AK2298">
        <v>1</v>
      </c>
      <c r="AQ2298">
        <v>3</v>
      </c>
      <c r="AR2298">
        <v>331</v>
      </c>
      <c r="AS2298">
        <v>3</v>
      </c>
    </row>
    <row r="2299" spans="1:47" x14ac:dyDescent="0.35">
      <c r="A2299">
        <v>2377</v>
      </c>
      <c r="B2299" t="s">
        <v>47</v>
      </c>
      <c r="C2299">
        <v>1887</v>
      </c>
      <c r="D2299">
        <v>12</v>
      </c>
      <c r="E2299">
        <v>3</v>
      </c>
      <c r="H2299" t="s">
        <v>48</v>
      </c>
      <c r="R2299" t="s">
        <v>60</v>
      </c>
      <c r="T2299" t="s">
        <v>1648</v>
      </c>
      <c r="U2299">
        <v>39.6</v>
      </c>
      <c r="V2299">
        <v>16.3</v>
      </c>
      <c r="W2299">
        <v>130</v>
      </c>
      <c r="AE2299">
        <v>2</v>
      </c>
    </row>
    <row r="2300" spans="1:47" x14ac:dyDescent="0.35">
      <c r="A2300">
        <v>2378</v>
      </c>
      <c r="B2300" t="s">
        <v>47</v>
      </c>
      <c r="C2300">
        <v>1887</v>
      </c>
      <c r="D2300">
        <v>12</v>
      </c>
      <c r="E2300">
        <v>16</v>
      </c>
      <c r="J2300">
        <v>6.8</v>
      </c>
      <c r="L2300">
        <v>6.8</v>
      </c>
      <c r="Q2300">
        <v>9</v>
      </c>
      <c r="R2300" t="s">
        <v>93</v>
      </c>
      <c r="T2300" t="s">
        <v>530</v>
      </c>
      <c r="U2300">
        <v>23.7</v>
      </c>
      <c r="V2300">
        <v>102.5</v>
      </c>
      <c r="W2300">
        <v>30</v>
      </c>
      <c r="X2300">
        <v>2000</v>
      </c>
      <c r="Y2300">
        <v>4</v>
      </c>
      <c r="AB2300">
        <v>3000</v>
      </c>
      <c r="AC2300">
        <v>4</v>
      </c>
      <c r="AE2300">
        <v>3</v>
      </c>
      <c r="AG2300">
        <v>3</v>
      </c>
      <c r="AJ2300">
        <v>2000</v>
      </c>
      <c r="AK2300">
        <v>4</v>
      </c>
      <c r="AN2300">
        <v>3000</v>
      </c>
      <c r="AO2300">
        <v>4</v>
      </c>
      <c r="AQ2300">
        <v>3</v>
      </c>
      <c r="AS2300">
        <v>3</v>
      </c>
    </row>
    <row r="2301" spans="1:47" x14ac:dyDescent="0.35">
      <c r="A2301">
        <v>2381</v>
      </c>
      <c r="B2301" t="s">
        <v>47</v>
      </c>
      <c r="C2301">
        <v>1888</v>
      </c>
      <c r="D2301">
        <v>1</v>
      </c>
      <c r="E2301">
        <v>10</v>
      </c>
      <c r="F2301">
        <v>12</v>
      </c>
      <c r="G2301">
        <v>55</v>
      </c>
      <c r="J2301">
        <v>7.5</v>
      </c>
      <c r="O2301">
        <v>7.5</v>
      </c>
      <c r="Q2301">
        <v>8</v>
      </c>
      <c r="R2301" t="s">
        <v>1058</v>
      </c>
      <c r="T2301" t="s">
        <v>1649</v>
      </c>
      <c r="U2301">
        <v>10.3</v>
      </c>
      <c r="V2301">
        <v>-61.1</v>
      </c>
      <c r="W2301">
        <v>90</v>
      </c>
      <c r="X2301">
        <v>1</v>
      </c>
      <c r="Y2301">
        <v>1</v>
      </c>
      <c r="AE2301">
        <v>2</v>
      </c>
      <c r="AI2301">
        <v>3</v>
      </c>
      <c r="AJ2301">
        <v>1</v>
      </c>
      <c r="AK2301">
        <v>1</v>
      </c>
      <c r="AQ2301">
        <v>2</v>
      </c>
      <c r="AU2301">
        <v>3</v>
      </c>
    </row>
    <row r="2302" spans="1:47" x14ac:dyDescent="0.35">
      <c r="A2302">
        <v>7989</v>
      </c>
      <c r="B2302" t="s">
        <v>47</v>
      </c>
      <c r="C2302">
        <v>1888</v>
      </c>
      <c r="D2302">
        <v>3</v>
      </c>
      <c r="E2302">
        <v>11</v>
      </c>
      <c r="J2302">
        <v>5</v>
      </c>
      <c r="L2302">
        <v>5</v>
      </c>
      <c r="Q2302">
        <v>6</v>
      </c>
      <c r="R2302" t="s">
        <v>93</v>
      </c>
      <c r="T2302" t="s">
        <v>908</v>
      </c>
      <c r="U2302">
        <v>36.5</v>
      </c>
      <c r="V2302">
        <v>102.2</v>
      </c>
      <c r="W2302">
        <v>30</v>
      </c>
      <c r="Y2302">
        <v>1</v>
      </c>
      <c r="AC2302">
        <v>1</v>
      </c>
      <c r="AE2302">
        <v>1</v>
      </c>
      <c r="AG2302">
        <v>2</v>
      </c>
      <c r="AI2302">
        <v>2</v>
      </c>
      <c r="AK2302">
        <v>1</v>
      </c>
      <c r="AO2302">
        <v>1</v>
      </c>
      <c r="AQ2302">
        <v>1</v>
      </c>
      <c r="AS2302">
        <v>2</v>
      </c>
    </row>
    <row r="2303" spans="1:47" x14ac:dyDescent="0.35">
      <c r="A2303">
        <v>6212</v>
      </c>
      <c r="B2303" t="s">
        <v>51</v>
      </c>
      <c r="C2303">
        <v>1888</v>
      </c>
      <c r="D2303">
        <v>3</v>
      </c>
      <c r="E2303">
        <v>21</v>
      </c>
      <c r="R2303" t="s">
        <v>676</v>
      </c>
      <c r="T2303" t="s">
        <v>1650</v>
      </c>
      <c r="U2303">
        <v>5.8</v>
      </c>
      <c r="V2303">
        <v>95</v>
      </c>
      <c r="W2303">
        <v>60</v>
      </c>
    </row>
    <row r="2304" spans="1:47" x14ac:dyDescent="0.35">
      <c r="A2304">
        <v>9572</v>
      </c>
      <c r="B2304" t="s">
        <v>47</v>
      </c>
      <c r="C2304">
        <v>1888</v>
      </c>
      <c r="D2304">
        <v>6</v>
      </c>
      <c r="E2304">
        <v>5</v>
      </c>
      <c r="Q2304">
        <v>5</v>
      </c>
      <c r="R2304" t="s">
        <v>1651</v>
      </c>
      <c r="T2304" t="s">
        <v>1652</v>
      </c>
      <c r="U2304">
        <v>-34.5</v>
      </c>
      <c r="V2304">
        <v>-57.9</v>
      </c>
      <c r="W2304">
        <v>160</v>
      </c>
      <c r="AE2304">
        <v>1</v>
      </c>
      <c r="AQ2304">
        <v>1</v>
      </c>
    </row>
    <row r="2305" spans="1:47" x14ac:dyDescent="0.35">
      <c r="A2305">
        <v>2383</v>
      </c>
      <c r="B2305" t="s">
        <v>51</v>
      </c>
      <c r="C2305">
        <v>1888</v>
      </c>
      <c r="D2305">
        <v>6</v>
      </c>
      <c r="E2305">
        <v>13</v>
      </c>
      <c r="J2305">
        <v>7.5</v>
      </c>
      <c r="L2305">
        <v>7.5</v>
      </c>
      <c r="R2305" t="s">
        <v>93</v>
      </c>
      <c r="T2305" t="s">
        <v>1653</v>
      </c>
      <c r="U2305">
        <v>38.5</v>
      </c>
      <c r="V2305">
        <v>119</v>
      </c>
      <c r="W2305">
        <v>30</v>
      </c>
      <c r="Y2305">
        <v>1</v>
      </c>
      <c r="AE2305">
        <v>3</v>
      </c>
      <c r="AG2305">
        <v>3</v>
      </c>
      <c r="AQ2305">
        <v>3</v>
      </c>
      <c r="AS2305">
        <v>3</v>
      </c>
    </row>
    <row r="2306" spans="1:47" x14ac:dyDescent="0.35">
      <c r="A2306">
        <v>2384</v>
      </c>
      <c r="B2306" t="s">
        <v>47</v>
      </c>
      <c r="C2306">
        <v>1888</v>
      </c>
      <c r="D2306">
        <v>8</v>
      </c>
      <c r="E2306">
        <v>31</v>
      </c>
      <c r="F2306">
        <v>16</v>
      </c>
      <c r="G2306">
        <v>10</v>
      </c>
      <c r="H2306" t="s">
        <v>48</v>
      </c>
      <c r="J2306">
        <v>7.3</v>
      </c>
      <c r="P2306">
        <v>7.3</v>
      </c>
      <c r="Q2306">
        <v>9</v>
      </c>
      <c r="R2306" t="s">
        <v>1186</v>
      </c>
      <c r="T2306" t="s">
        <v>1654</v>
      </c>
      <c r="U2306">
        <v>-34.5</v>
      </c>
      <c r="V2306">
        <v>172.7</v>
      </c>
      <c r="W2306">
        <v>170</v>
      </c>
      <c r="AE2306">
        <v>3</v>
      </c>
    </row>
    <row r="2307" spans="1:47" x14ac:dyDescent="0.35">
      <c r="A2307">
        <v>2385</v>
      </c>
      <c r="B2307" t="s">
        <v>47</v>
      </c>
      <c r="C2307">
        <v>1888</v>
      </c>
      <c r="D2307">
        <v>9</v>
      </c>
      <c r="E2307">
        <v>9</v>
      </c>
      <c r="F2307">
        <v>15</v>
      </c>
      <c r="G2307">
        <v>15</v>
      </c>
      <c r="H2307" t="s">
        <v>48</v>
      </c>
      <c r="Q2307">
        <v>10</v>
      </c>
      <c r="R2307" t="s">
        <v>56</v>
      </c>
      <c r="T2307" t="s">
        <v>1655</v>
      </c>
      <c r="U2307">
        <v>38.200000000000003</v>
      </c>
      <c r="V2307">
        <v>22.1</v>
      </c>
      <c r="W2307">
        <v>130</v>
      </c>
      <c r="Y2307">
        <v>2</v>
      </c>
    </row>
    <row r="2308" spans="1:47" x14ac:dyDescent="0.35">
      <c r="A2308">
        <v>2386</v>
      </c>
      <c r="B2308" t="s">
        <v>47</v>
      </c>
      <c r="C2308">
        <v>1888</v>
      </c>
      <c r="D2308">
        <v>9</v>
      </c>
      <c r="E2308">
        <v>22</v>
      </c>
      <c r="F2308">
        <v>10</v>
      </c>
      <c r="H2308" t="s">
        <v>48</v>
      </c>
      <c r="J2308">
        <v>6.1</v>
      </c>
      <c r="P2308">
        <v>6.1</v>
      </c>
      <c r="R2308" t="s">
        <v>80</v>
      </c>
      <c r="T2308" t="s">
        <v>80</v>
      </c>
      <c r="U2308">
        <v>41.3</v>
      </c>
      <c r="V2308">
        <v>43.3</v>
      </c>
      <c r="W2308">
        <v>140</v>
      </c>
      <c r="Y2308">
        <v>3</v>
      </c>
      <c r="AE2308">
        <v>2</v>
      </c>
    </row>
    <row r="2309" spans="1:47" x14ac:dyDescent="0.35">
      <c r="A2309">
        <v>2387</v>
      </c>
      <c r="B2309" t="s">
        <v>47</v>
      </c>
      <c r="C2309">
        <v>1888</v>
      </c>
      <c r="D2309">
        <v>11</v>
      </c>
      <c r="E2309">
        <v>2</v>
      </c>
      <c r="Q2309">
        <v>8</v>
      </c>
      <c r="R2309" t="s">
        <v>93</v>
      </c>
      <c r="T2309" t="s">
        <v>95</v>
      </c>
      <c r="U2309">
        <v>37.1</v>
      </c>
      <c r="V2309">
        <v>104.2</v>
      </c>
      <c r="W2309">
        <v>30</v>
      </c>
      <c r="Y2309">
        <v>3</v>
      </c>
      <c r="AE2309">
        <v>3</v>
      </c>
      <c r="AG2309">
        <v>3</v>
      </c>
      <c r="AK2309">
        <v>3</v>
      </c>
      <c r="AQ2309">
        <v>3</v>
      </c>
      <c r="AS2309">
        <v>3</v>
      </c>
    </row>
    <row r="2310" spans="1:47" x14ac:dyDescent="0.35">
      <c r="A2310">
        <v>2388</v>
      </c>
      <c r="B2310" t="s">
        <v>47</v>
      </c>
      <c r="C2310">
        <v>1888</v>
      </c>
      <c r="D2310">
        <v>11</v>
      </c>
      <c r="E2310">
        <v>17</v>
      </c>
      <c r="F2310">
        <v>17</v>
      </c>
      <c r="G2310">
        <v>30</v>
      </c>
      <c r="H2310" t="s">
        <v>48</v>
      </c>
      <c r="R2310" t="s">
        <v>501</v>
      </c>
      <c r="T2310" t="s">
        <v>1656</v>
      </c>
      <c r="U2310">
        <v>9.1999999999999993</v>
      </c>
      <c r="V2310">
        <v>-69.8</v>
      </c>
      <c r="W2310">
        <v>160</v>
      </c>
      <c r="AE2310">
        <v>2</v>
      </c>
    </row>
    <row r="2311" spans="1:47" x14ac:dyDescent="0.35">
      <c r="A2311">
        <v>2382</v>
      </c>
      <c r="B2311" t="s">
        <v>47</v>
      </c>
      <c r="C2311">
        <v>1888</v>
      </c>
      <c r="D2311">
        <v>12</v>
      </c>
      <c r="E2311">
        <v>30</v>
      </c>
      <c r="F2311">
        <v>10</v>
      </c>
      <c r="G2311">
        <v>12</v>
      </c>
      <c r="Q2311">
        <v>8</v>
      </c>
      <c r="R2311" t="s">
        <v>595</v>
      </c>
      <c r="T2311" t="s">
        <v>1657</v>
      </c>
      <c r="U2311">
        <v>9.9499999999999993</v>
      </c>
      <c r="V2311">
        <v>-84.1</v>
      </c>
      <c r="W2311">
        <v>90</v>
      </c>
      <c r="Y2311">
        <v>1</v>
      </c>
      <c r="AE2311">
        <v>3</v>
      </c>
      <c r="AF2311">
        <v>1439</v>
      </c>
      <c r="AG2311">
        <v>4</v>
      </c>
      <c r="AH2311">
        <v>2271</v>
      </c>
      <c r="AI2311">
        <v>4</v>
      </c>
      <c r="AK2311">
        <v>1</v>
      </c>
      <c r="AQ2311">
        <v>3</v>
      </c>
      <c r="AR2311">
        <v>1439</v>
      </c>
      <c r="AS2311">
        <v>4</v>
      </c>
      <c r="AT2311">
        <v>2271</v>
      </c>
      <c r="AU2311">
        <v>4</v>
      </c>
    </row>
    <row r="2312" spans="1:47" x14ac:dyDescent="0.35">
      <c r="A2312">
        <v>2380</v>
      </c>
      <c r="B2312" t="s">
        <v>47</v>
      </c>
      <c r="C2312">
        <v>1888</v>
      </c>
      <c r="H2312" t="s">
        <v>48</v>
      </c>
      <c r="R2312" t="s">
        <v>73</v>
      </c>
      <c r="T2312" t="s">
        <v>1658</v>
      </c>
      <c r="U2312">
        <v>33.299999999999997</v>
      </c>
      <c r="V2312">
        <v>49.3</v>
      </c>
      <c r="W2312">
        <v>140</v>
      </c>
      <c r="AE2312">
        <v>3</v>
      </c>
    </row>
    <row r="2313" spans="1:47" x14ac:dyDescent="0.35">
      <c r="A2313">
        <v>2390</v>
      </c>
      <c r="B2313" t="s">
        <v>51</v>
      </c>
      <c r="C2313">
        <v>1889</v>
      </c>
      <c r="D2313">
        <v>5</v>
      </c>
      <c r="E2313">
        <v>25</v>
      </c>
      <c r="F2313">
        <v>18</v>
      </c>
      <c r="G2313">
        <v>23</v>
      </c>
      <c r="J2313">
        <v>6.8</v>
      </c>
      <c r="L2313">
        <v>6.8</v>
      </c>
      <c r="Q2313">
        <v>8</v>
      </c>
      <c r="R2313" t="s">
        <v>621</v>
      </c>
      <c r="T2313" t="s">
        <v>1659</v>
      </c>
      <c r="U2313">
        <v>13.5</v>
      </c>
      <c r="V2313">
        <v>121</v>
      </c>
      <c r="W2313">
        <v>170</v>
      </c>
      <c r="AE2313">
        <v>2</v>
      </c>
      <c r="AI2313">
        <v>3</v>
      </c>
      <c r="AQ2313">
        <v>2</v>
      </c>
      <c r="AU2313">
        <v>3</v>
      </c>
    </row>
    <row r="2314" spans="1:47" x14ac:dyDescent="0.35">
      <c r="A2314">
        <v>2391</v>
      </c>
      <c r="B2314" t="s">
        <v>47</v>
      </c>
      <c r="C2314">
        <v>1889</v>
      </c>
      <c r="D2314">
        <v>7</v>
      </c>
      <c r="E2314">
        <v>11</v>
      </c>
      <c r="F2314">
        <v>22</v>
      </c>
      <c r="G2314">
        <v>14</v>
      </c>
      <c r="H2314" t="s">
        <v>48</v>
      </c>
      <c r="J2314">
        <v>8.3000000000000007</v>
      </c>
      <c r="P2314">
        <v>8.3000000000000007</v>
      </c>
      <c r="Q2314">
        <v>10</v>
      </c>
      <c r="R2314" t="s">
        <v>174</v>
      </c>
      <c r="T2314" t="s">
        <v>1660</v>
      </c>
      <c r="U2314">
        <v>43.2</v>
      </c>
      <c r="V2314">
        <v>78.7</v>
      </c>
      <c r="W2314">
        <v>40</v>
      </c>
      <c r="AE2314">
        <v>2</v>
      </c>
    </row>
    <row r="2315" spans="1:47" x14ac:dyDescent="0.35">
      <c r="A2315">
        <v>2393</v>
      </c>
      <c r="B2315" t="s">
        <v>47</v>
      </c>
      <c r="C2315">
        <v>1889</v>
      </c>
      <c r="D2315">
        <v>7</v>
      </c>
      <c r="E2315">
        <v>28</v>
      </c>
      <c r="F2315">
        <v>14</v>
      </c>
      <c r="G2315">
        <v>45</v>
      </c>
      <c r="J2315">
        <v>6.3</v>
      </c>
      <c r="L2315">
        <v>6.3</v>
      </c>
      <c r="R2315" t="s">
        <v>199</v>
      </c>
      <c r="T2315" t="s">
        <v>1661</v>
      </c>
      <c r="U2315">
        <v>32.799999999999997</v>
      </c>
      <c r="V2315">
        <v>130.69999999999999</v>
      </c>
      <c r="W2315">
        <v>30</v>
      </c>
      <c r="X2315">
        <v>20</v>
      </c>
      <c r="Y2315">
        <v>1</v>
      </c>
      <c r="AB2315">
        <v>74</v>
      </c>
      <c r="AC2315">
        <v>2</v>
      </c>
      <c r="AE2315">
        <v>1</v>
      </c>
      <c r="AF2315">
        <v>239</v>
      </c>
      <c r="AG2315">
        <v>3</v>
      </c>
      <c r="AJ2315">
        <v>20</v>
      </c>
      <c r="AK2315">
        <v>1</v>
      </c>
      <c r="AN2315">
        <v>74</v>
      </c>
      <c r="AO2315">
        <v>2</v>
      </c>
      <c r="AR2315">
        <v>239</v>
      </c>
      <c r="AS2315">
        <v>3</v>
      </c>
    </row>
    <row r="2316" spans="1:47" x14ac:dyDescent="0.35">
      <c r="A2316">
        <v>2394</v>
      </c>
      <c r="B2316" t="s">
        <v>47</v>
      </c>
      <c r="C2316">
        <v>1889</v>
      </c>
      <c r="D2316">
        <v>8</v>
      </c>
      <c r="E2316">
        <v>17</v>
      </c>
      <c r="H2316" t="s">
        <v>48</v>
      </c>
      <c r="R2316" t="s">
        <v>543</v>
      </c>
      <c r="T2316" t="s">
        <v>1644</v>
      </c>
      <c r="U2316">
        <v>17.7</v>
      </c>
      <c r="V2316">
        <v>-100</v>
      </c>
      <c r="W2316">
        <v>150</v>
      </c>
      <c r="AE2316">
        <v>3</v>
      </c>
    </row>
    <row r="2317" spans="1:47" x14ac:dyDescent="0.35">
      <c r="A2317">
        <v>2395</v>
      </c>
      <c r="B2317" t="s">
        <v>47</v>
      </c>
      <c r="C2317">
        <v>1889</v>
      </c>
      <c r="D2317">
        <v>8</v>
      </c>
      <c r="E2317">
        <v>25</v>
      </c>
      <c r="F2317">
        <v>19</v>
      </c>
      <c r="G2317">
        <v>13</v>
      </c>
      <c r="H2317" t="s">
        <v>48</v>
      </c>
      <c r="Q2317">
        <v>8</v>
      </c>
      <c r="R2317" t="s">
        <v>56</v>
      </c>
      <c r="T2317" t="s">
        <v>1662</v>
      </c>
      <c r="U2317">
        <v>38.299999999999997</v>
      </c>
      <c r="V2317">
        <v>22</v>
      </c>
      <c r="W2317">
        <v>130</v>
      </c>
      <c r="Y2317">
        <v>2</v>
      </c>
    </row>
    <row r="2318" spans="1:47" x14ac:dyDescent="0.35">
      <c r="A2318">
        <v>6309</v>
      </c>
      <c r="B2318" t="s">
        <v>51</v>
      </c>
      <c r="C2318">
        <v>1889</v>
      </c>
      <c r="D2318">
        <v>9</v>
      </c>
      <c r="E2318">
        <v>6</v>
      </c>
      <c r="F2318">
        <v>12</v>
      </c>
      <c r="I2318">
        <v>70</v>
      </c>
      <c r="J2318">
        <v>8</v>
      </c>
      <c r="L2318">
        <v>8</v>
      </c>
      <c r="R2318" t="s">
        <v>676</v>
      </c>
      <c r="T2318" t="s">
        <v>771</v>
      </c>
      <c r="U2318">
        <v>1</v>
      </c>
      <c r="V2318">
        <v>126.25</v>
      </c>
      <c r="W2318">
        <v>170</v>
      </c>
      <c r="AE2318">
        <v>2</v>
      </c>
      <c r="AG2318">
        <v>2</v>
      </c>
      <c r="AI2318">
        <v>1</v>
      </c>
      <c r="AQ2318">
        <v>2</v>
      </c>
      <c r="AS2318">
        <v>2</v>
      </c>
      <c r="AU2318">
        <v>1</v>
      </c>
    </row>
    <row r="2319" spans="1:47" x14ac:dyDescent="0.35">
      <c r="A2319">
        <v>2396</v>
      </c>
      <c r="B2319" t="s">
        <v>47</v>
      </c>
      <c r="C2319">
        <v>1889</v>
      </c>
      <c r="D2319">
        <v>10</v>
      </c>
      <c r="E2319">
        <v>1</v>
      </c>
      <c r="H2319" t="s">
        <v>48</v>
      </c>
      <c r="R2319" t="s">
        <v>543</v>
      </c>
      <c r="T2319" t="s">
        <v>1663</v>
      </c>
      <c r="U2319">
        <v>18.8</v>
      </c>
      <c r="V2319">
        <v>-99</v>
      </c>
      <c r="W2319">
        <v>150</v>
      </c>
      <c r="AE2319">
        <v>3</v>
      </c>
    </row>
    <row r="2320" spans="1:47" x14ac:dyDescent="0.35">
      <c r="A2320">
        <v>2397</v>
      </c>
      <c r="B2320" t="s">
        <v>47</v>
      </c>
      <c r="C2320">
        <v>1889</v>
      </c>
      <c r="D2320">
        <v>10</v>
      </c>
      <c r="E2320">
        <v>25</v>
      </c>
      <c r="F2320">
        <v>21</v>
      </c>
      <c r="G2320">
        <v>29</v>
      </c>
      <c r="H2320" t="s">
        <v>48</v>
      </c>
      <c r="J2320">
        <v>6.9</v>
      </c>
      <c r="P2320">
        <v>6.9</v>
      </c>
      <c r="Q2320">
        <v>11</v>
      </c>
      <c r="R2320" t="s">
        <v>56</v>
      </c>
      <c r="T2320" t="s">
        <v>445</v>
      </c>
      <c r="U2320">
        <v>39.200000000000003</v>
      </c>
      <c r="V2320">
        <v>26</v>
      </c>
      <c r="W2320">
        <v>130</v>
      </c>
      <c r="X2320">
        <v>25</v>
      </c>
      <c r="Y2320">
        <v>1</v>
      </c>
      <c r="AE2320">
        <v>2</v>
      </c>
    </row>
    <row r="2321" spans="1:47" x14ac:dyDescent="0.35">
      <c r="A2321">
        <v>6214</v>
      </c>
      <c r="B2321" t="s">
        <v>51</v>
      </c>
      <c r="C2321">
        <v>1889</v>
      </c>
      <c r="D2321">
        <v>11</v>
      </c>
      <c r="E2321">
        <v>23</v>
      </c>
      <c r="J2321">
        <v>6</v>
      </c>
      <c r="L2321">
        <v>6</v>
      </c>
      <c r="R2321" t="s">
        <v>676</v>
      </c>
      <c r="T2321" t="s">
        <v>1664</v>
      </c>
      <c r="U2321">
        <v>-7</v>
      </c>
      <c r="V2321">
        <v>113.5</v>
      </c>
      <c r="W2321">
        <v>60</v>
      </c>
    </row>
    <row r="2322" spans="1:47" x14ac:dyDescent="0.35">
      <c r="A2322">
        <v>2389</v>
      </c>
      <c r="B2322" t="s">
        <v>47</v>
      </c>
      <c r="C2322">
        <v>1889</v>
      </c>
      <c r="H2322" t="s">
        <v>48</v>
      </c>
      <c r="J2322">
        <v>4.7</v>
      </c>
      <c r="P2322">
        <v>4.7</v>
      </c>
      <c r="Q2322">
        <v>8</v>
      </c>
      <c r="R2322" t="s">
        <v>1568</v>
      </c>
      <c r="T2322" t="s">
        <v>1665</v>
      </c>
      <c r="U2322">
        <v>6.8</v>
      </c>
      <c r="V2322">
        <v>-6.7</v>
      </c>
      <c r="W2322">
        <v>10</v>
      </c>
      <c r="AE2322">
        <v>2</v>
      </c>
    </row>
    <row r="2323" spans="1:47" x14ac:dyDescent="0.35">
      <c r="A2323">
        <v>2398</v>
      </c>
      <c r="B2323" t="s">
        <v>47</v>
      </c>
      <c r="C2323">
        <v>1890</v>
      </c>
      <c r="D2323">
        <v>2</v>
      </c>
      <c r="E2323">
        <v>7</v>
      </c>
      <c r="F2323">
        <v>4</v>
      </c>
      <c r="G2323">
        <v>30</v>
      </c>
      <c r="H2323" t="s">
        <v>48</v>
      </c>
      <c r="R2323" t="s">
        <v>621</v>
      </c>
      <c r="T2323" t="s">
        <v>1666</v>
      </c>
      <c r="U2323">
        <v>11.2</v>
      </c>
      <c r="V2323">
        <v>124.4</v>
      </c>
      <c r="W2323">
        <v>170</v>
      </c>
      <c r="AE2323">
        <v>2</v>
      </c>
    </row>
    <row r="2324" spans="1:47" x14ac:dyDescent="0.35">
      <c r="A2324">
        <v>2402</v>
      </c>
      <c r="B2324" t="s">
        <v>51</v>
      </c>
      <c r="C2324">
        <v>1890</v>
      </c>
      <c r="D2324">
        <v>7</v>
      </c>
      <c r="E2324">
        <v>11</v>
      </c>
      <c r="F2324">
        <v>7</v>
      </c>
      <c r="G2324">
        <v>55</v>
      </c>
      <c r="I2324">
        <v>10</v>
      </c>
      <c r="J2324">
        <v>7.2</v>
      </c>
      <c r="L2324">
        <v>7.2</v>
      </c>
      <c r="Q2324">
        <v>10</v>
      </c>
      <c r="R2324" t="s">
        <v>73</v>
      </c>
      <c r="T2324" t="s">
        <v>1667</v>
      </c>
      <c r="U2324">
        <v>36.6</v>
      </c>
      <c r="V2324">
        <v>54.6</v>
      </c>
      <c r="W2324">
        <v>140</v>
      </c>
      <c r="X2324">
        <v>171</v>
      </c>
      <c r="Y2324">
        <v>3</v>
      </c>
      <c r="AE2324">
        <v>3</v>
      </c>
      <c r="AG2324">
        <v>3</v>
      </c>
      <c r="AJ2324">
        <v>171</v>
      </c>
      <c r="AK2324">
        <v>3</v>
      </c>
      <c r="AQ2324">
        <v>3</v>
      </c>
      <c r="AS2324">
        <v>3</v>
      </c>
    </row>
    <row r="2325" spans="1:47" x14ac:dyDescent="0.35">
      <c r="A2325">
        <v>2403</v>
      </c>
      <c r="B2325" t="s">
        <v>47</v>
      </c>
      <c r="C2325">
        <v>1890</v>
      </c>
      <c r="D2325">
        <v>11</v>
      </c>
      <c r="E2325">
        <v>23</v>
      </c>
      <c r="Q2325">
        <v>7</v>
      </c>
      <c r="R2325" t="s">
        <v>676</v>
      </c>
      <c r="T2325" t="s">
        <v>842</v>
      </c>
      <c r="U2325">
        <v>-4.5</v>
      </c>
      <c r="V2325">
        <v>129.9</v>
      </c>
      <c r="W2325">
        <v>170</v>
      </c>
      <c r="AE2325">
        <v>2</v>
      </c>
      <c r="AI2325">
        <v>3</v>
      </c>
      <c r="AQ2325">
        <v>2</v>
      </c>
      <c r="AU2325">
        <v>3</v>
      </c>
    </row>
    <row r="2326" spans="1:47" x14ac:dyDescent="0.35">
      <c r="A2326">
        <v>2404</v>
      </c>
      <c r="B2326" t="s">
        <v>47</v>
      </c>
      <c r="C2326">
        <v>1890</v>
      </c>
      <c r="D2326">
        <v>12</v>
      </c>
      <c r="E2326">
        <v>12</v>
      </c>
      <c r="Q2326">
        <v>8</v>
      </c>
      <c r="R2326" t="s">
        <v>676</v>
      </c>
      <c r="T2326" t="s">
        <v>1668</v>
      </c>
      <c r="U2326">
        <v>-6.76</v>
      </c>
      <c r="V2326">
        <v>111.04</v>
      </c>
      <c r="W2326">
        <v>60</v>
      </c>
      <c r="Y2326">
        <v>2</v>
      </c>
      <c r="AE2326">
        <v>2</v>
      </c>
      <c r="AG2326">
        <v>3</v>
      </c>
      <c r="AK2326">
        <v>2</v>
      </c>
      <c r="AQ2326">
        <v>2</v>
      </c>
      <c r="AS2326">
        <v>3</v>
      </c>
    </row>
    <row r="2327" spans="1:47" x14ac:dyDescent="0.35">
      <c r="A2327">
        <v>7990</v>
      </c>
      <c r="B2327" t="s">
        <v>47</v>
      </c>
      <c r="C2327">
        <v>1890</v>
      </c>
      <c r="J2327">
        <v>5.5</v>
      </c>
      <c r="L2327">
        <v>5.5</v>
      </c>
      <c r="Q2327">
        <v>7</v>
      </c>
      <c r="R2327" t="s">
        <v>93</v>
      </c>
      <c r="T2327" t="s">
        <v>400</v>
      </c>
      <c r="U2327">
        <v>36.9</v>
      </c>
      <c r="V2327">
        <v>112.9</v>
      </c>
      <c r="W2327">
        <v>30</v>
      </c>
      <c r="AE2327">
        <v>2</v>
      </c>
      <c r="AG2327">
        <v>3</v>
      </c>
      <c r="AQ2327">
        <v>2</v>
      </c>
      <c r="AS2327">
        <v>3</v>
      </c>
    </row>
    <row r="2328" spans="1:47" x14ac:dyDescent="0.35">
      <c r="A2328">
        <v>2405</v>
      </c>
      <c r="B2328" t="s">
        <v>51</v>
      </c>
      <c r="C2328">
        <v>1891</v>
      </c>
      <c r="D2328">
        <v>1</v>
      </c>
      <c r="E2328">
        <v>15</v>
      </c>
      <c r="F2328">
        <v>3</v>
      </c>
      <c r="G2328">
        <v>55</v>
      </c>
      <c r="Q2328">
        <v>10</v>
      </c>
      <c r="R2328" t="s">
        <v>258</v>
      </c>
      <c r="T2328" t="s">
        <v>1669</v>
      </c>
      <c r="U2328">
        <v>36.5</v>
      </c>
      <c r="V2328">
        <v>1.8</v>
      </c>
      <c r="W2328">
        <v>15</v>
      </c>
      <c r="X2328">
        <v>36</v>
      </c>
      <c r="Y2328">
        <v>1</v>
      </c>
      <c r="AE2328">
        <v>2</v>
      </c>
      <c r="AF2328">
        <v>75</v>
      </c>
      <c r="AG2328">
        <v>2</v>
      </c>
      <c r="AJ2328">
        <v>36</v>
      </c>
      <c r="AK2328">
        <v>1</v>
      </c>
      <c r="AQ2328">
        <v>2</v>
      </c>
      <c r="AR2328">
        <v>75</v>
      </c>
      <c r="AS2328">
        <v>2</v>
      </c>
    </row>
    <row r="2329" spans="1:47" x14ac:dyDescent="0.35">
      <c r="A2329">
        <v>2406</v>
      </c>
      <c r="B2329" t="s">
        <v>47</v>
      </c>
      <c r="C2329">
        <v>1891</v>
      </c>
      <c r="D2329">
        <v>4</v>
      </c>
      <c r="E2329">
        <v>3</v>
      </c>
      <c r="H2329" t="s">
        <v>48</v>
      </c>
      <c r="R2329" t="s">
        <v>80</v>
      </c>
      <c r="T2329" t="s">
        <v>1670</v>
      </c>
      <c r="U2329">
        <v>38.299999999999997</v>
      </c>
      <c r="V2329">
        <v>43.2</v>
      </c>
      <c r="W2329">
        <v>140</v>
      </c>
      <c r="Y2329">
        <v>3</v>
      </c>
      <c r="AE2329">
        <v>3</v>
      </c>
    </row>
    <row r="2330" spans="1:47" x14ac:dyDescent="0.35">
      <c r="A2330">
        <v>2407</v>
      </c>
      <c r="B2330" t="s">
        <v>47</v>
      </c>
      <c r="C2330">
        <v>1891</v>
      </c>
      <c r="D2330">
        <v>4</v>
      </c>
      <c r="E2330">
        <v>17</v>
      </c>
      <c r="J2330">
        <v>5.8</v>
      </c>
      <c r="L2330">
        <v>5.8</v>
      </c>
      <c r="Q2330">
        <v>7</v>
      </c>
      <c r="R2330" t="s">
        <v>93</v>
      </c>
      <c r="T2330" t="s">
        <v>400</v>
      </c>
      <c r="U2330">
        <v>37.1</v>
      </c>
      <c r="V2330">
        <v>111.9</v>
      </c>
      <c r="W2330">
        <v>30</v>
      </c>
      <c r="X2330">
        <v>31</v>
      </c>
      <c r="Y2330">
        <v>1</v>
      </c>
      <c r="AE2330">
        <v>1</v>
      </c>
      <c r="AG2330">
        <v>2</v>
      </c>
      <c r="AJ2330">
        <v>31</v>
      </c>
      <c r="AK2330">
        <v>1</v>
      </c>
      <c r="AN2330">
        <v>65</v>
      </c>
      <c r="AO2330">
        <v>2</v>
      </c>
      <c r="AQ2330">
        <v>1</v>
      </c>
      <c r="AS2330">
        <v>2</v>
      </c>
    </row>
    <row r="2331" spans="1:47" x14ac:dyDescent="0.35">
      <c r="A2331">
        <v>9896</v>
      </c>
      <c r="B2331" t="s">
        <v>51</v>
      </c>
      <c r="C2331">
        <v>1891</v>
      </c>
      <c r="D2331">
        <v>5</v>
      </c>
      <c r="E2331">
        <v>19</v>
      </c>
      <c r="R2331" t="s">
        <v>676</v>
      </c>
      <c r="T2331" t="s">
        <v>1641</v>
      </c>
      <c r="U2331">
        <v>5.4</v>
      </c>
      <c r="V2331">
        <v>96</v>
      </c>
      <c r="W2331">
        <v>60</v>
      </c>
    </row>
    <row r="2332" spans="1:47" x14ac:dyDescent="0.35">
      <c r="A2332">
        <v>6215</v>
      </c>
      <c r="B2332" t="s">
        <v>51</v>
      </c>
      <c r="C2332">
        <v>1891</v>
      </c>
      <c r="D2332">
        <v>6</v>
      </c>
      <c r="E2332">
        <v>22</v>
      </c>
      <c r="F2332">
        <v>23</v>
      </c>
      <c r="G2332">
        <v>0</v>
      </c>
      <c r="J2332">
        <v>6.2</v>
      </c>
      <c r="L2332">
        <v>6.2</v>
      </c>
      <c r="R2332" t="s">
        <v>1186</v>
      </c>
      <c r="T2332" t="s">
        <v>1186</v>
      </c>
      <c r="U2332">
        <v>-37.4</v>
      </c>
      <c r="V2332">
        <v>174.4</v>
      </c>
      <c r="W2332">
        <v>170</v>
      </c>
    </row>
    <row r="2333" spans="1:47" x14ac:dyDescent="0.35">
      <c r="A2333">
        <v>6216</v>
      </c>
      <c r="B2333" t="s">
        <v>51</v>
      </c>
      <c r="C2333">
        <v>1891</v>
      </c>
      <c r="D2333">
        <v>7</v>
      </c>
      <c r="E2333">
        <v>30</v>
      </c>
      <c r="R2333" t="s">
        <v>543</v>
      </c>
      <c r="T2333" t="s">
        <v>1324</v>
      </c>
      <c r="U2333">
        <v>25.5</v>
      </c>
      <c r="V2333">
        <v>-103.5</v>
      </c>
      <c r="W2333">
        <v>150</v>
      </c>
    </row>
    <row r="2334" spans="1:47" x14ac:dyDescent="0.35">
      <c r="A2334">
        <v>6570</v>
      </c>
      <c r="B2334" t="s">
        <v>51</v>
      </c>
      <c r="C2334">
        <v>1891</v>
      </c>
      <c r="D2334">
        <v>10</v>
      </c>
      <c r="E2334">
        <v>5</v>
      </c>
      <c r="I2334">
        <v>80</v>
      </c>
      <c r="J2334">
        <v>7</v>
      </c>
      <c r="L2334">
        <v>7</v>
      </c>
      <c r="R2334" t="s">
        <v>676</v>
      </c>
      <c r="T2334" t="s">
        <v>1671</v>
      </c>
      <c r="U2334">
        <v>-9</v>
      </c>
      <c r="V2334">
        <v>124</v>
      </c>
      <c r="W2334">
        <v>60</v>
      </c>
    </row>
    <row r="2335" spans="1:47" x14ac:dyDescent="0.35">
      <c r="A2335">
        <v>2411</v>
      </c>
      <c r="B2335" t="s">
        <v>47</v>
      </c>
      <c r="C2335">
        <v>1891</v>
      </c>
      <c r="D2335">
        <v>10</v>
      </c>
      <c r="E2335">
        <v>27</v>
      </c>
      <c r="F2335">
        <v>21</v>
      </c>
      <c r="G2335">
        <v>37</v>
      </c>
      <c r="J2335">
        <v>8.4</v>
      </c>
      <c r="L2335">
        <v>8.4</v>
      </c>
      <c r="R2335" t="s">
        <v>199</v>
      </c>
      <c r="T2335" t="s">
        <v>1672</v>
      </c>
      <c r="U2335">
        <v>35.5</v>
      </c>
      <c r="V2335">
        <v>137</v>
      </c>
      <c r="W2335">
        <v>30</v>
      </c>
      <c r="X2335">
        <v>7273</v>
      </c>
      <c r="Y2335">
        <v>4</v>
      </c>
      <c r="AE2335">
        <v>4</v>
      </c>
      <c r="AF2335">
        <v>142177</v>
      </c>
      <c r="AG2335">
        <v>4</v>
      </c>
      <c r="AJ2335">
        <v>7273</v>
      </c>
      <c r="AK2335">
        <v>4</v>
      </c>
      <c r="AQ2335">
        <v>4</v>
      </c>
      <c r="AR2335">
        <v>142177</v>
      </c>
      <c r="AS2335">
        <v>4</v>
      </c>
    </row>
    <row r="2336" spans="1:47" x14ac:dyDescent="0.35">
      <c r="A2336">
        <v>6980</v>
      </c>
      <c r="B2336" t="s">
        <v>51</v>
      </c>
      <c r="C2336">
        <v>1891</v>
      </c>
      <c r="D2336">
        <v>11</v>
      </c>
      <c r="E2336">
        <v>29</v>
      </c>
      <c r="F2336">
        <v>23</v>
      </c>
      <c r="G2336">
        <v>21</v>
      </c>
      <c r="Q2336">
        <v>6</v>
      </c>
      <c r="R2336" t="s">
        <v>505</v>
      </c>
      <c r="S2336" t="s">
        <v>1673</v>
      </c>
      <c r="T2336" t="s">
        <v>1674</v>
      </c>
      <c r="U2336">
        <v>48</v>
      </c>
      <c r="V2336">
        <v>-123.5</v>
      </c>
      <c r="W2336">
        <v>150</v>
      </c>
    </row>
    <row r="2337" spans="1:47" x14ac:dyDescent="0.35">
      <c r="A2337">
        <v>2413</v>
      </c>
      <c r="B2337" t="s">
        <v>47</v>
      </c>
      <c r="C2337">
        <v>1892</v>
      </c>
      <c r="D2337">
        <v>2</v>
      </c>
      <c r="E2337">
        <v>24</v>
      </c>
      <c r="F2337">
        <v>7</v>
      </c>
      <c r="G2337">
        <v>20</v>
      </c>
      <c r="Q2337">
        <v>10</v>
      </c>
      <c r="R2337" t="s">
        <v>543</v>
      </c>
      <c r="S2337" t="s">
        <v>1092</v>
      </c>
      <c r="T2337" t="s">
        <v>858</v>
      </c>
      <c r="U2337">
        <v>31.5</v>
      </c>
      <c r="V2337">
        <v>-116.5</v>
      </c>
      <c r="W2337">
        <v>150</v>
      </c>
      <c r="AE2337">
        <v>3</v>
      </c>
      <c r="AQ2337">
        <v>3</v>
      </c>
    </row>
    <row r="2338" spans="1:47" x14ac:dyDescent="0.35">
      <c r="A2338">
        <v>2414</v>
      </c>
      <c r="B2338" t="s">
        <v>47</v>
      </c>
      <c r="C2338">
        <v>1892</v>
      </c>
      <c r="D2338">
        <v>3</v>
      </c>
      <c r="E2338">
        <v>8</v>
      </c>
      <c r="H2338" t="s">
        <v>48</v>
      </c>
      <c r="Q2338">
        <v>8</v>
      </c>
      <c r="R2338" t="s">
        <v>621</v>
      </c>
      <c r="T2338" t="s">
        <v>1675</v>
      </c>
      <c r="U2338">
        <v>21</v>
      </c>
      <c r="V2338">
        <v>122</v>
      </c>
      <c r="W2338">
        <v>170</v>
      </c>
      <c r="AE2338">
        <v>2</v>
      </c>
    </row>
    <row r="2339" spans="1:47" x14ac:dyDescent="0.35">
      <c r="A2339">
        <v>2415</v>
      </c>
      <c r="B2339" t="s">
        <v>47</v>
      </c>
      <c r="C2339">
        <v>1892</v>
      </c>
      <c r="D2339">
        <v>3</v>
      </c>
      <c r="E2339">
        <v>16</v>
      </c>
      <c r="F2339">
        <v>12</v>
      </c>
      <c r="G2339">
        <v>58</v>
      </c>
      <c r="H2339" t="s">
        <v>48</v>
      </c>
      <c r="Q2339">
        <v>10</v>
      </c>
      <c r="R2339" t="s">
        <v>621</v>
      </c>
      <c r="T2339" t="s">
        <v>1676</v>
      </c>
      <c r="U2339">
        <v>17.3</v>
      </c>
      <c r="V2339">
        <v>120.6</v>
      </c>
      <c r="W2339">
        <v>170</v>
      </c>
      <c r="X2339">
        <v>2</v>
      </c>
      <c r="Y2339">
        <v>1</v>
      </c>
      <c r="AE2339">
        <v>3</v>
      </c>
    </row>
    <row r="2340" spans="1:47" x14ac:dyDescent="0.35">
      <c r="A2340">
        <v>10207</v>
      </c>
      <c r="B2340" t="s">
        <v>51</v>
      </c>
      <c r="C2340">
        <v>1892</v>
      </c>
      <c r="D2340">
        <v>3</v>
      </c>
      <c r="E2340">
        <v>27</v>
      </c>
      <c r="R2340" t="s">
        <v>539</v>
      </c>
      <c r="T2340" t="s">
        <v>650</v>
      </c>
      <c r="U2340">
        <v>-18.5</v>
      </c>
      <c r="V2340">
        <v>-70.349999999999994</v>
      </c>
      <c r="W2340">
        <v>160</v>
      </c>
      <c r="AE2340">
        <v>1</v>
      </c>
      <c r="AQ2340">
        <v>1</v>
      </c>
    </row>
    <row r="2341" spans="1:47" x14ac:dyDescent="0.35">
      <c r="A2341">
        <v>2416</v>
      </c>
      <c r="B2341" t="s">
        <v>47</v>
      </c>
      <c r="C2341">
        <v>1892</v>
      </c>
      <c r="D2341">
        <v>4</v>
      </c>
      <c r="E2341">
        <v>19</v>
      </c>
      <c r="F2341">
        <v>10</v>
      </c>
      <c r="G2341">
        <v>50</v>
      </c>
      <c r="H2341" t="s">
        <v>48</v>
      </c>
      <c r="Q2341">
        <v>9</v>
      </c>
      <c r="R2341" t="s">
        <v>505</v>
      </c>
      <c r="S2341" t="s">
        <v>1092</v>
      </c>
      <c r="T2341" t="s">
        <v>1677</v>
      </c>
      <c r="U2341">
        <v>38.5</v>
      </c>
      <c r="V2341">
        <v>-122.5</v>
      </c>
      <c r="W2341">
        <v>150</v>
      </c>
      <c r="AD2341">
        <v>0.25</v>
      </c>
      <c r="AE2341">
        <v>1</v>
      </c>
    </row>
    <row r="2342" spans="1:47" x14ac:dyDescent="0.35">
      <c r="A2342">
        <v>2418</v>
      </c>
      <c r="B2342" t="s">
        <v>47</v>
      </c>
      <c r="C2342">
        <v>1892</v>
      </c>
      <c r="D2342">
        <v>4</v>
      </c>
      <c r="E2342">
        <v>21</v>
      </c>
      <c r="F2342">
        <v>17</v>
      </c>
      <c r="G2342">
        <v>43</v>
      </c>
      <c r="J2342">
        <v>6.2</v>
      </c>
      <c r="N2342">
        <v>6.2</v>
      </c>
      <c r="Q2342">
        <v>9</v>
      </c>
      <c r="R2342" t="s">
        <v>505</v>
      </c>
      <c r="S2342" t="s">
        <v>1092</v>
      </c>
      <c r="T2342" t="s">
        <v>1678</v>
      </c>
      <c r="U2342">
        <v>38.5</v>
      </c>
      <c r="V2342">
        <v>-121.9</v>
      </c>
      <c r="W2342">
        <v>150</v>
      </c>
      <c r="AE2342">
        <v>2</v>
      </c>
      <c r="AQ2342">
        <v>2</v>
      </c>
    </row>
    <row r="2343" spans="1:47" x14ac:dyDescent="0.35">
      <c r="A2343">
        <v>2419</v>
      </c>
      <c r="B2343" t="s">
        <v>51</v>
      </c>
      <c r="C2343">
        <v>1892</v>
      </c>
      <c r="D2343">
        <v>5</v>
      </c>
      <c r="E2343">
        <v>16</v>
      </c>
      <c r="F2343">
        <v>11</v>
      </c>
      <c r="G2343">
        <v>10</v>
      </c>
      <c r="J2343">
        <v>7.5</v>
      </c>
      <c r="L2343">
        <v>7.5</v>
      </c>
      <c r="Q2343">
        <v>8</v>
      </c>
      <c r="R2343" t="s">
        <v>647</v>
      </c>
      <c r="S2343" t="s">
        <v>1104</v>
      </c>
      <c r="T2343" t="s">
        <v>1105</v>
      </c>
      <c r="U2343">
        <v>14</v>
      </c>
      <c r="V2343">
        <v>143.30000000000001</v>
      </c>
      <c r="W2343">
        <v>170</v>
      </c>
      <c r="AE2343">
        <v>2</v>
      </c>
      <c r="AG2343">
        <v>1</v>
      </c>
      <c r="AQ2343">
        <v>2</v>
      </c>
      <c r="AS2343">
        <v>1</v>
      </c>
    </row>
    <row r="2344" spans="1:47" x14ac:dyDescent="0.35">
      <c r="A2344">
        <v>6217</v>
      </c>
      <c r="B2344" t="s">
        <v>51</v>
      </c>
      <c r="C2344">
        <v>1892</v>
      </c>
      <c r="D2344">
        <v>5</v>
      </c>
      <c r="E2344">
        <v>17</v>
      </c>
      <c r="F2344">
        <v>12</v>
      </c>
      <c r="G2344">
        <v>10</v>
      </c>
      <c r="Q2344">
        <v>6</v>
      </c>
      <c r="R2344" t="s">
        <v>676</v>
      </c>
      <c r="T2344" t="s">
        <v>1679</v>
      </c>
      <c r="U2344">
        <v>2.5</v>
      </c>
      <c r="V2344">
        <v>99.5</v>
      </c>
      <c r="W2344">
        <v>60</v>
      </c>
      <c r="AE2344">
        <v>2</v>
      </c>
      <c r="AG2344">
        <v>3</v>
      </c>
      <c r="AI2344">
        <v>3</v>
      </c>
      <c r="AQ2344">
        <v>2</v>
      </c>
      <c r="AS2344">
        <v>3</v>
      </c>
    </row>
    <row r="2345" spans="1:47" x14ac:dyDescent="0.35">
      <c r="A2345">
        <v>9899</v>
      </c>
      <c r="B2345" t="s">
        <v>51</v>
      </c>
      <c r="C2345">
        <v>1892</v>
      </c>
      <c r="D2345">
        <v>8</v>
      </c>
      <c r="R2345" t="s">
        <v>1423</v>
      </c>
      <c r="T2345" t="s">
        <v>1680</v>
      </c>
      <c r="U2345">
        <v>-15.25</v>
      </c>
      <c r="V2345">
        <v>166.83</v>
      </c>
      <c r="W2345">
        <v>170</v>
      </c>
    </row>
    <row r="2346" spans="1:47" x14ac:dyDescent="0.35">
      <c r="A2346">
        <v>6571</v>
      </c>
      <c r="B2346" t="s">
        <v>51</v>
      </c>
      <c r="C2346">
        <v>1892</v>
      </c>
      <c r="D2346">
        <v>11</v>
      </c>
      <c r="E2346">
        <v>18</v>
      </c>
      <c r="I2346">
        <v>70</v>
      </c>
      <c r="J2346">
        <v>7</v>
      </c>
      <c r="L2346">
        <v>7</v>
      </c>
      <c r="R2346" t="s">
        <v>676</v>
      </c>
      <c r="T2346" t="s">
        <v>1681</v>
      </c>
      <c r="U2346">
        <v>-3</v>
      </c>
      <c r="V2346">
        <v>127.75</v>
      </c>
      <c r="W2346">
        <v>170</v>
      </c>
    </row>
    <row r="2347" spans="1:47" x14ac:dyDescent="0.35">
      <c r="A2347">
        <v>6218</v>
      </c>
      <c r="B2347" t="s">
        <v>51</v>
      </c>
      <c r="C2347">
        <v>1892</v>
      </c>
      <c r="D2347">
        <v>12</v>
      </c>
      <c r="E2347">
        <v>9</v>
      </c>
      <c r="H2347" t="s">
        <v>48</v>
      </c>
      <c r="R2347" t="s">
        <v>199</v>
      </c>
      <c r="T2347" t="s">
        <v>1071</v>
      </c>
      <c r="U2347">
        <v>37</v>
      </c>
      <c r="V2347">
        <v>136.80000000000001</v>
      </c>
      <c r="W2347">
        <v>30</v>
      </c>
    </row>
    <row r="2348" spans="1:47" x14ac:dyDescent="0.35">
      <c r="A2348">
        <v>2420</v>
      </c>
      <c r="B2348" t="s">
        <v>47</v>
      </c>
      <c r="C2348">
        <v>1892</v>
      </c>
      <c r="D2348">
        <v>12</v>
      </c>
      <c r="E2348">
        <v>20</v>
      </c>
      <c r="H2348" t="s">
        <v>48</v>
      </c>
      <c r="R2348" t="s">
        <v>115</v>
      </c>
      <c r="T2348" t="s">
        <v>1682</v>
      </c>
      <c r="U2348">
        <v>30.5</v>
      </c>
      <c r="V2348">
        <v>66.2</v>
      </c>
      <c r="W2348">
        <v>60</v>
      </c>
      <c r="AE2348">
        <v>3</v>
      </c>
    </row>
    <row r="2349" spans="1:47" x14ac:dyDescent="0.35">
      <c r="A2349">
        <v>2421</v>
      </c>
      <c r="B2349" t="s">
        <v>47</v>
      </c>
      <c r="C2349">
        <v>1893</v>
      </c>
      <c r="D2349">
        <v>1</v>
      </c>
      <c r="E2349">
        <v>31</v>
      </c>
      <c r="F2349">
        <v>2</v>
      </c>
      <c r="G2349">
        <v>30</v>
      </c>
      <c r="J2349">
        <v>6.4</v>
      </c>
      <c r="L2349">
        <v>6.4</v>
      </c>
      <c r="Q2349">
        <v>11</v>
      </c>
      <c r="R2349" t="s">
        <v>56</v>
      </c>
      <c r="T2349" t="s">
        <v>683</v>
      </c>
      <c r="U2349">
        <v>37.700000000000003</v>
      </c>
      <c r="V2349">
        <v>20.9</v>
      </c>
      <c r="W2349">
        <v>130</v>
      </c>
      <c r="AE2349">
        <v>3</v>
      </c>
      <c r="AQ2349">
        <v>3</v>
      </c>
    </row>
    <row r="2350" spans="1:47" x14ac:dyDescent="0.35">
      <c r="A2350">
        <v>2423</v>
      </c>
      <c r="B2350" t="s">
        <v>51</v>
      </c>
      <c r="C2350">
        <v>1893</v>
      </c>
      <c r="D2350">
        <v>2</v>
      </c>
      <c r="E2350">
        <v>9</v>
      </c>
      <c r="F2350">
        <v>16</v>
      </c>
      <c r="J2350">
        <v>6.5</v>
      </c>
      <c r="L2350">
        <v>6.5</v>
      </c>
      <c r="Q2350">
        <v>10</v>
      </c>
      <c r="R2350" t="s">
        <v>56</v>
      </c>
      <c r="T2350" t="s">
        <v>1683</v>
      </c>
      <c r="U2350">
        <v>40.5</v>
      </c>
      <c r="V2350">
        <v>25.5</v>
      </c>
      <c r="W2350">
        <v>130</v>
      </c>
      <c r="AE2350">
        <v>2</v>
      </c>
      <c r="AG2350">
        <v>2</v>
      </c>
      <c r="AI2350">
        <v>2</v>
      </c>
      <c r="AQ2350">
        <v>2</v>
      </c>
      <c r="AS2350">
        <v>2</v>
      </c>
      <c r="AU2350">
        <v>2</v>
      </c>
    </row>
    <row r="2351" spans="1:47" x14ac:dyDescent="0.35">
      <c r="A2351">
        <v>7361</v>
      </c>
      <c r="B2351" t="s">
        <v>51</v>
      </c>
      <c r="C2351">
        <v>1893</v>
      </c>
      <c r="D2351">
        <v>2</v>
      </c>
      <c r="E2351">
        <v>19</v>
      </c>
      <c r="R2351" t="s">
        <v>756</v>
      </c>
      <c r="T2351" t="s">
        <v>1596</v>
      </c>
      <c r="U2351">
        <v>17.97</v>
      </c>
      <c r="V2351">
        <v>-76.8</v>
      </c>
      <c r="W2351">
        <v>90</v>
      </c>
    </row>
    <row r="2352" spans="1:47" x14ac:dyDescent="0.35">
      <c r="A2352">
        <v>2424</v>
      </c>
      <c r="B2352" t="s">
        <v>47</v>
      </c>
      <c r="C2352">
        <v>1893</v>
      </c>
      <c r="D2352">
        <v>3</v>
      </c>
      <c r="E2352">
        <v>31</v>
      </c>
      <c r="J2352">
        <v>6.7</v>
      </c>
      <c r="L2352">
        <v>6.7</v>
      </c>
      <c r="Q2352">
        <v>9</v>
      </c>
      <c r="R2352" t="s">
        <v>80</v>
      </c>
      <c r="T2352" t="s">
        <v>1684</v>
      </c>
      <c r="U2352">
        <v>38.299999999999997</v>
      </c>
      <c r="V2352">
        <v>38.299999999999997</v>
      </c>
      <c r="W2352">
        <v>140</v>
      </c>
      <c r="X2352">
        <v>400</v>
      </c>
      <c r="Y2352">
        <v>3</v>
      </c>
      <c r="AE2352">
        <v>3</v>
      </c>
      <c r="AJ2352">
        <v>400</v>
      </c>
      <c r="AK2352">
        <v>3</v>
      </c>
      <c r="AQ2352">
        <v>3</v>
      </c>
    </row>
    <row r="2353" spans="1:45" x14ac:dyDescent="0.35">
      <c r="A2353">
        <v>7884</v>
      </c>
      <c r="B2353" t="s">
        <v>47</v>
      </c>
      <c r="C2353">
        <v>1893</v>
      </c>
      <c r="D2353">
        <v>4</v>
      </c>
      <c r="E2353">
        <v>8</v>
      </c>
      <c r="F2353">
        <v>13</v>
      </c>
      <c r="Q2353">
        <v>10</v>
      </c>
      <c r="R2353" t="s">
        <v>469</v>
      </c>
      <c r="T2353" t="s">
        <v>1685</v>
      </c>
      <c r="U2353">
        <v>44.2</v>
      </c>
      <c r="V2353">
        <v>21.2</v>
      </c>
      <c r="W2353">
        <v>130</v>
      </c>
      <c r="X2353">
        <v>3</v>
      </c>
      <c r="Y2353">
        <v>1</v>
      </c>
      <c r="AE2353">
        <v>3</v>
      </c>
      <c r="AG2353">
        <v>3</v>
      </c>
      <c r="AJ2353">
        <v>3</v>
      </c>
      <c r="AK2353">
        <v>1</v>
      </c>
      <c r="AQ2353">
        <v>3</v>
      </c>
      <c r="AS2353">
        <v>3</v>
      </c>
    </row>
    <row r="2354" spans="1:45" x14ac:dyDescent="0.35">
      <c r="A2354">
        <v>2426</v>
      </c>
      <c r="B2354" t="s">
        <v>51</v>
      </c>
      <c r="C2354">
        <v>1893</v>
      </c>
      <c r="D2354">
        <v>4</v>
      </c>
      <c r="E2354">
        <v>17</v>
      </c>
      <c r="F2354">
        <v>5</v>
      </c>
      <c r="G2354">
        <v>6</v>
      </c>
      <c r="J2354">
        <v>6.4</v>
      </c>
      <c r="L2354">
        <v>6.4</v>
      </c>
      <c r="Q2354">
        <v>10</v>
      </c>
      <c r="R2354" t="s">
        <v>56</v>
      </c>
      <c r="T2354" t="s">
        <v>1686</v>
      </c>
      <c r="U2354">
        <v>37.700000000000003</v>
      </c>
      <c r="V2354">
        <v>20.9</v>
      </c>
      <c r="W2354">
        <v>130</v>
      </c>
      <c r="Y2354">
        <v>2</v>
      </c>
      <c r="AE2354">
        <v>3</v>
      </c>
      <c r="AF2354">
        <v>2000</v>
      </c>
      <c r="AG2354">
        <v>4</v>
      </c>
      <c r="AK2354">
        <v>2</v>
      </c>
      <c r="AQ2354">
        <v>3</v>
      </c>
      <c r="AR2354">
        <v>2000</v>
      </c>
      <c r="AS2354">
        <v>4</v>
      </c>
    </row>
    <row r="2355" spans="1:45" x14ac:dyDescent="0.35">
      <c r="A2355">
        <v>2428</v>
      </c>
      <c r="B2355" t="s">
        <v>47</v>
      </c>
      <c r="C2355">
        <v>1893</v>
      </c>
      <c r="D2355">
        <v>6</v>
      </c>
      <c r="E2355">
        <v>1</v>
      </c>
      <c r="J2355">
        <v>5.5</v>
      </c>
      <c r="L2355">
        <v>5.5</v>
      </c>
      <c r="Q2355">
        <v>7</v>
      </c>
      <c r="R2355" t="s">
        <v>93</v>
      </c>
      <c r="T2355" t="s">
        <v>908</v>
      </c>
      <c r="U2355">
        <v>36.6</v>
      </c>
      <c r="V2355">
        <v>101.8</v>
      </c>
      <c r="W2355">
        <v>30</v>
      </c>
      <c r="Y2355">
        <v>3</v>
      </c>
      <c r="AE2355">
        <v>2</v>
      </c>
      <c r="AF2355">
        <v>300</v>
      </c>
      <c r="AG2355">
        <v>3</v>
      </c>
      <c r="AH2355">
        <v>300</v>
      </c>
      <c r="AI2355">
        <v>3</v>
      </c>
      <c r="AK2355">
        <v>3</v>
      </c>
      <c r="AQ2355">
        <v>2</v>
      </c>
      <c r="AR2355">
        <v>300</v>
      </c>
      <c r="AS2355">
        <v>3</v>
      </c>
    </row>
    <row r="2356" spans="1:45" x14ac:dyDescent="0.35">
      <c r="A2356">
        <v>6219</v>
      </c>
      <c r="B2356" t="s">
        <v>51</v>
      </c>
      <c r="C2356">
        <v>1893</v>
      </c>
      <c r="D2356">
        <v>6</v>
      </c>
      <c r="E2356">
        <v>4</v>
      </c>
      <c r="F2356">
        <v>2</v>
      </c>
      <c r="G2356">
        <v>27</v>
      </c>
      <c r="H2356" t="s">
        <v>48</v>
      </c>
      <c r="R2356" t="s">
        <v>98</v>
      </c>
      <c r="T2356" t="s">
        <v>904</v>
      </c>
      <c r="U2356">
        <v>43.3</v>
      </c>
      <c r="V2356">
        <v>147.5</v>
      </c>
      <c r="W2356">
        <v>50</v>
      </c>
    </row>
    <row r="2357" spans="1:45" x14ac:dyDescent="0.35">
      <c r="A2357">
        <v>6220</v>
      </c>
      <c r="B2357" t="s">
        <v>51</v>
      </c>
      <c r="C2357">
        <v>1893</v>
      </c>
      <c r="D2357">
        <v>6</v>
      </c>
      <c r="E2357">
        <v>13</v>
      </c>
      <c r="H2357" t="s">
        <v>48</v>
      </c>
      <c r="R2357" t="s">
        <v>199</v>
      </c>
      <c r="T2357" t="s">
        <v>1687</v>
      </c>
      <c r="U2357">
        <v>42.5</v>
      </c>
      <c r="V2357">
        <v>145.5</v>
      </c>
      <c r="W2357">
        <v>30</v>
      </c>
    </row>
    <row r="2358" spans="1:45" x14ac:dyDescent="0.35">
      <c r="A2358">
        <v>2429</v>
      </c>
      <c r="B2358" t="s">
        <v>51</v>
      </c>
      <c r="C2358">
        <v>1893</v>
      </c>
      <c r="D2358">
        <v>6</v>
      </c>
      <c r="E2358">
        <v>14</v>
      </c>
      <c r="J2358">
        <v>7.5</v>
      </c>
      <c r="L2358">
        <v>7.5</v>
      </c>
      <c r="Q2358">
        <v>11</v>
      </c>
      <c r="R2358" t="s">
        <v>100</v>
      </c>
      <c r="T2358" t="s">
        <v>1688</v>
      </c>
      <c r="U2358">
        <v>40.200000000000003</v>
      </c>
      <c r="V2358">
        <v>19.7</v>
      </c>
      <c r="W2358">
        <v>130</v>
      </c>
      <c r="AE2358">
        <v>3</v>
      </c>
      <c r="AQ2358">
        <v>3</v>
      </c>
    </row>
    <row r="2359" spans="1:45" x14ac:dyDescent="0.35">
      <c r="A2359">
        <v>2430</v>
      </c>
      <c r="B2359" t="s">
        <v>51</v>
      </c>
      <c r="C2359">
        <v>1893</v>
      </c>
      <c r="D2359">
        <v>6</v>
      </c>
      <c r="E2359">
        <v>21</v>
      </c>
      <c r="F2359">
        <v>6</v>
      </c>
      <c r="G2359">
        <v>50</v>
      </c>
      <c r="Q2359">
        <v>10</v>
      </c>
      <c r="R2359" t="s">
        <v>621</v>
      </c>
      <c r="T2359" t="s">
        <v>1689</v>
      </c>
      <c r="U2359">
        <v>6.9</v>
      </c>
      <c r="V2359">
        <v>125.8</v>
      </c>
      <c r="W2359">
        <v>170</v>
      </c>
      <c r="AE2359">
        <v>2</v>
      </c>
      <c r="AG2359">
        <v>3</v>
      </c>
      <c r="AQ2359">
        <v>2</v>
      </c>
      <c r="AS2359">
        <v>3</v>
      </c>
    </row>
    <row r="2360" spans="1:45" x14ac:dyDescent="0.35">
      <c r="A2360">
        <v>6221</v>
      </c>
      <c r="B2360" t="s">
        <v>51</v>
      </c>
      <c r="C2360">
        <v>1893</v>
      </c>
      <c r="D2360">
        <v>7</v>
      </c>
      <c r="E2360">
        <v>31</v>
      </c>
      <c r="J2360">
        <v>6</v>
      </c>
      <c r="L2360">
        <v>6</v>
      </c>
      <c r="R2360" t="s">
        <v>1423</v>
      </c>
      <c r="T2360" t="s">
        <v>1424</v>
      </c>
      <c r="U2360">
        <v>-17.75</v>
      </c>
      <c r="V2360">
        <v>168.3</v>
      </c>
      <c r="W2360">
        <v>170</v>
      </c>
    </row>
    <row r="2361" spans="1:45" x14ac:dyDescent="0.35">
      <c r="A2361">
        <v>2432</v>
      </c>
      <c r="B2361" t="s">
        <v>47</v>
      </c>
      <c r="C2361">
        <v>1893</v>
      </c>
      <c r="D2361">
        <v>8</v>
      </c>
      <c r="E2361">
        <v>10</v>
      </c>
      <c r="F2361">
        <v>9</v>
      </c>
      <c r="Q2361">
        <v>10</v>
      </c>
      <c r="R2361" t="s">
        <v>60</v>
      </c>
      <c r="T2361" t="s">
        <v>1690</v>
      </c>
      <c r="U2361">
        <v>41.75</v>
      </c>
      <c r="V2361">
        <v>16</v>
      </c>
      <c r="W2361">
        <v>130</v>
      </c>
    </row>
    <row r="2362" spans="1:45" x14ac:dyDescent="0.35">
      <c r="A2362">
        <v>2433</v>
      </c>
      <c r="B2362" t="s">
        <v>47</v>
      </c>
      <c r="C2362">
        <v>1893</v>
      </c>
      <c r="D2362">
        <v>8</v>
      </c>
      <c r="E2362">
        <v>29</v>
      </c>
      <c r="J2362">
        <v>6.8</v>
      </c>
      <c r="L2362">
        <v>6.8</v>
      </c>
      <c r="Q2362">
        <v>9</v>
      </c>
      <c r="R2362" t="s">
        <v>93</v>
      </c>
      <c r="T2362" t="s">
        <v>410</v>
      </c>
      <c r="U2362">
        <v>30.5</v>
      </c>
      <c r="V2362">
        <v>101.5</v>
      </c>
      <c r="W2362">
        <v>30</v>
      </c>
      <c r="X2362">
        <v>288</v>
      </c>
      <c r="Y2362">
        <v>3</v>
      </c>
      <c r="AB2362">
        <v>133</v>
      </c>
      <c r="AC2362">
        <v>3</v>
      </c>
      <c r="AE2362">
        <v>3</v>
      </c>
      <c r="AG2362">
        <v>3</v>
      </c>
      <c r="AJ2362">
        <v>288</v>
      </c>
      <c r="AK2362">
        <v>3</v>
      </c>
      <c r="AN2362">
        <v>133</v>
      </c>
      <c r="AO2362">
        <v>3</v>
      </c>
      <c r="AQ2362">
        <v>3</v>
      </c>
      <c r="AS2362">
        <v>3</v>
      </c>
    </row>
    <row r="2363" spans="1:45" x14ac:dyDescent="0.35">
      <c r="A2363">
        <v>2434</v>
      </c>
      <c r="B2363" t="s">
        <v>47</v>
      </c>
      <c r="C2363">
        <v>1893</v>
      </c>
      <c r="D2363">
        <v>11</v>
      </c>
      <c r="E2363">
        <v>17</v>
      </c>
      <c r="F2363">
        <v>15</v>
      </c>
      <c r="G2363">
        <v>6</v>
      </c>
      <c r="J2363">
        <v>6.6</v>
      </c>
      <c r="L2363">
        <v>6.6</v>
      </c>
      <c r="Q2363">
        <v>10</v>
      </c>
      <c r="R2363" t="s">
        <v>73</v>
      </c>
      <c r="T2363" t="s">
        <v>1691</v>
      </c>
      <c r="U2363">
        <v>37.200000000000003</v>
      </c>
      <c r="V2363">
        <v>58.4</v>
      </c>
      <c r="W2363">
        <v>140</v>
      </c>
      <c r="X2363">
        <v>18000</v>
      </c>
      <c r="Y2363">
        <v>4</v>
      </c>
      <c r="AE2363">
        <v>4</v>
      </c>
      <c r="AG2363">
        <v>4</v>
      </c>
      <c r="AJ2363">
        <v>18000</v>
      </c>
      <c r="AK2363">
        <v>4</v>
      </c>
      <c r="AQ2363">
        <v>4</v>
      </c>
      <c r="AS2363">
        <v>4</v>
      </c>
    </row>
    <row r="2364" spans="1:45" x14ac:dyDescent="0.35">
      <c r="A2364">
        <v>8115</v>
      </c>
      <c r="B2364" t="s">
        <v>47</v>
      </c>
      <c r="C2364">
        <v>1893</v>
      </c>
      <c r="D2364">
        <v>12</v>
      </c>
      <c r="E2364">
        <v>17</v>
      </c>
      <c r="J2364">
        <v>6.8</v>
      </c>
      <c r="L2364">
        <v>6.8</v>
      </c>
      <c r="Q2364">
        <v>9</v>
      </c>
      <c r="R2364" t="s">
        <v>93</v>
      </c>
      <c r="T2364" t="s">
        <v>1692</v>
      </c>
      <c r="U2364">
        <v>41.7</v>
      </c>
      <c r="V2364">
        <v>82.8</v>
      </c>
      <c r="W2364">
        <v>40</v>
      </c>
      <c r="X2364">
        <v>90</v>
      </c>
      <c r="Y2364">
        <v>2</v>
      </c>
      <c r="AB2364">
        <v>32</v>
      </c>
      <c r="AC2364">
        <v>1</v>
      </c>
      <c r="AE2364">
        <v>3</v>
      </c>
      <c r="AF2364">
        <v>556</v>
      </c>
      <c r="AG2364">
        <v>3</v>
      </c>
      <c r="AJ2364">
        <v>90</v>
      </c>
      <c r="AK2364">
        <v>2</v>
      </c>
      <c r="AN2364">
        <v>32</v>
      </c>
      <c r="AO2364">
        <v>1</v>
      </c>
      <c r="AQ2364">
        <v>3</v>
      </c>
      <c r="AR2364">
        <v>556</v>
      </c>
      <c r="AS2364">
        <v>3</v>
      </c>
    </row>
    <row r="2365" spans="1:45" x14ac:dyDescent="0.35">
      <c r="A2365">
        <v>2436</v>
      </c>
      <c r="B2365" t="s">
        <v>47</v>
      </c>
      <c r="C2365">
        <v>1893</v>
      </c>
      <c r="D2365">
        <v>12</v>
      </c>
      <c r="E2365">
        <v>25</v>
      </c>
      <c r="J2365">
        <v>6.5</v>
      </c>
      <c r="L2365">
        <v>6.5</v>
      </c>
      <c r="Q2365">
        <v>8</v>
      </c>
      <c r="R2365" t="s">
        <v>93</v>
      </c>
      <c r="T2365" t="s">
        <v>1692</v>
      </c>
      <c r="U2365">
        <v>41.2</v>
      </c>
      <c r="V2365">
        <v>80.3</v>
      </c>
      <c r="W2365">
        <v>40</v>
      </c>
      <c r="Y2365">
        <v>3</v>
      </c>
      <c r="AC2365">
        <v>3</v>
      </c>
      <c r="AE2365">
        <v>2</v>
      </c>
      <c r="AG2365">
        <v>3</v>
      </c>
      <c r="AK2365">
        <v>3</v>
      </c>
      <c r="AO2365">
        <v>3</v>
      </c>
      <c r="AQ2365">
        <v>2</v>
      </c>
      <c r="AS2365">
        <v>3</v>
      </c>
    </row>
    <row r="2366" spans="1:45" x14ac:dyDescent="0.35">
      <c r="A2366">
        <v>2439</v>
      </c>
      <c r="B2366" t="s">
        <v>47</v>
      </c>
      <c r="C2366">
        <v>1894</v>
      </c>
      <c r="D2366">
        <v>1</v>
      </c>
      <c r="E2366">
        <v>12</v>
      </c>
      <c r="R2366" t="s">
        <v>73</v>
      </c>
      <c r="T2366" t="s">
        <v>1509</v>
      </c>
      <c r="U2366">
        <v>37.1</v>
      </c>
      <c r="V2366">
        <v>58.3</v>
      </c>
      <c r="W2366">
        <v>140</v>
      </c>
      <c r="Y2366">
        <v>1</v>
      </c>
      <c r="AE2366">
        <v>1</v>
      </c>
      <c r="AG2366">
        <v>1</v>
      </c>
      <c r="AK2366">
        <v>1</v>
      </c>
      <c r="AQ2366">
        <v>1</v>
      </c>
      <c r="AS2366">
        <v>1</v>
      </c>
    </row>
    <row r="2367" spans="1:45" x14ac:dyDescent="0.35">
      <c r="A2367">
        <v>2440</v>
      </c>
      <c r="B2367" t="s">
        <v>47</v>
      </c>
      <c r="C2367">
        <v>1894</v>
      </c>
      <c r="D2367">
        <v>2</v>
      </c>
      <c r="E2367">
        <v>9</v>
      </c>
      <c r="F2367">
        <v>16</v>
      </c>
      <c r="G2367">
        <v>42</v>
      </c>
      <c r="H2367" t="s">
        <v>48</v>
      </c>
      <c r="Q2367">
        <v>8</v>
      </c>
      <c r="R2367" t="s">
        <v>621</v>
      </c>
      <c r="T2367" t="s">
        <v>1693</v>
      </c>
      <c r="U2367">
        <v>6</v>
      </c>
      <c r="V2367">
        <v>126</v>
      </c>
      <c r="W2367">
        <v>170</v>
      </c>
      <c r="AE2367">
        <v>2</v>
      </c>
    </row>
    <row r="2368" spans="1:45" x14ac:dyDescent="0.35">
      <c r="A2368">
        <v>2441</v>
      </c>
      <c r="B2368" t="s">
        <v>47</v>
      </c>
      <c r="C2368">
        <v>1894</v>
      </c>
      <c r="D2368">
        <v>2</v>
      </c>
      <c r="E2368">
        <v>26</v>
      </c>
      <c r="R2368" t="s">
        <v>73</v>
      </c>
      <c r="T2368" t="s">
        <v>396</v>
      </c>
      <c r="U2368">
        <v>29.4</v>
      </c>
      <c r="V2368">
        <v>52.3</v>
      </c>
      <c r="W2368">
        <v>140</v>
      </c>
      <c r="Y2368">
        <v>3</v>
      </c>
      <c r="AE2368">
        <v>3</v>
      </c>
      <c r="AG2368">
        <v>3</v>
      </c>
      <c r="AK2368">
        <v>3</v>
      </c>
      <c r="AQ2368">
        <v>3</v>
      </c>
      <c r="AS2368">
        <v>3</v>
      </c>
    </row>
    <row r="2369" spans="1:47" x14ac:dyDescent="0.35">
      <c r="A2369">
        <v>2443</v>
      </c>
      <c r="B2369" t="s">
        <v>51</v>
      </c>
      <c r="C2369">
        <v>1894</v>
      </c>
      <c r="D2369">
        <v>3</v>
      </c>
      <c r="E2369">
        <v>22</v>
      </c>
      <c r="F2369">
        <v>10</v>
      </c>
      <c r="G2369">
        <v>23</v>
      </c>
      <c r="I2369">
        <v>40</v>
      </c>
      <c r="J2369">
        <v>7.9</v>
      </c>
      <c r="L2369">
        <v>7.9</v>
      </c>
      <c r="Q2369">
        <v>9</v>
      </c>
      <c r="R2369" t="s">
        <v>199</v>
      </c>
      <c r="T2369" t="s">
        <v>1694</v>
      </c>
      <c r="U2369">
        <v>42.5</v>
      </c>
      <c r="V2369">
        <v>146</v>
      </c>
      <c r="W2369">
        <v>30</v>
      </c>
      <c r="X2369">
        <v>1</v>
      </c>
      <c r="Y2369">
        <v>1</v>
      </c>
      <c r="AB2369">
        <v>6</v>
      </c>
      <c r="AC2369">
        <v>1</v>
      </c>
      <c r="AE2369">
        <v>1</v>
      </c>
      <c r="AF2369">
        <v>14</v>
      </c>
      <c r="AG2369">
        <v>1</v>
      </c>
      <c r="AH2369">
        <v>87</v>
      </c>
      <c r="AI2369">
        <v>2</v>
      </c>
      <c r="AJ2369">
        <v>1</v>
      </c>
      <c r="AK2369">
        <v>1</v>
      </c>
      <c r="AN2369">
        <v>6</v>
      </c>
      <c r="AO2369">
        <v>1</v>
      </c>
      <c r="AQ2369">
        <v>2</v>
      </c>
      <c r="AT2369">
        <v>99</v>
      </c>
      <c r="AU2369">
        <v>2</v>
      </c>
    </row>
    <row r="2370" spans="1:47" x14ac:dyDescent="0.35">
      <c r="A2370">
        <v>2444</v>
      </c>
      <c r="B2370" t="s">
        <v>47</v>
      </c>
      <c r="C2370">
        <v>1894</v>
      </c>
      <c r="D2370">
        <v>4</v>
      </c>
      <c r="E2370">
        <v>20</v>
      </c>
      <c r="F2370">
        <v>16</v>
      </c>
      <c r="G2370">
        <v>52</v>
      </c>
      <c r="J2370">
        <v>6.7</v>
      </c>
      <c r="L2370">
        <v>6.7</v>
      </c>
      <c r="Q2370">
        <v>10</v>
      </c>
      <c r="R2370" t="s">
        <v>56</v>
      </c>
      <c r="T2370" t="s">
        <v>1695</v>
      </c>
      <c r="U2370">
        <v>38.6</v>
      </c>
      <c r="V2370">
        <v>23.2</v>
      </c>
      <c r="W2370">
        <v>130</v>
      </c>
      <c r="X2370">
        <v>255</v>
      </c>
      <c r="Y2370">
        <v>3</v>
      </c>
      <c r="AE2370">
        <v>3</v>
      </c>
      <c r="AJ2370">
        <v>255</v>
      </c>
      <c r="AK2370">
        <v>3</v>
      </c>
      <c r="AQ2370">
        <v>3</v>
      </c>
    </row>
    <row r="2371" spans="1:47" x14ac:dyDescent="0.35">
      <c r="A2371">
        <v>2447</v>
      </c>
      <c r="B2371" t="s">
        <v>51</v>
      </c>
      <c r="C2371">
        <v>1894</v>
      </c>
      <c r="D2371">
        <v>4</v>
      </c>
      <c r="E2371">
        <v>27</v>
      </c>
      <c r="F2371">
        <v>19</v>
      </c>
      <c r="G2371">
        <v>42</v>
      </c>
      <c r="J2371">
        <v>6.9</v>
      </c>
      <c r="L2371">
        <v>6.9</v>
      </c>
      <c r="Q2371">
        <v>11</v>
      </c>
      <c r="R2371" t="s">
        <v>56</v>
      </c>
      <c r="T2371" t="s">
        <v>1696</v>
      </c>
      <c r="U2371">
        <v>38.700000000000003</v>
      </c>
      <c r="V2371">
        <v>23.1</v>
      </c>
      <c r="W2371">
        <v>130</v>
      </c>
      <c r="Y2371">
        <v>3</v>
      </c>
      <c r="AE2371">
        <v>3</v>
      </c>
      <c r="AK2371">
        <v>3</v>
      </c>
      <c r="AQ2371">
        <v>3</v>
      </c>
    </row>
    <row r="2372" spans="1:47" x14ac:dyDescent="0.35">
      <c r="A2372">
        <v>2448</v>
      </c>
      <c r="B2372" t="s">
        <v>47</v>
      </c>
      <c r="C2372">
        <v>1894</v>
      </c>
      <c r="D2372">
        <v>4</v>
      </c>
      <c r="E2372">
        <v>29</v>
      </c>
      <c r="F2372">
        <v>2</v>
      </c>
      <c r="G2372">
        <v>45</v>
      </c>
      <c r="H2372" t="s">
        <v>48</v>
      </c>
      <c r="I2372">
        <v>20</v>
      </c>
      <c r="J2372">
        <v>8.1999999999999993</v>
      </c>
      <c r="L2372">
        <v>8.1999999999999993</v>
      </c>
      <c r="Q2372">
        <v>9</v>
      </c>
      <c r="R2372" t="s">
        <v>501</v>
      </c>
      <c r="T2372" t="s">
        <v>1697</v>
      </c>
      <c r="U2372">
        <v>8.5</v>
      </c>
      <c r="V2372">
        <v>-71.7</v>
      </c>
      <c r="W2372">
        <v>160</v>
      </c>
      <c r="X2372">
        <v>400</v>
      </c>
      <c r="Y2372">
        <v>3</v>
      </c>
    </row>
    <row r="2373" spans="1:47" x14ac:dyDescent="0.35">
      <c r="A2373">
        <v>2453</v>
      </c>
      <c r="B2373" t="s">
        <v>47</v>
      </c>
      <c r="C2373">
        <v>1894</v>
      </c>
      <c r="D2373">
        <v>6</v>
      </c>
      <c r="E2373">
        <v>20</v>
      </c>
      <c r="J2373">
        <v>7.5</v>
      </c>
      <c r="L2373">
        <v>7.5</v>
      </c>
      <c r="R2373" t="s">
        <v>199</v>
      </c>
      <c r="T2373" t="s">
        <v>716</v>
      </c>
      <c r="U2373">
        <v>35.700000000000003</v>
      </c>
      <c r="V2373">
        <v>139.9</v>
      </c>
      <c r="W2373">
        <v>30</v>
      </c>
      <c r="X2373">
        <v>24</v>
      </c>
      <c r="Y2373">
        <v>1</v>
      </c>
      <c r="AB2373">
        <v>157</v>
      </c>
      <c r="AC2373">
        <v>3</v>
      </c>
      <c r="AE2373">
        <v>1</v>
      </c>
      <c r="AF2373">
        <v>90</v>
      </c>
      <c r="AG2373">
        <v>2</v>
      </c>
      <c r="AJ2373">
        <v>24</v>
      </c>
      <c r="AK2373">
        <v>1</v>
      </c>
      <c r="AN2373">
        <v>157</v>
      </c>
      <c r="AO2373">
        <v>3</v>
      </c>
      <c r="AQ2373">
        <v>1</v>
      </c>
      <c r="AR2373">
        <v>90</v>
      </c>
      <c r="AS2373">
        <v>2</v>
      </c>
    </row>
    <row r="2374" spans="1:47" x14ac:dyDescent="0.35">
      <c r="A2374">
        <v>2454</v>
      </c>
      <c r="B2374" t="s">
        <v>47</v>
      </c>
      <c r="C2374">
        <v>1894</v>
      </c>
      <c r="D2374">
        <v>6</v>
      </c>
      <c r="E2374">
        <v>28</v>
      </c>
      <c r="F2374">
        <v>18</v>
      </c>
      <c r="G2374">
        <v>57</v>
      </c>
      <c r="H2374" t="s">
        <v>48</v>
      </c>
      <c r="Q2374">
        <v>8</v>
      </c>
      <c r="R2374" t="s">
        <v>621</v>
      </c>
      <c r="T2374" t="s">
        <v>1698</v>
      </c>
      <c r="U2374">
        <v>8.1999999999999993</v>
      </c>
      <c r="V2374">
        <v>126.1</v>
      </c>
      <c r="W2374">
        <v>170</v>
      </c>
      <c r="Y2374">
        <v>3</v>
      </c>
      <c r="AE2374">
        <v>1</v>
      </c>
    </row>
    <row r="2375" spans="1:47" x14ac:dyDescent="0.35">
      <c r="A2375">
        <v>2455</v>
      </c>
      <c r="B2375" t="s">
        <v>51</v>
      </c>
      <c r="C2375">
        <v>1894</v>
      </c>
      <c r="D2375">
        <v>7</v>
      </c>
      <c r="E2375">
        <v>10</v>
      </c>
      <c r="F2375">
        <v>12</v>
      </c>
      <c r="G2375">
        <v>33</v>
      </c>
      <c r="H2375" t="s">
        <v>48</v>
      </c>
      <c r="Q2375">
        <v>10</v>
      </c>
      <c r="R2375" t="s">
        <v>80</v>
      </c>
      <c r="T2375" t="s">
        <v>80</v>
      </c>
      <c r="U2375">
        <v>40.6</v>
      </c>
      <c r="V2375">
        <v>28.7</v>
      </c>
      <c r="W2375">
        <v>140</v>
      </c>
    </row>
    <row r="2376" spans="1:47" x14ac:dyDescent="0.35">
      <c r="A2376">
        <v>7883</v>
      </c>
      <c r="B2376" t="s">
        <v>47</v>
      </c>
      <c r="C2376">
        <v>1894</v>
      </c>
      <c r="D2376">
        <v>7</v>
      </c>
      <c r="E2376">
        <v>26</v>
      </c>
      <c r="F2376">
        <v>0</v>
      </c>
      <c r="G2376">
        <v>15</v>
      </c>
      <c r="J2376">
        <v>6.3</v>
      </c>
      <c r="L2376">
        <v>6.3</v>
      </c>
      <c r="R2376" t="s">
        <v>56</v>
      </c>
      <c r="T2376" t="s">
        <v>1699</v>
      </c>
      <c r="U2376">
        <v>37.75</v>
      </c>
      <c r="V2376">
        <v>21.75</v>
      </c>
      <c r="W2376">
        <v>130</v>
      </c>
      <c r="AE2376">
        <v>2</v>
      </c>
      <c r="AG2376">
        <v>2</v>
      </c>
      <c r="AQ2376">
        <v>2</v>
      </c>
      <c r="AS2376">
        <v>2</v>
      </c>
    </row>
    <row r="2377" spans="1:47" x14ac:dyDescent="0.35">
      <c r="A2377">
        <v>2456</v>
      </c>
      <c r="B2377" t="s">
        <v>51</v>
      </c>
      <c r="C2377">
        <v>1894</v>
      </c>
      <c r="D2377">
        <v>10</v>
      </c>
      <c r="E2377">
        <v>22</v>
      </c>
      <c r="F2377">
        <v>8</v>
      </c>
      <c r="G2377">
        <v>35</v>
      </c>
      <c r="J2377">
        <v>7</v>
      </c>
      <c r="L2377">
        <v>7</v>
      </c>
      <c r="R2377" t="s">
        <v>199</v>
      </c>
      <c r="T2377" t="s">
        <v>1700</v>
      </c>
      <c r="U2377">
        <v>38.9</v>
      </c>
      <c r="V2377">
        <v>139.80000000000001</v>
      </c>
      <c r="W2377">
        <v>30</v>
      </c>
      <c r="X2377">
        <v>726</v>
      </c>
      <c r="Y2377">
        <v>3</v>
      </c>
      <c r="AE2377">
        <v>3</v>
      </c>
      <c r="AF2377">
        <v>3858</v>
      </c>
      <c r="AG2377">
        <v>4</v>
      </c>
      <c r="AQ2377">
        <v>3</v>
      </c>
      <c r="AR2377">
        <v>3858</v>
      </c>
      <c r="AS2377">
        <v>4</v>
      </c>
    </row>
    <row r="2378" spans="1:47" x14ac:dyDescent="0.35">
      <c r="A2378">
        <v>2457</v>
      </c>
      <c r="B2378" t="s">
        <v>47</v>
      </c>
      <c r="C2378">
        <v>1894</v>
      </c>
      <c r="D2378">
        <v>10</v>
      </c>
      <c r="E2378">
        <v>27</v>
      </c>
      <c r="F2378">
        <v>19</v>
      </c>
      <c r="G2378">
        <v>30</v>
      </c>
      <c r="J2378">
        <v>7.5</v>
      </c>
      <c r="L2378">
        <v>7.5</v>
      </c>
      <c r="Q2378">
        <v>9</v>
      </c>
      <c r="R2378" t="s">
        <v>807</v>
      </c>
      <c r="T2378" t="s">
        <v>1701</v>
      </c>
      <c r="U2378">
        <v>-32</v>
      </c>
      <c r="V2378">
        <v>-68.5</v>
      </c>
      <c r="W2378">
        <v>160</v>
      </c>
      <c r="AE2378">
        <v>2</v>
      </c>
    </row>
    <row r="2379" spans="1:47" x14ac:dyDescent="0.35">
      <c r="A2379">
        <v>2459</v>
      </c>
      <c r="B2379" t="s">
        <v>47</v>
      </c>
      <c r="C2379">
        <v>1894</v>
      </c>
      <c r="D2379">
        <v>11</v>
      </c>
      <c r="E2379">
        <v>4</v>
      </c>
      <c r="F2379">
        <v>16</v>
      </c>
      <c r="G2379">
        <v>45</v>
      </c>
      <c r="H2379" t="s">
        <v>48</v>
      </c>
      <c r="R2379" t="s">
        <v>501</v>
      </c>
      <c r="T2379" t="s">
        <v>1702</v>
      </c>
      <c r="U2379">
        <v>9.4</v>
      </c>
      <c r="V2379">
        <v>-70.099999999999994</v>
      </c>
      <c r="W2379">
        <v>160</v>
      </c>
      <c r="AE2379">
        <v>2</v>
      </c>
    </row>
    <row r="2380" spans="1:47" x14ac:dyDescent="0.35">
      <c r="A2380">
        <v>2461</v>
      </c>
      <c r="B2380" t="s">
        <v>51</v>
      </c>
      <c r="C2380">
        <v>1894</v>
      </c>
      <c r="D2380">
        <v>11</v>
      </c>
      <c r="E2380">
        <v>16</v>
      </c>
      <c r="F2380">
        <v>18</v>
      </c>
      <c r="G2380">
        <v>52</v>
      </c>
      <c r="Q2380">
        <v>10</v>
      </c>
      <c r="R2380" t="s">
        <v>60</v>
      </c>
      <c r="T2380" t="s">
        <v>1703</v>
      </c>
      <c r="U2380">
        <v>38.299999999999997</v>
      </c>
      <c r="V2380">
        <v>15.9</v>
      </c>
      <c r="W2380">
        <v>130</v>
      </c>
      <c r="X2380">
        <v>101</v>
      </c>
      <c r="Y2380">
        <v>3</v>
      </c>
      <c r="AE2380">
        <v>2</v>
      </c>
      <c r="AJ2380">
        <v>101</v>
      </c>
      <c r="AK2380">
        <v>3</v>
      </c>
      <c r="AQ2380">
        <v>2</v>
      </c>
    </row>
    <row r="2381" spans="1:47" x14ac:dyDescent="0.35">
      <c r="A2381">
        <v>2464</v>
      </c>
      <c r="B2381" t="s">
        <v>47</v>
      </c>
      <c r="C2381">
        <v>1895</v>
      </c>
      <c r="D2381">
        <v>1</v>
      </c>
      <c r="E2381">
        <v>17</v>
      </c>
      <c r="F2381">
        <v>8</v>
      </c>
      <c r="G2381">
        <v>30</v>
      </c>
      <c r="J2381">
        <v>6.8</v>
      </c>
      <c r="L2381">
        <v>6.8</v>
      </c>
      <c r="R2381" t="s">
        <v>73</v>
      </c>
      <c r="T2381" t="s">
        <v>1509</v>
      </c>
      <c r="U2381">
        <v>37.1</v>
      </c>
      <c r="V2381">
        <v>58.4</v>
      </c>
      <c r="W2381">
        <v>140</v>
      </c>
      <c r="X2381">
        <v>1000</v>
      </c>
      <c r="Y2381">
        <v>4</v>
      </c>
      <c r="AE2381">
        <v>4</v>
      </c>
      <c r="AG2381">
        <v>4</v>
      </c>
      <c r="AJ2381">
        <v>1000</v>
      </c>
      <c r="AK2381">
        <v>4</v>
      </c>
      <c r="AQ2381">
        <v>4</v>
      </c>
      <c r="AS2381">
        <v>4</v>
      </c>
    </row>
    <row r="2382" spans="1:47" x14ac:dyDescent="0.35">
      <c r="A2382">
        <v>6572</v>
      </c>
      <c r="B2382" t="s">
        <v>51</v>
      </c>
      <c r="C2382">
        <v>1895</v>
      </c>
      <c r="D2382">
        <v>3</v>
      </c>
      <c r="E2382">
        <v>6</v>
      </c>
      <c r="F2382">
        <v>8</v>
      </c>
      <c r="G2382">
        <v>35</v>
      </c>
      <c r="J2382">
        <v>7.3</v>
      </c>
      <c r="L2382">
        <v>7.3</v>
      </c>
      <c r="R2382" t="s">
        <v>1704</v>
      </c>
      <c r="T2382" t="s">
        <v>1705</v>
      </c>
      <c r="U2382">
        <v>-8.4</v>
      </c>
      <c r="V2382">
        <v>150.1</v>
      </c>
      <c r="W2382">
        <v>170</v>
      </c>
      <c r="AK2382">
        <v>2</v>
      </c>
      <c r="AQ2382">
        <v>2</v>
      </c>
      <c r="AS2382">
        <v>2</v>
      </c>
    </row>
    <row r="2383" spans="1:47" x14ac:dyDescent="0.35">
      <c r="A2383">
        <v>2467</v>
      </c>
      <c r="B2383" t="s">
        <v>47</v>
      </c>
      <c r="C2383">
        <v>1895</v>
      </c>
      <c r="D2383">
        <v>4</v>
      </c>
      <c r="E2383">
        <v>14</v>
      </c>
      <c r="F2383">
        <v>20</v>
      </c>
      <c r="G2383">
        <v>17</v>
      </c>
      <c r="H2383">
        <v>30</v>
      </c>
      <c r="I2383">
        <v>16</v>
      </c>
      <c r="J2383">
        <v>6.1</v>
      </c>
      <c r="L2383">
        <v>6.1</v>
      </c>
      <c r="Q2383">
        <v>9</v>
      </c>
      <c r="R2383" t="s">
        <v>191</v>
      </c>
      <c r="T2383" t="s">
        <v>281</v>
      </c>
      <c r="U2383">
        <v>46.1</v>
      </c>
      <c r="V2383">
        <v>14.5</v>
      </c>
      <c r="W2383">
        <v>130</v>
      </c>
      <c r="X2383">
        <v>7</v>
      </c>
      <c r="Y2383">
        <v>1</v>
      </c>
      <c r="AE2383">
        <v>3</v>
      </c>
      <c r="AG2383">
        <v>3</v>
      </c>
      <c r="AJ2383">
        <v>7</v>
      </c>
      <c r="AK2383">
        <v>1</v>
      </c>
      <c r="AQ2383">
        <v>3</v>
      </c>
      <c r="AS2383">
        <v>3</v>
      </c>
    </row>
    <row r="2384" spans="1:47" x14ac:dyDescent="0.35">
      <c r="A2384">
        <v>2469</v>
      </c>
      <c r="B2384" t="s">
        <v>47</v>
      </c>
      <c r="C2384">
        <v>1895</v>
      </c>
      <c r="D2384">
        <v>5</v>
      </c>
      <c r="E2384">
        <v>13</v>
      </c>
      <c r="F2384">
        <v>14</v>
      </c>
      <c r="G2384">
        <v>42</v>
      </c>
      <c r="Q2384">
        <v>7</v>
      </c>
      <c r="R2384" t="s">
        <v>621</v>
      </c>
      <c r="T2384" t="s">
        <v>1706</v>
      </c>
      <c r="U2384">
        <v>13.4</v>
      </c>
      <c r="V2384">
        <v>121.7</v>
      </c>
      <c r="W2384">
        <v>170</v>
      </c>
      <c r="AE2384">
        <v>1</v>
      </c>
      <c r="AQ2384">
        <v>1</v>
      </c>
    </row>
    <row r="2385" spans="1:45" x14ac:dyDescent="0.35">
      <c r="A2385">
        <v>2468</v>
      </c>
      <c r="B2385" t="s">
        <v>47</v>
      </c>
      <c r="C2385">
        <v>1895</v>
      </c>
      <c r="D2385">
        <v>5</v>
      </c>
      <c r="E2385">
        <v>13</v>
      </c>
      <c r="F2385">
        <v>22</v>
      </c>
      <c r="Q2385">
        <v>10</v>
      </c>
      <c r="R2385" t="s">
        <v>100</v>
      </c>
      <c r="T2385" t="s">
        <v>1707</v>
      </c>
      <c r="U2385">
        <v>40.1</v>
      </c>
      <c r="V2385">
        <v>19.399999999999999</v>
      </c>
      <c r="W2385">
        <v>130</v>
      </c>
      <c r="Y2385">
        <v>3</v>
      </c>
      <c r="AE2385">
        <v>2</v>
      </c>
      <c r="AK2385">
        <v>3</v>
      </c>
      <c r="AQ2385">
        <v>2</v>
      </c>
    </row>
    <row r="2386" spans="1:45" x14ac:dyDescent="0.35">
      <c r="A2386">
        <v>2470</v>
      </c>
      <c r="B2386" t="s">
        <v>47</v>
      </c>
      <c r="C2386">
        <v>1895</v>
      </c>
      <c r="D2386">
        <v>5</v>
      </c>
      <c r="E2386">
        <v>14</v>
      </c>
      <c r="F2386">
        <v>3</v>
      </c>
      <c r="J2386">
        <v>7.5</v>
      </c>
      <c r="L2386">
        <v>7.5</v>
      </c>
      <c r="Q2386">
        <v>10</v>
      </c>
      <c r="R2386" t="s">
        <v>56</v>
      </c>
      <c r="T2386" t="s">
        <v>1708</v>
      </c>
      <c r="U2386">
        <v>39.5</v>
      </c>
      <c r="V2386">
        <v>20.5</v>
      </c>
      <c r="W2386">
        <v>130</v>
      </c>
      <c r="Y2386">
        <v>2</v>
      </c>
      <c r="AE2386">
        <v>3</v>
      </c>
      <c r="AK2386">
        <v>2</v>
      </c>
      <c r="AQ2386">
        <v>3</v>
      </c>
    </row>
    <row r="2387" spans="1:45" x14ac:dyDescent="0.35">
      <c r="A2387">
        <v>2472</v>
      </c>
      <c r="B2387" t="s">
        <v>47</v>
      </c>
      <c r="C2387">
        <v>1895</v>
      </c>
      <c r="D2387">
        <v>5</v>
      </c>
      <c r="E2387">
        <v>15</v>
      </c>
      <c r="J2387">
        <v>6.4</v>
      </c>
      <c r="L2387">
        <v>6.4</v>
      </c>
      <c r="Q2387">
        <v>10</v>
      </c>
      <c r="R2387" t="s">
        <v>100</v>
      </c>
      <c r="T2387" t="s">
        <v>1400</v>
      </c>
      <c r="U2387">
        <v>40</v>
      </c>
      <c r="V2387">
        <v>20.100000000000001</v>
      </c>
      <c r="W2387">
        <v>130</v>
      </c>
      <c r="AE2387">
        <v>2</v>
      </c>
      <c r="AQ2387">
        <v>2</v>
      </c>
    </row>
    <row r="2388" spans="1:45" x14ac:dyDescent="0.35">
      <c r="A2388">
        <v>7882</v>
      </c>
      <c r="B2388" t="s">
        <v>47</v>
      </c>
      <c r="C2388">
        <v>1895</v>
      </c>
      <c r="D2388">
        <v>5</v>
      </c>
      <c r="E2388">
        <v>18</v>
      </c>
      <c r="F2388">
        <v>19</v>
      </c>
      <c r="G2388">
        <v>54</v>
      </c>
      <c r="Q2388">
        <v>10</v>
      </c>
      <c r="R2388" t="s">
        <v>60</v>
      </c>
      <c r="T2388" t="s">
        <v>1709</v>
      </c>
      <c r="U2388">
        <v>43.9</v>
      </c>
      <c r="V2388">
        <v>11.1</v>
      </c>
      <c r="W2388">
        <v>130</v>
      </c>
      <c r="AE2388">
        <v>3</v>
      </c>
      <c r="AG2388">
        <v>3</v>
      </c>
      <c r="AQ2388">
        <v>3</v>
      </c>
      <c r="AS2388">
        <v>3</v>
      </c>
    </row>
    <row r="2389" spans="1:45" x14ac:dyDescent="0.35">
      <c r="A2389">
        <v>6224</v>
      </c>
      <c r="B2389" t="s">
        <v>51</v>
      </c>
      <c r="C2389">
        <v>1895</v>
      </c>
      <c r="D2389">
        <v>5</v>
      </c>
      <c r="E2389">
        <v>25</v>
      </c>
      <c r="R2389" t="s">
        <v>199</v>
      </c>
      <c r="T2389" t="s">
        <v>1710</v>
      </c>
      <c r="U2389">
        <v>33</v>
      </c>
      <c r="V2389">
        <v>130</v>
      </c>
      <c r="W2389">
        <v>30</v>
      </c>
    </row>
    <row r="2390" spans="1:45" x14ac:dyDescent="0.35">
      <c r="A2390">
        <v>10217</v>
      </c>
      <c r="B2390" t="s">
        <v>51</v>
      </c>
      <c r="C2390">
        <v>1895</v>
      </c>
      <c r="D2390">
        <v>5</v>
      </c>
      <c r="E2390">
        <v>31</v>
      </c>
      <c r="R2390" t="s">
        <v>539</v>
      </c>
      <c r="T2390" t="s">
        <v>1557</v>
      </c>
      <c r="U2390">
        <v>-18</v>
      </c>
      <c r="V2390">
        <v>-71</v>
      </c>
      <c r="W2390">
        <v>160</v>
      </c>
      <c r="AE2390">
        <v>1</v>
      </c>
      <c r="AQ2390">
        <v>1</v>
      </c>
    </row>
    <row r="2391" spans="1:45" x14ac:dyDescent="0.35">
      <c r="A2391">
        <v>2473</v>
      </c>
      <c r="B2391" t="s">
        <v>47</v>
      </c>
      <c r="C2391">
        <v>1895</v>
      </c>
      <c r="D2391">
        <v>6</v>
      </c>
      <c r="E2391">
        <v>16</v>
      </c>
      <c r="F2391">
        <v>10</v>
      </c>
      <c r="H2391" t="s">
        <v>48</v>
      </c>
      <c r="Q2391">
        <v>10</v>
      </c>
      <c r="R2391" t="s">
        <v>56</v>
      </c>
      <c r="T2391" t="s">
        <v>181</v>
      </c>
      <c r="U2391">
        <v>39.5</v>
      </c>
      <c r="V2391">
        <v>20.5</v>
      </c>
      <c r="W2391">
        <v>130</v>
      </c>
    </row>
    <row r="2392" spans="1:45" x14ac:dyDescent="0.35">
      <c r="A2392">
        <v>2474</v>
      </c>
      <c r="B2392" t="s">
        <v>51</v>
      </c>
      <c r="C2392">
        <v>1895</v>
      </c>
      <c r="D2392">
        <v>7</v>
      </c>
      <c r="E2392">
        <v>8</v>
      </c>
      <c r="F2392">
        <v>21</v>
      </c>
      <c r="G2392">
        <v>30</v>
      </c>
      <c r="I2392">
        <v>60</v>
      </c>
      <c r="J2392">
        <v>8.1999999999999993</v>
      </c>
      <c r="L2392">
        <v>8.1999999999999993</v>
      </c>
      <c r="Q2392">
        <v>10</v>
      </c>
      <c r="R2392" t="s">
        <v>54</v>
      </c>
      <c r="T2392" t="s">
        <v>1711</v>
      </c>
      <c r="U2392">
        <v>39.5</v>
      </c>
      <c r="V2392">
        <v>53.7</v>
      </c>
      <c r="W2392">
        <v>140</v>
      </c>
      <c r="AE2392">
        <v>3</v>
      </c>
      <c r="AG2392">
        <v>3</v>
      </c>
      <c r="AQ2392">
        <v>3</v>
      </c>
      <c r="AS2392">
        <v>3</v>
      </c>
    </row>
    <row r="2393" spans="1:45" x14ac:dyDescent="0.35">
      <c r="A2393">
        <v>2477</v>
      </c>
      <c r="B2393" t="s">
        <v>47</v>
      </c>
      <c r="C2393">
        <v>1895</v>
      </c>
      <c r="D2393">
        <v>8</v>
      </c>
      <c r="E2393">
        <v>6</v>
      </c>
      <c r="F2393">
        <v>2</v>
      </c>
      <c r="H2393" t="s">
        <v>48</v>
      </c>
      <c r="Q2393">
        <v>10</v>
      </c>
      <c r="R2393" t="s">
        <v>100</v>
      </c>
      <c r="T2393" t="s">
        <v>125</v>
      </c>
      <c r="U2393">
        <v>41.2</v>
      </c>
      <c r="V2393">
        <v>19.3</v>
      </c>
      <c r="W2393">
        <v>130</v>
      </c>
    </row>
    <row r="2394" spans="1:45" x14ac:dyDescent="0.35">
      <c r="A2394">
        <v>10045</v>
      </c>
      <c r="B2394" t="s">
        <v>51</v>
      </c>
      <c r="C2394">
        <v>1895</v>
      </c>
      <c r="D2394">
        <v>8</v>
      </c>
      <c r="E2394">
        <v>18</v>
      </c>
      <c r="F2394">
        <v>6</v>
      </c>
      <c r="G2394">
        <v>57</v>
      </c>
      <c r="I2394">
        <v>12</v>
      </c>
      <c r="J2394">
        <v>6</v>
      </c>
      <c r="K2394">
        <v>6</v>
      </c>
      <c r="R2394" t="s">
        <v>1186</v>
      </c>
      <c r="T2394" t="s">
        <v>1712</v>
      </c>
      <c r="U2394">
        <v>-38.799999999999997</v>
      </c>
      <c r="V2394">
        <v>176</v>
      </c>
      <c r="W2394">
        <v>170</v>
      </c>
    </row>
    <row r="2395" spans="1:45" x14ac:dyDescent="0.35">
      <c r="A2395">
        <v>2478</v>
      </c>
      <c r="B2395" t="s">
        <v>47</v>
      </c>
      <c r="C2395">
        <v>1895</v>
      </c>
      <c r="D2395">
        <v>8</v>
      </c>
      <c r="E2395">
        <v>30</v>
      </c>
      <c r="J2395">
        <v>6</v>
      </c>
      <c r="L2395">
        <v>6</v>
      </c>
      <c r="Q2395">
        <v>8</v>
      </c>
      <c r="R2395" t="s">
        <v>93</v>
      </c>
      <c r="T2395" t="s">
        <v>1713</v>
      </c>
      <c r="U2395">
        <v>23.5</v>
      </c>
      <c r="V2395">
        <v>116.5</v>
      </c>
      <c r="W2395">
        <v>30</v>
      </c>
      <c r="Y2395">
        <v>2</v>
      </c>
      <c r="AB2395">
        <v>14</v>
      </c>
      <c r="AC2395">
        <v>1</v>
      </c>
      <c r="AE2395">
        <v>2</v>
      </c>
      <c r="AG2395">
        <v>3</v>
      </c>
      <c r="AK2395">
        <v>2</v>
      </c>
      <c r="AN2395">
        <v>14</v>
      </c>
      <c r="AO2395">
        <v>1</v>
      </c>
      <c r="AQ2395">
        <v>2</v>
      </c>
      <c r="AS2395">
        <v>3</v>
      </c>
    </row>
    <row r="2396" spans="1:45" x14ac:dyDescent="0.35">
      <c r="A2396">
        <v>6637</v>
      </c>
      <c r="B2396" t="s">
        <v>51</v>
      </c>
      <c r="C2396">
        <v>1895</v>
      </c>
      <c r="D2396">
        <v>9</v>
      </c>
      <c r="E2396">
        <v>1</v>
      </c>
      <c r="F2396">
        <v>11</v>
      </c>
      <c r="G2396">
        <v>9</v>
      </c>
      <c r="J2396">
        <v>4.3</v>
      </c>
      <c r="O2396">
        <v>4.3</v>
      </c>
      <c r="Q2396">
        <v>6</v>
      </c>
      <c r="R2396" t="s">
        <v>505</v>
      </c>
      <c r="S2396" t="s">
        <v>1166</v>
      </c>
      <c r="T2396" t="s">
        <v>1714</v>
      </c>
      <c r="U2396">
        <v>40.667000000000002</v>
      </c>
      <c r="V2396">
        <v>-74.882999999999996</v>
      </c>
      <c r="W2396">
        <v>150</v>
      </c>
    </row>
    <row r="2397" spans="1:45" x14ac:dyDescent="0.35">
      <c r="A2397">
        <v>6532</v>
      </c>
      <c r="B2397" t="s">
        <v>51</v>
      </c>
      <c r="C2397">
        <v>1895</v>
      </c>
      <c r="D2397">
        <v>10</v>
      </c>
      <c r="E2397">
        <v>31</v>
      </c>
      <c r="F2397">
        <v>11</v>
      </c>
      <c r="G2397">
        <v>8</v>
      </c>
      <c r="R2397" t="s">
        <v>505</v>
      </c>
      <c r="S2397" t="s">
        <v>1116</v>
      </c>
      <c r="T2397" t="s">
        <v>1715</v>
      </c>
      <c r="U2397">
        <v>37</v>
      </c>
      <c r="V2397">
        <v>-89.4</v>
      </c>
      <c r="W2397">
        <v>150</v>
      </c>
    </row>
    <row r="2398" spans="1:45" x14ac:dyDescent="0.35">
      <c r="A2398">
        <v>7781</v>
      </c>
      <c r="B2398" t="s">
        <v>51</v>
      </c>
      <c r="C2398">
        <v>1895</v>
      </c>
      <c r="D2398">
        <v>11</v>
      </c>
      <c r="E2398">
        <v>1</v>
      </c>
      <c r="R2398" t="s">
        <v>60</v>
      </c>
      <c r="T2398" t="s">
        <v>1096</v>
      </c>
      <c r="U2398">
        <v>41.7</v>
      </c>
      <c r="V2398">
        <v>12.2</v>
      </c>
      <c r="W2398">
        <v>130</v>
      </c>
    </row>
    <row r="2399" spans="1:45" x14ac:dyDescent="0.35">
      <c r="A2399">
        <v>2479</v>
      </c>
      <c r="B2399" t="s">
        <v>47</v>
      </c>
      <c r="C2399">
        <v>1895</v>
      </c>
      <c r="D2399">
        <v>12</v>
      </c>
      <c r="E2399">
        <v>25</v>
      </c>
      <c r="R2399" t="s">
        <v>73</v>
      </c>
      <c r="T2399" t="s">
        <v>1716</v>
      </c>
      <c r="U2399">
        <v>35.700000000000003</v>
      </c>
      <c r="V2399">
        <v>51.4</v>
      </c>
      <c r="W2399">
        <v>140</v>
      </c>
      <c r="AE2399">
        <v>2</v>
      </c>
    </row>
    <row r="2400" spans="1:45" x14ac:dyDescent="0.35">
      <c r="A2400">
        <v>2462</v>
      </c>
      <c r="B2400" t="s">
        <v>47</v>
      </c>
      <c r="C2400">
        <v>1895</v>
      </c>
      <c r="R2400" t="s">
        <v>851</v>
      </c>
      <c r="T2400" t="s">
        <v>1717</v>
      </c>
      <c r="U2400">
        <v>16.8</v>
      </c>
      <c r="V2400">
        <v>96.2</v>
      </c>
      <c r="W2400">
        <v>60</v>
      </c>
      <c r="AE2400">
        <v>2</v>
      </c>
      <c r="AQ2400">
        <v>2</v>
      </c>
    </row>
    <row r="2401" spans="1:47" x14ac:dyDescent="0.35">
      <c r="A2401">
        <v>2481</v>
      </c>
      <c r="B2401" t="s">
        <v>47</v>
      </c>
      <c r="C2401">
        <v>1896</v>
      </c>
      <c r="D2401">
        <v>1</v>
      </c>
      <c r="E2401">
        <v>2</v>
      </c>
      <c r="Q2401">
        <v>8</v>
      </c>
      <c r="R2401" t="s">
        <v>73</v>
      </c>
      <c r="T2401" t="s">
        <v>1718</v>
      </c>
      <c r="U2401">
        <v>37.799999999999997</v>
      </c>
      <c r="V2401">
        <v>48.3</v>
      </c>
      <c r="W2401">
        <v>140</v>
      </c>
      <c r="X2401">
        <v>300</v>
      </c>
      <c r="Y2401">
        <v>3</v>
      </c>
      <c r="AE2401">
        <v>3</v>
      </c>
    </row>
    <row r="2402" spans="1:47" x14ac:dyDescent="0.35">
      <c r="A2402">
        <v>2482</v>
      </c>
      <c r="B2402" t="s">
        <v>47</v>
      </c>
      <c r="C2402">
        <v>1896</v>
      </c>
      <c r="D2402">
        <v>1</v>
      </c>
      <c r="E2402">
        <v>5</v>
      </c>
      <c r="R2402" t="s">
        <v>73</v>
      </c>
      <c r="T2402" t="s">
        <v>1269</v>
      </c>
      <c r="U2402">
        <v>38.5</v>
      </c>
      <c r="V2402">
        <v>45</v>
      </c>
      <c r="W2402">
        <v>140</v>
      </c>
      <c r="X2402">
        <v>800</v>
      </c>
      <c r="Y2402">
        <v>3</v>
      </c>
      <c r="AE2402">
        <v>3</v>
      </c>
    </row>
    <row r="2403" spans="1:47" x14ac:dyDescent="0.35">
      <c r="A2403">
        <v>6225</v>
      </c>
      <c r="B2403" t="s">
        <v>51</v>
      </c>
      <c r="C2403">
        <v>1896</v>
      </c>
      <c r="D2403">
        <v>1</v>
      </c>
      <c r="E2403">
        <v>9</v>
      </c>
      <c r="H2403" t="s">
        <v>48</v>
      </c>
      <c r="R2403" t="s">
        <v>199</v>
      </c>
      <c r="T2403" t="s">
        <v>1719</v>
      </c>
      <c r="U2403">
        <v>36.5</v>
      </c>
      <c r="V2403">
        <v>141</v>
      </c>
      <c r="W2403">
        <v>30</v>
      </c>
    </row>
    <row r="2404" spans="1:47" x14ac:dyDescent="0.35">
      <c r="A2404">
        <v>2483</v>
      </c>
      <c r="B2404" t="s">
        <v>47</v>
      </c>
      <c r="C2404">
        <v>1896</v>
      </c>
      <c r="D2404">
        <v>2</v>
      </c>
      <c r="E2404">
        <v>14</v>
      </c>
      <c r="J2404">
        <v>5.8</v>
      </c>
      <c r="L2404">
        <v>5.8</v>
      </c>
      <c r="Q2404">
        <v>7</v>
      </c>
      <c r="R2404" t="s">
        <v>93</v>
      </c>
      <c r="T2404" t="s">
        <v>1720</v>
      </c>
      <c r="U2404">
        <v>29.2</v>
      </c>
      <c r="V2404">
        <v>104.9</v>
      </c>
      <c r="W2404">
        <v>30</v>
      </c>
      <c r="X2404">
        <v>26</v>
      </c>
      <c r="Y2404">
        <v>1</v>
      </c>
      <c r="AB2404">
        <v>12</v>
      </c>
      <c r="AC2404">
        <v>1</v>
      </c>
      <c r="AE2404">
        <v>2</v>
      </c>
      <c r="AG2404">
        <v>3</v>
      </c>
      <c r="AI2404">
        <v>3</v>
      </c>
      <c r="AJ2404">
        <v>26</v>
      </c>
      <c r="AK2404">
        <v>1</v>
      </c>
      <c r="AN2404">
        <v>12</v>
      </c>
      <c r="AO2404">
        <v>1</v>
      </c>
      <c r="AQ2404">
        <v>2</v>
      </c>
      <c r="AS2404">
        <v>3</v>
      </c>
    </row>
    <row r="2405" spans="1:47" x14ac:dyDescent="0.35">
      <c r="A2405">
        <v>10213</v>
      </c>
      <c r="B2405" t="s">
        <v>51</v>
      </c>
      <c r="C2405">
        <v>1896</v>
      </c>
      <c r="D2405">
        <v>2</v>
      </c>
      <c r="E2405">
        <v>16</v>
      </c>
      <c r="F2405">
        <v>18</v>
      </c>
      <c r="G2405">
        <v>0</v>
      </c>
      <c r="R2405" t="s">
        <v>756</v>
      </c>
      <c r="T2405" t="s">
        <v>1596</v>
      </c>
      <c r="U2405">
        <v>17.600000000000001</v>
      </c>
      <c r="V2405">
        <v>-76.7</v>
      </c>
      <c r="W2405">
        <v>90</v>
      </c>
    </row>
    <row r="2406" spans="1:47" x14ac:dyDescent="0.35">
      <c r="A2406">
        <v>2484</v>
      </c>
      <c r="B2406" t="s">
        <v>47</v>
      </c>
      <c r="C2406">
        <v>1896</v>
      </c>
      <c r="D2406">
        <v>3</v>
      </c>
      <c r="E2406">
        <v>2</v>
      </c>
      <c r="R2406" t="s">
        <v>543</v>
      </c>
      <c r="T2406" t="s">
        <v>588</v>
      </c>
      <c r="U2406">
        <v>19.2</v>
      </c>
      <c r="V2406">
        <v>-104</v>
      </c>
      <c r="W2406">
        <v>150</v>
      </c>
      <c r="AE2406">
        <v>3</v>
      </c>
    </row>
    <row r="2407" spans="1:47" x14ac:dyDescent="0.35">
      <c r="A2407">
        <v>8107</v>
      </c>
      <c r="B2407" t="s">
        <v>47</v>
      </c>
      <c r="C2407">
        <v>1896</v>
      </c>
      <c r="D2407">
        <v>3</v>
      </c>
      <c r="E2407">
        <v>5</v>
      </c>
      <c r="J2407">
        <v>6.5</v>
      </c>
      <c r="L2407">
        <v>6.5</v>
      </c>
      <c r="R2407" t="s">
        <v>93</v>
      </c>
      <c r="T2407" t="s">
        <v>1024</v>
      </c>
      <c r="U2407">
        <v>38</v>
      </c>
      <c r="V2407">
        <v>76</v>
      </c>
      <c r="W2407">
        <v>40</v>
      </c>
      <c r="X2407">
        <v>7</v>
      </c>
      <c r="Y2407">
        <v>1</v>
      </c>
      <c r="AB2407">
        <v>4</v>
      </c>
      <c r="AC2407">
        <v>1</v>
      </c>
      <c r="AE2407">
        <v>1</v>
      </c>
      <c r="AF2407">
        <v>42</v>
      </c>
      <c r="AG2407">
        <v>1</v>
      </c>
      <c r="AH2407">
        <v>42</v>
      </c>
      <c r="AI2407">
        <v>1</v>
      </c>
      <c r="AJ2407">
        <v>7</v>
      </c>
      <c r="AK2407">
        <v>1</v>
      </c>
      <c r="AN2407">
        <v>4</v>
      </c>
      <c r="AO2407">
        <v>1</v>
      </c>
      <c r="AQ2407">
        <v>1</v>
      </c>
      <c r="AR2407">
        <v>42</v>
      </c>
      <c r="AS2407">
        <v>1</v>
      </c>
    </row>
    <row r="2408" spans="1:47" x14ac:dyDescent="0.35">
      <c r="A2408">
        <v>7530</v>
      </c>
      <c r="B2408" t="s">
        <v>47</v>
      </c>
      <c r="C2408">
        <v>1896</v>
      </c>
      <c r="D2408">
        <v>3</v>
      </c>
      <c r="E2408">
        <v>13</v>
      </c>
      <c r="Q2408">
        <v>8</v>
      </c>
      <c r="R2408" t="s">
        <v>539</v>
      </c>
      <c r="T2408" t="s">
        <v>1721</v>
      </c>
      <c r="U2408">
        <v>-33</v>
      </c>
      <c r="V2408">
        <v>-71</v>
      </c>
      <c r="W2408">
        <v>160</v>
      </c>
      <c r="AE2408">
        <v>1</v>
      </c>
      <c r="AQ2408">
        <v>1</v>
      </c>
    </row>
    <row r="2409" spans="1:47" x14ac:dyDescent="0.35">
      <c r="A2409">
        <v>2485</v>
      </c>
      <c r="B2409" t="s">
        <v>47</v>
      </c>
      <c r="C2409">
        <v>1896</v>
      </c>
      <c r="D2409">
        <v>4</v>
      </c>
      <c r="E2409">
        <v>18</v>
      </c>
      <c r="Q2409">
        <v>8</v>
      </c>
      <c r="R2409" t="s">
        <v>676</v>
      </c>
      <c r="T2409" t="s">
        <v>1722</v>
      </c>
      <c r="U2409">
        <v>-8.25</v>
      </c>
      <c r="V2409">
        <v>124.75</v>
      </c>
      <c r="W2409">
        <v>60</v>
      </c>
      <c r="X2409">
        <v>250</v>
      </c>
      <c r="Y2409">
        <v>3</v>
      </c>
      <c r="AE2409">
        <v>2</v>
      </c>
      <c r="AG2409">
        <v>3</v>
      </c>
      <c r="AJ2409">
        <v>250</v>
      </c>
      <c r="AK2409">
        <v>3</v>
      </c>
      <c r="AQ2409">
        <v>2</v>
      </c>
      <c r="AS2409">
        <v>3</v>
      </c>
    </row>
    <row r="2410" spans="1:47" x14ac:dyDescent="0.35">
      <c r="A2410">
        <v>2489</v>
      </c>
      <c r="B2410" t="s">
        <v>51</v>
      </c>
      <c r="C2410">
        <v>1896</v>
      </c>
      <c r="D2410">
        <v>6</v>
      </c>
      <c r="E2410">
        <v>15</v>
      </c>
      <c r="F2410">
        <v>10</v>
      </c>
      <c r="G2410">
        <v>33</v>
      </c>
      <c r="J2410">
        <v>8.3000000000000007</v>
      </c>
      <c r="K2410">
        <v>8.3000000000000007</v>
      </c>
      <c r="L2410">
        <v>7.6</v>
      </c>
      <c r="R2410" t="s">
        <v>199</v>
      </c>
      <c r="T2410" t="s">
        <v>255</v>
      </c>
      <c r="U2410">
        <v>39.5</v>
      </c>
      <c r="V2410">
        <v>144</v>
      </c>
      <c r="W2410">
        <v>30</v>
      </c>
      <c r="X2410">
        <v>27122</v>
      </c>
      <c r="Y2410">
        <v>4</v>
      </c>
      <c r="AB2410">
        <v>9247</v>
      </c>
      <c r="AC2410">
        <v>4</v>
      </c>
      <c r="AE2410">
        <v>4</v>
      </c>
      <c r="AF2410">
        <v>11000</v>
      </c>
      <c r="AG2410">
        <v>4</v>
      </c>
      <c r="AH2410">
        <v>11000</v>
      </c>
      <c r="AI2410">
        <v>4</v>
      </c>
      <c r="AJ2410">
        <v>27122</v>
      </c>
      <c r="AK2410">
        <v>4</v>
      </c>
      <c r="AN2410">
        <v>9247</v>
      </c>
      <c r="AO2410">
        <v>4</v>
      </c>
      <c r="AQ2410">
        <v>4</v>
      </c>
      <c r="AR2410">
        <v>11000</v>
      </c>
      <c r="AS2410">
        <v>4</v>
      </c>
    </row>
    <row r="2411" spans="1:47" x14ac:dyDescent="0.35">
      <c r="A2411">
        <v>2490</v>
      </c>
      <c r="B2411" t="s">
        <v>47</v>
      </c>
      <c r="C2411">
        <v>1896</v>
      </c>
      <c r="D2411">
        <v>8</v>
      </c>
      <c r="E2411">
        <v>26</v>
      </c>
      <c r="H2411" t="s">
        <v>48</v>
      </c>
      <c r="R2411" t="s">
        <v>287</v>
      </c>
      <c r="T2411" t="s">
        <v>1723</v>
      </c>
      <c r="U2411">
        <v>64</v>
      </c>
      <c r="V2411">
        <v>-21</v>
      </c>
      <c r="W2411">
        <v>120</v>
      </c>
      <c r="AE2411">
        <v>3</v>
      </c>
    </row>
    <row r="2412" spans="1:47" x14ac:dyDescent="0.35">
      <c r="A2412">
        <v>2492</v>
      </c>
      <c r="B2412" t="s">
        <v>47</v>
      </c>
      <c r="C2412">
        <v>1896</v>
      </c>
      <c r="D2412">
        <v>8</v>
      </c>
      <c r="E2412">
        <v>31</v>
      </c>
      <c r="R2412" t="s">
        <v>199</v>
      </c>
      <c r="T2412" t="s">
        <v>1724</v>
      </c>
      <c r="U2412">
        <v>40</v>
      </c>
      <c r="V2412">
        <v>141</v>
      </c>
      <c r="W2412">
        <v>30</v>
      </c>
      <c r="X2412">
        <v>206</v>
      </c>
      <c r="Y2412">
        <v>3</v>
      </c>
      <c r="AE2412">
        <v>4</v>
      </c>
      <c r="AF2412">
        <v>5911</v>
      </c>
      <c r="AG2412">
        <v>4</v>
      </c>
      <c r="AH2412">
        <v>5911</v>
      </c>
      <c r="AI2412">
        <v>4</v>
      </c>
      <c r="AJ2412">
        <v>206</v>
      </c>
      <c r="AK2412">
        <v>3</v>
      </c>
      <c r="AQ2412">
        <v>4</v>
      </c>
      <c r="AR2412">
        <v>5911</v>
      </c>
      <c r="AS2412">
        <v>4</v>
      </c>
    </row>
    <row r="2413" spans="1:47" x14ac:dyDescent="0.35">
      <c r="A2413">
        <v>2493</v>
      </c>
      <c r="B2413" t="s">
        <v>47</v>
      </c>
      <c r="C2413">
        <v>1896</v>
      </c>
      <c r="D2413">
        <v>9</v>
      </c>
      <c r="E2413">
        <v>23</v>
      </c>
      <c r="F2413">
        <v>23</v>
      </c>
      <c r="G2413">
        <v>20</v>
      </c>
      <c r="H2413" t="s">
        <v>48</v>
      </c>
      <c r="I2413">
        <v>160</v>
      </c>
      <c r="J2413">
        <v>7.5</v>
      </c>
      <c r="P2413">
        <v>7.5</v>
      </c>
      <c r="Q2413">
        <v>6</v>
      </c>
      <c r="R2413" t="s">
        <v>121</v>
      </c>
      <c r="T2413" t="s">
        <v>121</v>
      </c>
      <c r="U2413">
        <v>37</v>
      </c>
      <c r="V2413">
        <v>71</v>
      </c>
      <c r="W2413">
        <v>40</v>
      </c>
    </row>
    <row r="2414" spans="1:47" x14ac:dyDescent="0.35">
      <c r="A2414">
        <v>6226</v>
      </c>
      <c r="B2414" t="s">
        <v>51</v>
      </c>
      <c r="C2414">
        <v>1896</v>
      </c>
      <c r="D2414">
        <v>10</v>
      </c>
      <c r="E2414">
        <v>10</v>
      </c>
      <c r="I2414">
        <v>130</v>
      </c>
      <c r="J2414">
        <v>6.8</v>
      </c>
      <c r="L2414">
        <v>6.8</v>
      </c>
      <c r="R2414" t="s">
        <v>676</v>
      </c>
      <c r="T2414" t="s">
        <v>1725</v>
      </c>
      <c r="U2414">
        <v>-3.5</v>
      </c>
      <c r="V2414">
        <v>102.5</v>
      </c>
      <c r="W2414">
        <v>60</v>
      </c>
      <c r="AE2414">
        <v>1</v>
      </c>
      <c r="AI2414">
        <v>1</v>
      </c>
      <c r="AQ2414">
        <v>1</v>
      </c>
      <c r="AU2414">
        <v>1</v>
      </c>
    </row>
    <row r="2415" spans="1:47" x14ac:dyDescent="0.35">
      <c r="A2415">
        <v>7782</v>
      </c>
      <c r="B2415" t="s">
        <v>51</v>
      </c>
      <c r="C2415">
        <v>1896</v>
      </c>
      <c r="D2415">
        <v>10</v>
      </c>
      <c r="E2415">
        <v>16</v>
      </c>
      <c r="F2415">
        <v>6</v>
      </c>
      <c r="G2415">
        <v>15</v>
      </c>
      <c r="Q2415">
        <v>7</v>
      </c>
      <c r="R2415" t="s">
        <v>60</v>
      </c>
      <c r="T2415" t="s">
        <v>708</v>
      </c>
      <c r="U2415">
        <v>43.7</v>
      </c>
      <c r="V2415">
        <v>8.1</v>
      </c>
      <c r="W2415">
        <v>130</v>
      </c>
    </row>
    <row r="2416" spans="1:47" x14ac:dyDescent="0.35">
      <c r="A2416">
        <v>2494</v>
      </c>
      <c r="B2416" t="s">
        <v>47</v>
      </c>
      <c r="C2416">
        <v>1896</v>
      </c>
      <c r="D2416">
        <v>11</v>
      </c>
      <c r="E2416">
        <v>1</v>
      </c>
      <c r="F2416">
        <v>5</v>
      </c>
      <c r="G2416">
        <v>1</v>
      </c>
      <c r="I2416">
        <v>25</v>
      </c>
      <c r="J2416">
        <v>6.6</v>
      </c>
      <c r="L2416">
        <v>6.6</v>
      </c>
      <c r="Q2416">
        <v>8</v>
      </c>
      <c r="R2416" t="s">
        <v>93</v>
      </c>
      <c r="T2416" t="s">
        <v>1726</v>
      </c>
      <c r="U2416">
        <v>39.700000000000003</v>
      </c>
      <c r="V2416">
        <v>75.900000000000006</v>
      </c>
      <c r="W2416">
        <v>40</v>
      </c>
      <c r="X2416">
        <v>7</v>
      </c>
      <c r="Y2416">
        <v>1</v>
      </c>
      <c r="AB2416">
        <v>5</v>
      </c>
      <c r="AC2416">
        <v>1</v>
      </c>
      <c r="AE2416">
        <v>2</v>
      </c>
      <c r="AF2416">
        <v>73</v>
      </c>
      <c r="AG2416">
        <v>2</v>
      </c>
      <c r="AH2416">
        <v>73</v>
      </c>
      <c r="AI2416">
        <v>2</v>
      </c>
      <c r="AJ2416">
        <v>7</v>
      </c>
      <c r="AK2416">
        <v>1</v>
      </c>
      <c r="AN2416">
        <v>5</v>
      </c>
      <c r="AO2416">
        <v>1</v>
      </c>
      <c r="AQ2416">
        <v>2</v>
      </c>
      <c r="AR2416">
        <v>73</v>
      </c>
      <c r="AS2416">
        <v>2</v>
      </c>
    </row>
    <row r="2417" spans="1:47" x14ac:dyDescent="0.35">
      <c r="A2417">
        <v>2495</v>
      </c>
      <c r="B2417" t="s">
        <v>47</v>
      </c>
      <c r="C2417">
        <v>1896</v>
      </c>
      <c r="D2417">
        <v>11</v>
      </c>
      <c r="E2417">
        <v>18</v>
      </c>
      <c r="F2417">
        <v>2</v>
      </c>
      <c r="G2417">
        <v>6</v>
      </c>
      <c r="H2417" t="s">
        <v>48</v>
      </c>
      <c r="I2417">
        <v>40</v>
      </c>
      <c r="J2417">
        <v>7.6</v>
      </c>
      <c r="P2417">
        <v>7.6</v>
      </c>
      <c r="Q2417">
        <v>9</v>
      </c>
      <c r="R2417" t="s">
        <v>98</v>
      </c>
      <c r="T2417" t="s">
        <v>904</v>
      </c>
      <c r="U2417">
        <v>43.5</v>
      </c>
      <c r="V2417">
        <v>146</v>
      </c>
      <c r="W2417">
        <v>50</v>
      </c>
    </row>
    <row r="2418" spans="1:47" x14ac:dyDescent="0.35">
      <c r="A2418">
        <v>2480</v>
      </c>
      <c r="B2418" t="s">
        <v>47</v>
      </c>
      <c r="C2418">
        <v>1896</v>
      </c>
      <c r="R2418" t="s">
        <v>73</v>
      </c>
      <c r="T2418" t="s">
        <v>1727</v>
      </c>
      <c r="U2418">
        <v>30.3</v>
      </c>
      <c r="V2418">
        <v>57.1</v>
      </c>
      <c r="W2418">
        <v>140</v>
      </c>
      <c r="AE2418">
        <v>3</v>
      </c>
    </row>
    <row r="2419" spans="1:47" x14ac:dyDescent="0.35">
      <c r="A2419">
        <v>2498</v>
      </c>
      <c r="B2419" t="s">
        <v>47</v>
      </c>
      <c r="C2419">
        <v>1897</v>
      </c>
      <c r="D2419">
        <v>1</v>
      </c>
      <c r="E2419">
        <v>11</v>
      </c>
      <c r="F2419">
        <v>3</v>
      </c>
      <c r="G2419">
        <v>0</v>
      </c>
      <c r="I2419">
        <v>33</v>
      </c>
      <c r="J2419">
        <v>6.1</v>
      </c>
      <c r="L2419">
        <v>6.1</v>
      </c>
      <c r="Q2419">
        <v>8</v>
      </c>
      <c r="R2419" t="s">
        <v>73</v>
      </c>
      <c r="T2419" t="s">
        <v>1728</v>
      </c>
      <c r="U2419">
        <v>26.95</v>
      </c>
      <c r="V2419">
        <v>56.26</v>
      </c>
      <c r="W2419">
        <v>140</v>
      </c>
      <c r="X2419">
        <v>1600</v>
      </c>
      <c r="Y2419">
        <v>4</v>
      </c>
      <c r="AE2419">
        <v>4</v>
      </c>
      <c r="AG2419">
        <v>4</v>
      </c>
      <c r="AJ2419">
        <v>1600</v>
      </c>
      <c r="AK2419">
        <v>4</v>
      </c>
      <c r="AQ2419">
        <v>4</v>
      </c>
      <c r="AS2419">
        <v>4</v>
      </c>
    </row>
    <row r="2420" spans="1:47" x14ac:dyDescent="0.35">
      <c r="A2420">
        <v>2500</v>
      </c>
      <c r="B2420" t="s">
        <v>47</v>
      </c>
      <c r="C2420">
        <v>1897</v>
      </c>
      <c r="D2420">
        <v>1</v>
      </c>
      <c r="E2420">
        <v>17</v>
      </c>
      <c r="H2420" t="s">
        <v>48</v>
      </c>
      <c r="Q2420">
        <v>9</v>
      </c>
      <c r="R2420" t="s">
        <v>100</v>
      </c>
      <c r="T2420" t="s">
        <v>100</v>
      </c>
      <c r="U2420">
        <v>40</v>
      </c>
      <c r="V2420">
        <v>20.100000000000001</v>
      </c>
      <c r="W2420">
        <v>130</v>
      </c>
      <c r="AE2420">
        <v>2</v>
      </c>
    </row>
    <row r="2421" spans="1:47" x14ac:dyDescent="0.35">
      <c r="A2421">
        <v>2501</v>
      </c>
      <c r="B2421" t="s">
        <v>47</v>
      </c>
      <c r="C2421">
        <v>1897</v>
      </c>
      <c r="D2421">
        <v>2</v>
      </c>
      <c r="E2421">
        <v>7</v>
      </c>
      <c r="F2421">
        <v>7</v>
      </c>
      <c r="G2421">
        <v>36</v>
      </c>
      <c r="H2421" t="s">
        <v>48</v>
      </c>
      <c r="I2421">
        <v>60</v>
      </c>
      <c r="J2421">
        <v>8.3000000000000007</v>
      </c>
      <c r="P2421">
        <v>8.3000000000000007</v>
      </c>
      <c r="R2421" t="s">
        <v>199</v>
      </c>
      <c r="T2421" t="s">
        <v>199</v>
      </c>
      <c r="U2421">
        <v>40</v>
      </c>
      <c r="V2421">
        <v>140</v>
      </c>
      <c r="W2421">
        <v>30</v>
      </c>
    </row>
    <row r="2422" spans="1:47" x14ac:dyDescent="0.35">
      <c r="A2422">
        <v>2502</v>
      </c>
      <c r="B2422" t="s">
        <v>51</v>
      </c>
      <c r="C2422">
        <v>1897</v>
      </c>
      <c r="D2422">
        <v>2</v>
      </c>
      <c r="E2422">
        <v>19</v>
      </c>
      <c r="F2422">
        <v>20</v>
      </c>
      <c r="G2422">
        <v>50</v>
      </c>
      <c r="I2422">
        <v>33</v>
      </c>
      <c r="J2422">
        <v>7.4</v>
      </c>
      <c r="L2422">
        <v>7.4</v>
      </c>
      <c r="R2422" t="s">
        <v>199</v>
      </c>
      <c r="T2422" t="s">
        <v>255</v>
      </c>
      <c r="U2422">
        <v>38.1</v>
      </c>
      <c r="V2422">
        <v>141.9</v>
      </c>
      <c r="W2422">
        <v>30</v>
      </c>
      <c r="AE2422">
        <v>2</v>
      </c>
      <c r="AG2422">
        <v>3</v>
      </c>
      <c r="AQ2422">
        <v>2</v>
      </c>
      <c r="AS2422">
        <v>3</v>
      </c>
    </row>
    <row r="2423" spans="1:47" x14ac:dyDescent="0.35">
      <c r="A2423">
        <v>6647</v>
      </c>
      <c r="B2423" t="s">
        <v>51</v>
      </c>
      <c r="C2423">
        <v>1897</v>
      </c>
      <c r="D2423">
        <v>3</v>
      </c>
      <c r="E2423">
        <v>15</v>
      </c>
      <c r="I2423">
        <v>15</v>
      </c>
      <c r="J2423">
        <v>5.5</v>
      </c>
      <c r="L2423">
        <v>5.5</v>
      </c>
      <c r="R2423" t="s">
        <v>676</v>
      </c>
      <c r="T2423" t="s">
        <v>1729</v>
      </c>
      <c r="U2423">
        <v>-6.8</v>
      </c>
      <c r="V2423">
        <v>120.8</v>
      </c>
      <c r="W2423">
        <v>60</v>
      </c>
    </row>
    <row r="2424" spans="1:47" x14ac:dyDescent="0.35">
      <c r="A2424">
        <v>8108</v>
      </c>
      <c r="B2424" t="s">
        <v>47</v>
      </c>
      <c r="C2424">
        <v>1897</v>
      </c>
      <c r="D2424">
        <v>3</v>
      </c>
      <c r="E2424">
        <v>19</v>
      </c>
      <c r="J2424">
        <v>6</v>
      </c>
      <c r="L2424">
        <v>6</v>
      </c>
      <c r="Q2424">
        <v>8</v>
      </c>
      <c r="R2424" t="s">
        <v>738</v>
      </c>
      <c r="T2424" t="s">
        <v>1730</v>
      </c>
      <c r="U2424">
        <v>24.7</v>
      </c>
      <c r="V2424">
        <v>121.8</v>
      </c>
      <c r="W2424">
        <v>30</v>
      </c>
      <c r="X2424">
        <v>56</v>
      </c>
      <c r="Y2424">
        <v>2</v>
      </c>
      <c r="AB2424">
        <v>100</v>
      </c>
      <c r="AC2424">
        <v>2</v>
      </c>
      <c r="AE2424">
        <v>1</v>
      </c>
      <c r="AF2424">
        <v>50</v>
      </c>
      <c r="AG2424">
        <v>1</v>
      </c>
      <c r="AJ2424">
        <v>56</v>
      </c>
      <c r="AK2424">
        <v>2</v>
      </c>
      <c r="AN2424">
        <v>100</v>
      </c>
      <c r="AO2424">
        <v>2</v>
      </c>
      <c r="AQ2424">
        <v>1</v>
      </c>
      <c r="AR2424">
        <v>50</v>
      </c>
      <c r="AS2424">
        <v>1</v>
      </c>
    </row>
    <row r="2425" spans="1:47" x14ac:dyDescent="0.35">
      <c r="A2425">
        <v>10212</v>
      </c>
      <c r="B2425" t="s">
        <v>47</v>
      </c>
      <c r="C2425">
        <v>1897</v>
      </c>
      <c r="D2425">
        <v>4</v>
      </c>
      <c r="E2425">
        <v>25</v>
      </c>
      <c r="R2425" t="s">
        <v>1731</v>
      </c>
      <c r="T2425" t="s">
        <v>1731</v>
      </c>
      <c r="U2425">
        <v>16.72</v>
      </c>
      <c r="V2425">
        <v>-62.18</v>
      </c>
      <c r="W2425">
        <v>90</v>
      </c>
      <c r="Y2425">
        <v>3</v>
      </c>
      <c r="AE2425">
        <v>2</v>
      </c>
      <c r="AG2425">
        <v>3</v>
      </c>
      <c r="AK2425">
        <v>3</v>
      </c>
      <c r="AQ2425">
        <v>2</v>
      </c>
      <c r="AS2425">
        <v>3</v>
      </c>
    </row>
    <row r="2426" spans="1:47" x14ac:dyDescent="0.35">
      <c r="A2426">
        <v>2505</v>
      </c>
      <c r="B2426" t="s">
        <v>47</v>
      </c>
      <c r="C2426">
        <v>1897</v>
      </c>
      <c r="D2426">
        <v>4</v>
      </c>
      <c r="E2426">
        <v>29</v>
      </c>
      <c r="F2426">
        <v>14</v>
      </c>
      <c r="G2426">
        <v>15</v>
      </c>
      <c r="Q2426">
        <v>9</v>
      </c>
      <c r="R2426" t="s">
        <v>1175</v>
      </c>
      <c r="T2426" t="s">
        <v>1732</v>
      </c>
      <c r="U2426">
        <v>16.5</v>
      </c>
      <c r="V2426">
        <v>-61.8</v>
      </c>
      <c r="W2426">
        <v>90</v>
      </c>
      <c r="X2426">
        <v>6</v>
      </c>
      <c r="Y2426">
        <v>1</v>
      </c>
      <c r="AB2426">
        <v>40</v>
      </c>
      <c r="AC2426">
        <v>1</v>
      </c>
      <c r="AE2426">
        <v>2</v>
      </c>
      <c r="AG2426">
        <v>1</v>
      </c>
      <c r="AH2426">
        <v>100</v>
      </c>
      <c r="AI2426">
        <v>2</v>
      </c>
      <c r="AJ2426">
        <v>6</v>
      </c>
      <c r="AK2426">
        <v>1</v>
      </c>
      <c r="AN2426">
        <v>40</v>
      </c>
      <c r="AO2426">
        <v>1</v>
      </c>
      <c r="AQ2426">
        <v>2</v>
      </c>
      <c r="AS2426">
        <v>1</v>
      </c>
      <c r="AT2426">
        <v>100</v>
      </c>
      <c r="AU2426">
        <v>2</v>
      </c>
    </row>
    <row r="2427" spans="1:47" x14ac:dyDescent="0.35">
      <c r="A2427">
        <v>2506</v>
      </c>
      <c r="B2427" t="s">
        <v>47</v>
      </c>
      <c r="C2427">
        <v>1897</v>
      </c>
      <c r="D2427">
        <v>5</v>
      </c>
      <c r="E2427">
        <v>10</v>
      </c>
      <c r="F2427">
        <v>5</v>
      </c>
      <c r="G2427">
        <v>26</v>
      </c>
      <c r="H2427" t="s">
        <v>48</v>
      </c>
      <c r="I2427">
        <v>14</v>
      </c>
      <c r="J2427">
        <v>6.5</v>
      </c>
      <c r="P2427">
        <v>6.5</v>
      </c>
      <c r="Q2427">
        <v>9</v>
      </c>
      <c r="R2427" t="s">
        <v>1395</v>
      </c>
      <c r="T2427" t="s">
        <v>1733</v>
      </c>
      <c r="U2427">
        <v>-37.299999999999997</v>
      </c>
      <c r="V2427">
        <v>139.69999999999999</v>
      </c>
      <c r="W2427">
        <v>170</v>
      </c>
    </row>
    <row r="2428" spans="1:47" x14ac:dyDescent="0.35">
      <c r="A2428">
        <v>2507</v>
      </c>
      <c r="B2428" t="s">
        <v>47</v>
      </c>
      <c r="C2428">
        <v>1897</v>
      </c>
      <c r="D2428">
        <v>5</v>
      </c>
      <c r="E2428">
        <v>13</v>
      </c>
      <c r="F2428">
        <v>11</v>
      </c>
      <c r="G2428">
        <v>22</v>
      </c>
      <c r="I2428">
        <v>33</v>
      </c>
      <c r="J2428">
        <v>7.9</v>
      </c>
      <c r="L2428">
        <v>7.9</v>
      </c>
      <c r="Q2428">
        <v>8</v>
      </c>
      <c r="R2428" t="s">
        <v>621</v>
      </c>
      <c r="T2428" t="s">
        <v>1482</v>
      </c>
      <c r="U2428">
        <v>12</v>
      </c>
      <c r="V2428">
        <v>124</v>
      </c>
      <c r="W2428">
        <v>170</v>
      </c>
      <c r="AE2428">
        <v>3</v>
      </c>
      <c r="AG2428">
        <v>2</v>
      </c>
      <c r="AQ2428">
        <v>3</v>
      </c>
      <c r="AS2428">
        <v>2</v>
      </c>
    </row>
    <row r="2429" spans="1:47" x14ac:dyDescent="0.35">
      <c r="A2429">
        <v>2508</v>
      </c>
      <c r="B2429" t="s">
        <v>47</v>
      </c>
      <c r="C2429">
        <v>1897</v>
      </c>
      <c r="D2429">
        <v>5</v>
      </c>
      <c r="E2429">
        <v>15</v>
      </c>
      <c r="F2429">
        <v>14</v>
      </c>
      <c r="G2429">
        <v>36</v>
      </c>
      <c r="Q2429">
        <v>7</v>
      </c>
      <c r="R2429" t="s">
        <v>60</v>
      </c>
      <c r="T2429" t="s">
        <v>1096</v>
      </c>
      <c r="U2429">
        <v>39</v>
      </c>
      <c r="V2429">
        <v>12.5</v>
      </c>
      <c r="W2429">
        <v>130</v>
      </c>
      <c r="AE2429">
        <v>1</v>
      </c>
      <c r="AQ2429">
        <v>1</v>
      </c>
    </row>
    <row r="2430" spans="1:47" x14ac:dyDescent="0.35">
      <c r="A2430">
        <v>2509</v>
      </c>
      <c r="B2430" t="s">
        <v>47</v>
      </c>
      <c r="C2430">
        <v>1897</v>
      </c>
      <c r="D2430">
        <v>6</v>
      </c>
      <c r="E2430">
        <v>5</v>
      </c>
      <c r="H2430" t="s">
        <v>48</v>
      </c>
      <c r="J2430">
        <v>7</v>
      </c>
      <c r="P2430">
        <v>7</v>
      </c>
      <c r="R2430" t="s">
        <v>543</v>
      </c>
      <c r="T2430" t="s">
        <v>1734</v>
      </c>
      <c r="U2430">
        <v>17</v>
      </c>
      <c r="V2430">
        <v>-96.3</v>
      </c>
      <c r="W2430">
        <v>150</v>
      </c>
      <c r="AE2430">
        <v>3</v>
      </c>
    </row>
    <row r="2431" spans="1:47" x14ac:dyDescent="0.35">
      <c r="A2431">
        <v>2513</v>
      </c>
      <c r="B2431" t="s">
        <v>51</v>
      </c>
      <c r="C2431">
        <v>1897</v>
      </c>
      <c r="D2431">
        <v>6</v>
      </c>
      <c r="E2431">
        <v>12</v>
      </c>
      <c r="F2431">
        <v>11</v>
      </c>
      <c r="G2431">
        <v>6</v>
      </c>
      <c r="I2431">
        <v>33</v>
      </c>
      <c r="J2431">
        <v>8</v>
      </c>
      <c r="K2431">
        <v>8</v>
      </c>
      <c r="L2431">
        <v>8.6999999999999993</v>
      </c>
      <c r="Q2431">
        <v>10</v>
      </c>
      <c r="R2431" t="s">
        <v>77</v>
      </c>
      <c r="T2431" t="s">
        <v>1735</v>
      </c>
      <c r="U2431">
        <v>26</v>
      </c>
      <c r="V2431">
        <v>91</v>
      </c>
      <c r="W2431">
        <v>60</v>
      </c>
      <c r="X2431">
        <v>1542</v>
      </c>
      <c r="Y2431">
        <v>4</v>
      </c>
      <c r="AE2431">
        <v>4</v>
      </c>
      <c r="AG2431">
        <v>4</v>
      </c>
      <c r="AI2431">
        <v>4</v>
      </c>
      <c r="AJ2431">
        <v>1542</v>
      </c>
      <c r="AK2431">
        <v>4</v>
      </c>
      <c r="AQ2431">
        <v>4</v>
      </c>
      <c r="AS2431">
        <v>4</v>
      </c>
    </row>
    <row r="2432" spans="1:47" x14ac:dyDescent="0.35">
      <c r="A2432">
        <v>6538</v>
      </c>
      <c r="B2432" t="s">
        <v>51</v>
      </c>
      <c r="C2432">
        <v>1897</v>
      </c>
      <c r="D2432">
        <v>6</v>
      </c>
      <c r="E2432">
        <v>20</v>
      </c>
      <c r="J2432">
        <v>7</v>
      </c>
      <c r="L2432">
        <v>7</v>
      </c>
      <c r="R2432" t="s">
        <v>543</v>
      </c>
      <c r="T2432" t="s">
        <v>1736</v>
      </c>
      <c r="U2432">
        <v>16</v>
      </c>
      <c r="V2432">
        <v>-95</v>
      </c>
      <c r="W2432">
        <v>150</v>
      </c>
      <c r="AE2432">
        <v>2</v>
      </c>
      <c r="AG2432">
        <v>2</v>
      </c>
      <c r="AQ2432">
        <v>2</v>
      </c>
      <c r="AS2432">
        <v>2</v>
      </c>
    </row>
    <row r="2433" spans="1:47" x14ac:dyDescent="0.35">
      <c r="A2433">
        <v>2514</v>
      </c>
      <c r="B2433" t="s">
        <v>51</v>
      </c>
      <c r="C2433">
        <v>1897</v>
      </c>
      <c r="D2433">
        <v>8</v>
      </c>
      <c r="E2433">
        <v>5</v>
      </c>
      <c r="F2433">
        <v>0</v>
      </c>
      <c r="G2433">
        <v>10</v>
      </c>
      <c r="H2433" t="s">
        <v>48</v>
      </c>
      <c r="J2433">
        <v>7.7</v>
      </c>
      <c r="L2433">
        <v>7.7</v>
      </c>
      <c r="R2433" t="s">
        <v>199</v>
      </c>
      <c r="T2433" t="s">
        <v>255</v>
      </c>
      <c r="U2433">
        <v>38</v>
      </c>
      <c r="V2433">
        <v>143.69999999999999</v>
      </c>
      <c r="W2433">
        <v>30</v>
      </c>
      <c r="AE2433">
        <v>1</v>
      </c>
      <c r="AQ2433">
        <v>1</v>
      </c>
    </row>
    <row r="2434" spans="1:47" x14ac:dyDescent="0.35">
      <c r="A2434">
        <v>2515</v>
      </c>
      <c r="B2434" t="s">
        <v>47</v>
      </c>
      <c r="C2434">
        <v>1897</v>
      </c>
      <c r="D2434">
        <v>8</v>
      </c>
      <c r="E2434">
        <v>15</v>
      </c>
      <c r="F2434">
        <v>12</v>
      </c>
      <c r="G2434">
        <v>18</v>
      </c>
      <c r="I2434">
        <v>33</v>
      </c>
      <c r="J2434">
        <v>7.9</v>
      </c>
      <c r="L2434">
        <v>7.9</v>
      </c>
      <c r="Q2434">
        <v>8</v>
      </c>
      <c r="R2434" t="s">
        <v>621</v>
      </c>
      <c r="T2434" t="s">
        <v>1737</v>
      </c>
      <c r="U2434">
        <v>18</v>
      </c>
      <c r="V2434">
        <v>120</v>
      </c>
      <c r="W2434">
        <v>170</v>
      </c>
      <c r="AE2434">
        <v>1</v>
      </c>
      <c r="AI2434">
        <v>2</v>
      </c>
      <c r="AQ2434">
        <v>1</v>
      </c>
      <c r="AU2434">
        <v>2</v>
      </c>
    </row>
    <row r="2435" spans="1:47" x14ac:dyDescent="0.35">
      <c r="A2435">
        <v>2517</v>
      </c>
      <c r="B2435" t="s">
        <v>47</v>
      </c>
      <c r="C2435">
        <v>1897</v>
      </c>
      <c r="D2435">
        <v>8</v>
      </c>
      <c r="E2435">
        <v>16</v>
      </c>
      <c r="F2435">
        <v>7</v>
      </c>
      <c r="G2435">
        <v>54</v>
      </c>
      <c r="H2435" t="s">
        <v>48</v>
      </c>
      <c r="I2435">
        <v>60</v>
      </c>
      <c r="J2435">
        <v>7.9</v>
      </c>
      <c r="P2435">
        <v>7.9</v>
      </c>
      <c r="R2435" t="s">
        <v>199</v>
      </c>
      <c r="T2435" t="s">
        <v>199</v>
      </c>
      <c r="U2435">
        <v>39</v>
      </c>
      <c r="V2435">
        <v>143</v>
      </c>
      <c r="W2435">
        <v>30</v>
      </c>
    </row>
    <row r="2436" spans="1:47" x14ac:dyDescent="0.35">
      <c r="A2436">
        <v>2518</v>
      </c>
      <c r="B2436" t="s">
        <v>47</v>
      </c>
      <c r="C2436">
        <v>1897</v>
      </c>
      <c r="D2436">
        <v>9</v>
      </c>
      <c r="E2436">
        <v>20</v>
      </c>
      <c r="F2436">
        <v>16</v>
      </c>
      <c r="G2436">
        <v>25</v>
      </c>
      <c r="H2436" t="s">
        <v>48</v>
      </c>
      <c r="I2436">
        <v>70</v>
      </c>
      <c r="J2436">
        <v>7.7</v>
      </c>
      <c r="P2436">
        <v>7.7</v>
      </c>
      <c r="Q2436">
        <v>7</v>
      </c>
      <c r="R2436" t="s">
        <v>479</v>
      </c>
      <c r="T2436" t="s">
        <v>479</v>
      </c>
      <c r="U2436">
        <v>-11.9</v>
      </c>
      <c r="V2436">
        <v>-76.8</v>
      </c>
      <c r="W2436">
        <v>160</v>
      </c>
    </row>
    <row r="2437" spans="1:47" x14ac:dyDescent="0.35">
      <c r="A2437">
        <v>2519</v>
      </c>
      <c r="B2437" t="s">
        <v>51</v>
      </c>
      <c r="C2437">
        <v>1897</v>
      </c>
      <c r="D2437">
        <v>9</v>
      </c>
      <c r="E2437">
        <v>20</v>
      </c>
      <c r="F2437">
        <v>19</v>
      </c>
      <c r="G2437">
        <v>6</v>
      </c>
      <c r="I2437">
        <v>33</v>
      </c>
      <c r="J2437">
        <v>8.6</v>
      </c>
      <c r="L2437">
        <v>8.6</v>
      </c>
      <c r="Q2437">
        <v>7</v>
      </c>
      <c r="R2437" t="s">
        <v>621</v>
      </c>
      <c r="T2437" t="s">
        <v>1738</v>
      </c>
      <c r="U2437">
        <v>6</v>
      </c>
      <c r="V2437">
        <v>122</v>
      </c>
      <c r="W2437">
        <v>170</v>
      </c>
      <c r="AE2437">
        <v>1</v>
      </c>
      <c r="AI2437">
        <v>1</v>
      </c>
      <c r="AQ2437">
        <v>1</v>
      </c>
      <c r="AU2437">
        <v>1</v>
      </c>
    </row>
    <row r="2438" spans="1:47" x14ac:dyDescent="0.35">
      <c r="A2438">
        <v>2520</v>
      </c>
      <c r="B2438" t="s">
        <v>51</v>
      </c>
      <c r="C2438">
        <v>1897</v>
      </c>
      <c r="D2438">
        <v>9</v>
      </c>
      <c r="E2438">
        <v>21</v>
      </c>
      <c r="F2438">
        <v>5</v>
      </c>
      <c r="G2438">
        <v>12</v>
      </c>
      <c r="I2438">
        <v>33</v>
      </c>
      <c r="J2438">
        <v>8.6999999999999993</v>
      </c>
      <c r="L2438">
        <v>8.6999999999999993</v>
      </c>
      <c r="Q2438">
        <v>9</v>
      </c>
      <c r="R2438" t="s">
        <v>621</v>
      </c>
      <c r="T2438" t="s">
        <v>1739</v>
      </c>
      <c r="U2438">
        <v>6</v>
      </c>
      <c r="V2438">
        <v>122</v>
      </c>
      <c r="W2438">
        <v>170</v>
      </c>
      <c r="AE2438">
        <v>3</v>
      </c>
      <c r="AG2438">
        <v>3</v>
      </c>
      <c r="AJ2438">
        <v>13</v>
      </c>
      <c r="AK2438">
        <v>1</v>
      </c>
      <c r="AN2438">
        <v>14</v>
      </c>
      <c r="AO2438">
        <v>1</v>
      </c>
      <c r="AQ2438">
        <v>3</v>
      </c>
      <c r="AS2438">
        <v>3</v>
      </c>
    </row>
    <row r="2439" spans="1:47" x14ac:dyDescent="0.35">
      <c r="A2439">
        <v>10053</v>
      </c>
      <c r="B2439" t="s">
        <v>51</v>
      </c>
      <c r="C2439">
        <v>1897</v>
      </c>
      <c r="D2439">
        <v>9</v>
      </c>
      <c r="E2439">
        <v>21</v>
      </c>
      <c r="F2439">
        <v>7</v>
      </c>
      <c r="G2439">
        <v>14</v>
      </c>
      <c r="R2439" t="s">
        <v>1186</v>
      </c>
      <c r="T2439" t="s">
        <v>1740</v>
      </c>
      <c r="W2439">
        <v>170</v>
      </c>
    </row>
    <row r="2440" spans="1:47" x14ac:dyDescent="0.35">
      <c r="A2440">
        <v>2525</v>
      </c>
      <c r="B2440" t="s">
        <v>51</v>
      </c>
      <c r="C2440">
        <v>1897</v>
      </c>
      <c r="D2440">
        <v>10</v>
      </c>
      <c r="E2440">
        <v>18</v>
      </c>
      <c r="F2440">
        <v>23</v>
      </c>
      <c r="G2440">
        <v>48</v>
      </c>
      <c r="I2440">
        <v>33</v>
      </c>
      <c r="J2440">
        <v>8.1</v>
      </c>
      <c r="L2440">
        <v>8.1</v>
      </c>
      <c r="Q2440">
        <v>9</v>
      </c>
      <c r="R2440" t="s">
        <v>621</v>
      </c>
      <c r="T2440" t="s">
        <v>1741</v>
      </c>
      <c r="U2440">
        <v>12</v>
      </c>
      <c r="V2440">
        <v>126</v>
      </c>
      <c r="W2440">
        <v>170</v>
      </c>
      <c r="AE2440">
        <v>2</v>
      </c>
      <c r="AF2440">
        <v>17</v>
      </c>
      <c r="AG2440">
        <v>1</v>
      </c>
      <c r="AK2440">
        <v>1</v>
      </c>
      <c r="AQ2440">
        <v>2</v>
      </c>
      <c r="AR2440">
        <v>17</v>
      </c>
      <c r="AS2440">
        <v>1</v>
      </c>
    </row>
    <row r="2441" spans="1:47" x14ac:dyDescent="0.35">
      <c r="A2441">
        <v>2527</v>
      </c>
      <c r="B2441" t="s">
        <v>47</v>
      </c>
      <c r="C2441">
        <v>1897</v>
      </c>
      <c r="D2441">
        <v>10</v>
      </c>
      <c r="E2441">
        <v>19</v>
      </c>
      <c r="F2441">
        <v>7</v>
      </c>
      <c r="G2441">
        <v>15</v>
      </c>
      <c r="Q2441">
        <v>8</v>
      </c>
      <c r="R2441" t="s">
        <v>621</v>
      </c>
      <c r="T2441" t="s">
        <v>1741</v>
      </c>
      <c r="U2441">
        <v>12</v>
      </c>
      <c r="V2441">
        <v>126</v>
      </c>
      <c r="W2441">
        <v>170</v>
      </c>
      <c r="AE2441">
        <v>1</v>
      </c>
      <c r="AQ2441">
        <v>1</v>
      </c>
    </row>
    <row r="2442" spans="1:47" x14ac:dyDescent="0.35">
      <c r="A2442">
        <v>2529</v>
      </c>
      <c r="B2442" t="s">
        <v>47</v>
      </c>
      <c r="C2442">
        <v>1897</v>
      </c>
      <c r="D2442">
        <v>10</v>
      </c>
      <c r="E2442">
        <v>20</v>
      </c>
      <c r="F2442">
        <v>14</v>
      </c>
      <c r="G2442">
        <v>24</v>
      </c>
      <c r="I2442">
        <v>33</v>
      </c>
      <c r="J2442">
        <v>7.9</v>
      </c>
      <c r="L2442">
        <v>7.9</v>
      </c>
      <c r="R2442" t="s">
        <v>621</v>
      </c>
      <c r="T2442" t="s">
        <v>1741</v>
      </c>
      <c r="U2442">
        <v>12</v>
      </c>
      <c r="V2442">
        <v>126</v>
      </c>
      <c r="W2442">
        <v>170</v>
      </c>
    </row>
    <row r="2443" spans="1:47" x14ac:dyDescent="0.35">
      <c r="A2443">
        <v>7141</v>
      </c>
      <c r="B2443" t="s">
        <v>51</v>
      </c>
      <c r="C2443">
        <v>1897</v>
      </c>
      <c r="D2443">
        <v>12</v>
      </c>
      <c r="E2443">
        <v>29</v>
      </c>
      <c r="F2443">
        <v>10</v>
      </c>
      <c r="G2443">
        <v>32</v>
      </c>
      <c r="Q2443">
        <v>10</v>
      </c>
      <c r="R2443" t="s">
        <v>511</v>
      </c>
      <c r="T2443" t="s">
        <v>1742</v>
      </c>
      <c r="U2443">
        <v>18.5</v>
      </c>
      <c r="V2443">
        <v>-69.95</v>
      </c>
      <c r="W2443">
        <v>90</v>
      </c>
      <c r="AE2443">
        <v>2</v>
      </c>
      <c r="AG2443">
        <v>1</v>
      </c>
      <c r="AI2443">
        <v>3</v>
      </c>
      <c r="AQ2443">
        <v>2</v>
      </c>
      <c r="AS2443">
        <v>1</v>
      </c>
      <c r="AU2443">
        <v>3</v>
      </c>
    </row>
    <row r="2444" spans="1:47" x14ac:dyDescent="0.35">
      <c r="A2444">
        <v>2531</v>
      </c>
      <c r="B2444" t="s">
        <v>47</v>
      </c>
      <c r="C2444">
        <v>1898</v>
      </c>
      <c r="D2444">
        <v>1</v>
      </c>
      <c r="E2444">
        <v>15</v>
      </c>
      <c r="F2444">
        <v>3</v>
      </c>
      <c r="G2444">
        <v>42</v>
      </c>
      <c r="H2444" t="s">
        <v>48</v>
      </c>
      <c r="I2444">
        <v>5</v>
      </c>
      <c r="J2444">
        <v>4.3</v>
      </c>
      <c r="P2444">
        <v>4.3</v>
      </c>
      <c r="Q2444">
        <v>8</v>
      </c>
      <c r="R2444" t="s">
        <v>73</v>
      </c>
      <c r="T2444" t="s">
        <v>1743</v>
      </c>
      <c r="U2444">
        <v>36.5</v>
      </c>
      <c r="V2444">
        <v>54.9</v>
      </c>
      <c r="W2444">
        <v>140</v>
      </c>
      <c r="AE2444">
        <v>2</v>
      </c>
    </row>
    <row r="2445" spans="1:47" x14ac:dyDescent="0.35">
      <c r="A2445">
        <v>2532</v>
      </c>
      <c r="B2445" t="s">
        <v>51</v>
      </c>
      <c r="C2445">
        <v>1898</v>
      </c>
      <c r="D2445">
        <v>3</v>
      </c>
      <c r="E2445">
        <v>31</v>
      </c>
      <c r="F2445">
        <v>7</v>
      </c>
      <c r="G2445">
        <v>43</v>
      </c>
      <c r="J2445">
        <v>6.5</v>
      </c>
      <c r="L2445">
        <v>6.5</v>
      </c>
      <c r="N2445">
        <v>6.2</v>
      </c>
      <c r="Q2445">
        <v>8</v>
      </c>
      <c r="R2445" t="s">
        <v>505</v>
      </c>
      <c r="S2445" t="s">
        <v>1092</v>
      </c>
      <c r="T2445" t="s">
        <v>1744</v>
      </c>
      <c r="U2445">
        <v>38.200000000000003</v>
      </c>
      <c r="V2445">
        <v>-122.4</v>
      </c>
      <c r="W2445">
        <v>150</v>
      </c>
      <c r="AE2445">
        <v>2</v>
      </c>
      <c r="AQ2445">
        <v>2</v>
      </c>
    </row>
    <row r="2446" spans="1:47" x14ac:dyDescent="0.35">
      <c r="A2446">
        <v>2533</v>
      </c>
      <c r="B2446" t="s">
        <v>47</v>
      </c>
      <c r="C2446">
        <v>1898</v>
      </c>
      <c r="D2446">
        <v>4</v>
      </c>
      <c r="E2446">
        <v>14</v>
      </c>
      <c r="H2446" t="s">
        <v>48</v>
      </c>
      <c r="Q2446">
        <v>10</v>
      </c>
      <c r="R2446" t="s">
        <v>505</v>
      </c>
      <c r="S2446" t="s">
        <v>1092</v>
      </c>
      <c r="T2446" t="s">
        <v>1745</v>
      </c>
      <c r="U2446">
        <v>39</v>
      </c>
      <c r="V2446">
        <v>-124</v>
      </c>
      <c r="W2446">
        <v>150</v>
      </c>
      <c r="AE2446">
        <v>1</v>
      </c>
    </row>
    <row r="2447" spans="1:47" x14ac:dyDescent="0.35">
      <c r="A2447">
        <v>2534</v>
      </c>
      <c r="B2447" t="s">
        <v>51</v>
      </c>
      <c r="C2447">
        <v>1898</v>
      </c>
      <c r="D2447">
        <v>4</v>
      </c>
      <c r="E2447">
        <v>22</v>
      </c>
      <c r="F2447">
        <v>23</v>
      </c>
      <c r="G2447">
        <v>37</v>
      </c>
      <c r="J2447">
        <v>7.2</v>
      </c>
      <c r="L2447">
        <v>7.2</v>
      </c>
      <c r="R2447" t="s">
        <v>199</v>
      </c>
      <c r="T2447" t="s">
        <v>255</v>
      </c>
      <c r="U2447">
        <v>38.6</v>
      </c>
      <c r="V2447">
        <v>142</v>
      </c>
      <c r="W2447">
        <v>30</v>
      </c>
      <c r="AB2447">
        <v>2</v>
      </c>
      <c r="AC2447">
        <v>1</v>
      </c>
      <c r="AE2447">
        <v>3</v>
      </c>
      <c r="AG2447">
        <v>3</v>
      </c>
      <c r="AN2447">
        <v>2</v>
      </c>
      <c r="AO2447">
        <v>1</v>
      </c>
      <c r="AQ2447">
        <v>3</v>
      </c>
      <c r="AS2447">
        <v>3</v>
      </c>
    </row>
    <row r="2448" spans="1:47" x14ac:dyDescent="0.35">
      <c r="A2448">
        <v>2536</v>
      </c>
      <c r="B2448" t="s">
        <v>47</v>
      </c>
      <c r="C2448">
        <v>1898</v>
      </c>
      <c r="D2448">
        <v>4</v>
      </c>
      <c r="E2448">
        <v>29</v>
      </c>
      <c r="F2448">
        <v>16</v>
      </c>
      <c r="G2448">
        <v>18</v>
      </c>
      <c r="I2448">
        <v>33</v>
      </c>
      <c r="J2448">
        <v>7.9</v>
      </c>
      <c r="L2448">
        <v>7.9</v>
      </c>
      <c r="Q2448">
        <v>8</v>
      </c>
      <c r="R2448" t="s">
        <v>713</v>
      </c>
      <c r="T2448" t="s">
        <v>1746</v>
      </c>
      <c r="U2448">
        <v>12</v>
      </c>
      <c r="V2448">
        <v>-86</v>
      </c>
      <c r="W2448">
        <v>100</v>
      </c>
      <c r="AE2448">
        <v>2</v>
      </c>
      <c r="AQ2448">
        <v>2</v>
      </c>
    </row>
    <row r="2449" spans="1:45" x14ac:dyDescent="0.35">
      <c r="A2449">
        <v>2538</v>
      </c>
      <c r="B2449" t="s">
        <v>47</v>
      </c>
      <c r="C2449">
        <v>1898</v>
      </c>
      <c r="D2449">
        <v>6</v>
      </c>
      <c r="E2449">
        <v>21</v>
      </c>
      <c r="J2449">
        <v>6</v>
      </c>
      <c r="L2449">
        <v>6</v>
      </c>
      <c r="Q2449">
        <v>8</v>
      </c>
      <c r="R2449" t="s">
        <v>93</v>
      </c>
      <c r="T2449" t="s">
        <v>1692</v>
      </c>
      <c r="U2449">
        <v>39.799999999999997</v>
      </c>
      <c r="V2449">
        <v>76.599999999999994</v>
      </c>
      <c r="W2449">
        <v>40</v>
      </c>
      <c r="X2449">
        <v>47</v>
      </c>
      <c r="Y2449">
        <v>1</v>
      </c>
      <c r="AB2449">
        <v>85</v>
      </c>
      <c r="AC2449">
        <v>2</v>
      </c>
      <c r="AE2449">
        <v>2</v>
      </c>
      <c r="AF2449">
        <v>425</v>
      </c>
      <c r="AG2449">
        <v>3</v>
      </c>
      <c r="AJ2449">
        <v>47</v>
      </c>
      <c r="AK2449">
        <v>1</v>
      </c>
      <c r="AN2449">
        <v>85</v>
      </c>
      <c r="AO2449">
        <v>2</v>
      </c>
      <c r="AQ2449">
        <v>2</v>
      </c>
      <c r="AR2449">
        <v>425</v>
      </c>
      <c r="AS2449">
        <v>3</v>
      </c>
    </row>
    <row r="2450" spans="1:45" x14ac:dyDescent="0.35">
      <c r="A2450">
        <v>2539</v>
      </c>
      <c r="B2450" t="s">
        <v>47</v>
      </c>
      <c r="C2450">
        <v>1898</v>
      </c>
      <c r="D2450">
        <v>6</v>
      </c>
      <c r="E2450">
        <v>27</v>
      </c>
      <c r="F2450">
        <v>22</v>
      </c>
      <c r="G2450">
        <v>38</v>
      </c>
      <c r="H2450" t="s">
        <v>48</v>
      </c>
      <c r="Q2450">
        <v>10</v>
      </c>
      <c r="R2450" t="s">
        <v>60</v>
      </c>
      <c r="T2450" t="s">
        <v>60</v>
      </c>
      <c r="U2450">
        <v>42.4</v>
      </c>
      <c r="V2450">
        <v>13</v>
      </c>
      <c r="W2450">
        <v>130</v>
      </c>
      <c r="AE2450">
        <v>2</v>
      </c>
    </row>
    <row r="2451" spans="1:45" x14ac:dyDescent="0.35">
      <c r="A2451">
        <v>2540</v>
      </c>
      <c r="B2451" t="s">
        <v>47</v>
      </c>
      <c r="C2451">
        <v>1898</v>
      </c>
      <c r="D2451">
        <v>6</v>
      </c>
      <c r="E2451">
        <v>29</v>
      </c>
      <c r="F2451">
        <v>18</v>
      </c>
      <c r="G2451">
        <v>36</v>
      </c>
      <c r="H2451" t="s">
        <v>48</v>
      </c>
      <c r="J2451">
        <v>7.6</v>
      </c>
      <c r="P2451">
        <v>7.6</v>
      </c>
      <c r="R2451" t="s">
        <v>505</v>
      </c>
      <c r="S2451" t="s">
        <v>1032</v>
      </c>
      <c r="T2451" t="s">
        <v>1747</v>
      </c>
      <c r="U2451">
        <v>52</v>
      </c>
      <c r="V2451">
        <v>172</v>
      </c>
      <c r="W2451">
        <v>150</v>
      </c>
    </row>
    <row r="2452" spans="1:45" x14ac:dyDescent="0.35">
      <c r="A2452">
        <v>2541</v>
      </c>
      <c r="B2452" t="s">
        <v>47</v>
      </c>
      <c r="C2452">
        <v>1898</v>
      </c>
      <c r="D2452">
        <v>7</v>
      </c>
      <c r="E2452">
        <v>2</v>
      </c>
      <c r="F2452">
        <v>4</v>
      </c>
      <c r="G2452">
        <v>20</v>
      </c>
      <c r="H2452" t="s">
        <v>48</v>
      </c>
      <c r="Q2452">
        <v>10</v>
      </c>
      <c r="R2452" t="s">
        <v>389</v>
      </c>
      <c r="T2452" t="s">
        <v>1748</v>
      </c>
      <c r="U2452">
        <v>43.6</v>
      </c>
      <c r="V2452">
        <v>16.7</v>
      </c>
      <c r="W2452">
        <v>130</v>
      </c>
      <c r="Y2452">
        <v>2</v>
      </c>
      <c r="AE2452">
        <v>1</v>
      </c>
    </row>
    <row r="2453" spans="1:45" x14ac:dyDescent="0.35">
      <c r="A2453">
        <v>6573</v>
      </c>
      <c r="B2453" t="s">
        <v>51</v>
      </c>
      <c r="C2453">
        <v>1898</v>
      </c>
      <c r="D2453">
        <v>7</v>
      </c>
      <c r="E2453">
        <v>23</v>
      </c>
      <c r="F2453">
        <v>2</v>
      </c>
      <c r="G2453">
        <v>17</v>
      </c>
      <c r="J2453">
        <v>6.5</v>
      </c>
      <c r="L2453">
        <v>6.5</v>
      </c>
      <c r="Q2453">
        <v>8</v>
      </c>
      <c r="R2453" t="s">
        <v>539</v>
      </c>
      <c r="T2453" t="s">
        <v>913</v>
      </c>
      <c r="U2453">
        <v>-36.83</v>
      </c>
      <c r="V2453">
        <v>-73.03</v>
      </c>
      <c r="W2453">
        <v>160</v>
      </c>
      <c r="X2453">
        <v>6</v>
      </c>
      <c r="Y2453">
        <v>1</v>
      </c>
      <c r="AE2453">
        <v>2</v>
      </c>
      <c r="AG2453">
        <v>2</v>
      </c>
      <c r="AJ2453">
        <v>6</v>
      </c>
      <c r="AK2453">
        <v>1</v>
      </c>
      <c r="AO2453">
        <v>1</v>
      </c>
      <c r="AQ2453">
        <v>2</v>
      </c>
      <c r="AS2453">
        <v>2</v>
      </c>
    </row>
    <row r="2454" spans="1:45" x14ac:dyDescent="0.35">
      <c r="A2454">
        <v>2542</v>
      </c>
      <c r="B2454" t="s">
        <v>47</v>
      </c>
      <c r="C2454">
        <v>1898</v>
      </c>
      <c r="D2454">
        <v>7</v>
      </c>
      <c r="E2454">
        <v>31</v>
      </c>
      <c r="F2454">
        <v>5</v>
      </c>
      <c r="G2454">
        <v>40</v>
      </c>
      <c r="J2454">
        <v>6.2</v>
      </c>
      <c r="L2454">
        <v>6.2</v>
      </c>
      <c r="Q2454">
        <v>10</v>
      </c>
      <c r="R2454" t="s">
        <v>56</v>
      </c>
      <c r="T2454" t="s">
        <v>1749</v>
      </c>
      <c r="U2454">
        <v>39.75</v>
      </c>
      <c r="V2454">
        <v>20.75</v>
      </c>
      <c r="W2454">
        <v>130</v>
      </c>
      <c r="AE2454">
        <v>2</v>
      </c>
      <c r="AQ2454">
        <v>2</v>
      </c>
    </row>
    <row r="2455" spans="1:45" x14ac:dyDescent="0.35">
      <c r="A2455">
        <v>2544</v>
      </c>
      <c r="B2455" t="s">
        <v>47</v>
      </c>
      <c r="C2455">
        <v>1898</v>
      </c>
      <c r="D2455">
        <v>9</v>
      </c>
      <c r="E2455">
        <v>22</v>
      </c>
      <c r="J2455">
        <v>5.5</v>
      </c>
      <c r="L2455">
        <v>5.5</v>
      </c>
      <c r="Q2455">
        <v>7</v>
      </c>
      <c r="R2455" t="s">
        <v>93</v>
      </c>
      <c r="T2455" t="s">
        <v>400</v>
      </c>
      <c r="U2455">
        <v>39.1</v>
      </c>
      <c r="V2455">
        <v>113</v>
      </c>
      <c r="W2455">
        <v>30</v>
      </c>
      <c r="X2455">
        <v>12</v>
      </c>
      <c r="Y2455">
        <v>1</v>
      </c>
      <c r="AC2455">
        <v>2</v>
      </c>
      <c r="AE2455">
        <v>2</v>
      </c>
      <c r="AF2455">
        <v>570</v>
      </c>
      <c r="AG2455">
        <v>3</v>
      </c>
      <c r="AJ2455">
        <v>12</v>
      </c>
      <c r="AK2455">
        <v>1</v>
      </c>
      <c r="AO2455">
        <v>2</v>
      </c>
      <c r="AQ2455">
        <v>2</v>
      </c>
      <c r="AR2455">
        <v>570</v>
      </c>
      <c r="AS2455">
        <v>3</v>
      </c>
    </row>
    <row r="2456" spans="1:45" x14ac:dyDescent="0.35">
      <c r="A2456">
        <v>7783</v>
      </c>
      <c r="B2456" t="s">
        <v>51</v>
      </c>
      <c r="C2456">
        <v>1898</v>
      </c>
      <c r="D2456">
        <v>12</v>
      </c>
      <c r="E2456">
        <v>3</v>
      </c>
      <c r="F2456">
        <v>5</v>
      </c>
      <c r="G2456">
        <v>50</v>
      </c>
      <c r="Q2456">
        <v>8</v>
      </c>
      <c r="R2456" t="s">
        <v>56</v>
      </c>
      <c r="T2456" t="s">
        <v>1750</v>
      </c>
      <c r="U2456">
        <v>37.75</v>
      </c>
      <c r="V2456">
        <v>21</v>
      </c>
      <c r="W2456">
        <v>130</v>
      </c>
      <c r="AE2456">
        <v>1</v>
      </c>
      <c r="AG2456">
        <v>1</v>
      </c>
      <c r="AQ2456">
        <v>1</v>
      </c>
      <c r="AS2456">
        <v>1</v>
      </c>
    </row>
    <row r="2457" spans="1:45" x14ac:dyDescent="0.35">
      <c r="A2457">
        <v>6230</v>
      </c>
      <c r="B2457" t="s">
        <v>51</v>
      </c>
      <c r="C2457">
        <v>1899</v>
      </c>
      <c r="D2457">
        <v>1</v>
      </c>
      <c r="E2457">
        <v>15</v>
      </c>
      <c r="R2457" t="s">
        <v>977</v>
      </c>
      <c r="T2457" t="s">
        <v>1751</v>
      </c>
      <c r="U2457">
        <v>-3</v>
      </c>
      <c r="V2457">
        <v>152</v>
      </c>
      <c r="W2457">
        <v>170</v>
      </c>
      <c r="AK2457">
        <v>3</v>
      </c>
      <c r="AQ2457">
        <v>2</v>
      </c>
      <c r="AS2457">
        <v>3</v>
      </c>
    </row>
    <row r="2458" spans="1:45" x14ac:dyDescent="0.35">
      <c r="A2458">
        <v>2546</v>
      </c>
      <c r="B2458" t="s">
        <v>51</v>
      </c>
      <c r="C2458">
        <v>1899</v>
      </c>
      <c r="D2458">
        <v>1</v>
      </c>
      <c r="E2458">
        <v>22</v>
      </c>
      <c r="F2458">
        <v>7</v>
      </c>
      <c r="G2458">
        <v>56</v>
      </c>
      <c r="J2458">
        <v>6.6</v>
      </c>
      <c r="L2458">
        <v>6.6</v>
      </c>
      <c r="Q2458">
        <v>9</v>
      </c>
      <c r="R2458" t="s">
        <v>56</v>
      </c>
      <c r="T2458" t="s">
        <v>1545</v>
      </c>
      <c r="U2458">
        <v>37.25</v>
      </c>
      <c r="V2458">
        <v>21.75</v>
      </c>
      <c r="W2458">
        <v>130</v>
      </c>
      <c r="Y2458">
        <v>2</v>
      </c>
    </row>
    <row r="2459" spans="1:45" x14ac:dyDescent="0.35">
      <c r="A2459">
        <v>2548</v>
      </c>
      <c r="B2459" t="s">
        <v>47</v>
      </c>
      <c r="C2459">
        <v>1899</v>
      </c>
      <c r="D2459">
        <v>1</v>
      </c>
      <c r="E2459">
        <v>24</v>
      </c>
      <c r="F2459">
        <v>23</v>
      </c>
      <c r="G2459">
        <v>43</v>
      </c>
      <c r="H2459" t="s">
        <v>48</v>
      </c>
      <c r="I2459">
        <v>60</v>
      </c>
      <c r="J2459">
        <v>8.4</v>
      </c>
      <c r="P2459">
        <v>8.4</v>
      </c>
      <c r="R2459" t="s">
        <v>543</v>
      </c>
      <c r="T2459" t="s">
        <v>1752</v>
      </c>
      <c r="U2459">
        <v>17</v>
      </c>
      <c r="V2459">
        <v>-98</v>
      </c>
      <c r="W2459">
        <v>150</v>
      </c>
      <c r="AE2459">
        <v>3</v>
      </c>
    </row>
    <row r="2460" spans="1:45" x14ac:dyDescent="0.35">
      <c r="A2460">
        <v>9212</v>
      </c>
      <c r="B2460" t="s">
        <v>51</v>
      </c>
      <c r="C2460">
        <v>1899</v>
      </c>
      <c r="D2460">
        <v>1</v>
      </c>
      <c r="E2460">
        <v>29</v>
      </c>
      <c r="R2460" t="s">
        <v>1395</v>
      </c>
      <c r="T2460" t="s">
        <v>1753</v>
      </c>
      <c r="U2460">
        <v>-12.4</v>
      </c>
      <c r="V2460">
        <v>130.69999999999999</v>
      </c>
      <c r="W2460">
        <v>60</v>
      </c>
    </row>
    <row r="2461" spans="1:45" x14ac:dyDescent="0.35">
      <c r="A2461">
        <v>2550</v>
      </c>
      <c r="B2461" t="s">
        <v>47</v>
      </c>
      <c r="C2461">
        <v>1899</v>
      </c>
      <c r="D2461">
        <v>3</v>
      </c>
      <c r="E2461">
        <v>23</v>
      </c>
      <c r="F2461">
        <v>18</v>
      </c>
      <c r="G2461">
        <v>0</v>
      </c>
      <c r="I2461">
        <v>10</v>
      </c>
      <c r="J2461">
        <v>6.9</v>
      </c>
      <c r="L2461">
        <v>6.9</v>
      </c>
      <c r="Q2461">
        <v>10</v>
      </c>
      <c r="R2461" t="s">
        <v>1754</v>
      </c>
      <c r="T2461" t="s">
        <v>1755</v>
      </c>
      <c r="U2461">
        <v>-21.97</v>
      </c>
      <c r="V2461">
        <v>-63.67</v>
      </c>
      <c r="W2461">
        <v>160</v>
      </c>
    </row>
    <row r="2462" spans="1:45" x14ac:dyDescent="0.35">
      <c r="A2462">
        <v>2551</v>
      </c>
      <c r="B2462" t="s">
        <v>47</v>
      </c>
      <c r="C2462">
        <v>1899</v>
      </c>
      <c r="D2462">
        <v>6</v>
      </c>
      <c r="E2462">
        <v>14</v>
      </c>
      <c r="F2462">
        <v>11</v>
      </c>
      <c r="G2462">
        <v>9</v>
      </c>
      <c r="I2462">
        <v>60</v>
      </c>
      <c r="J2462">
        <v>7.8</v>
      </c>
      <c r="L2462">
        <v>7.8</v>
      </c>
      <c r="Q2462">
        <v>5</v>
      </c>
      <c r="R2462" t="s">
        <v>756</v>
      </c>
      <c r="T2462" t="s">
        <v>756</v>
      </c>
      <c r="U2462">
        <v>18</v>
      </c>
      <c r="V2462">
        <v>-77</v>
      </c>
      <c r="W2462">
        <v>90</v>
      </c>
    </row>
    <row r="2463" spans="1:45" x14ac:dyDescent="0.35">
      <c r="A2463">
        <v>2552</v>
      </c>
      <c r="B2463" t="s">
        <v>47</v>
      </c>
      <c r="C2463">
        <v>1899</v>
      </c>
      <c r="D2463">
        <v>7</v>
      </c>
      <c r="E2463">
        <v>14</v>
      </c>
      <c r="F2463">
        <v>6</v>
      </c>
      <c r="H2463" t="s">
        <v>48</v>
      </c>
      <c r="R2463" t="s">
        <v>501</v>
      </c>
      <c r="T2463" t="s">
        <v>1756</v>
      </c>
      <c r="U2463">
        <v>10.4</v>
      </c>
      <c r="V2463">
        <v>-69.2</v>
      </c>
      <c r="W2463">
        <v>160</v>
      </c>
      <c r="AE2463">
        <v>2</v>
      </c>
    </row>
    <row r="2464" spans="1:45" x14ac:dyDescent="0.35">
      <c r="A2464">
        <v>2553</v>
      </c>
      <c r="B2464" t="s">
        <v>51</v>
      </c>
      <c r="C2464">
        <v>1899</v>
      </c>
      <c r="D2464">
        <v>9</v>
      </c>
      <c r="E2464">
        <v>4</v>
      </c>
      <c r="F2464">
        <v>0</v>
      </c>
      <c r="G2464">
        <v>22</v>
      </c>
      <c r="I2464">
        <v>25</v>
      </c>
      <c r="J2464">
        <v>8.1999999999999993</v>
      </c>
      <c r="L2464">
        <v>8.1999999999999993</v>
      </c>
      <c r="Q2464">
        <v>11</v>
      </c>
      <c r="R2464" t="s">
        <v>505</v>
      </c>
      <c r="S2464" t="s">
        <v>1032</v>
      </c>
      <c r="T2464" t="s">
        <v>1757</v>
      </c>
      <c r="U2464">
        <v>60</v>
      </c>
      <c r="V2464">
        <v>-142</v>
      </c>
      <c r="W2464">
        <v>150</v>
      </c>
      <c r="AE2464">
        <v>1</v>
      </c>
      <c r="AQ2464">
        <v>1</v>
      </c>
    </row>
    <row r="2465" spans="1:47" x14ac:dyDescent="0.35">
      <c r="A2465">
        <v>2554</v>
      </c>
      <c r="B2465" t="s">
        <v>47</v>
      </c>
      <c r="C2465">
        <v>1899</v>
      </c>
      <c r="D2465">
        <v>9</v>
      </c>
      <c r="E2465">
        <v>10</v>
      </c>
      <c r="F2465">
        <v>17</v>
      </c>
      <c r="G2465">
        <v>4</v>
      </c>
      <c r="I2465">
        <v>25</v>
      </c>
      <c r="J2465">
        <v>7.8</v>
      </c>
      <c r="L2465">
        <v>7.8</v>
      </c>
      <c r="Q2465">
        <v>7</v>
      </c>
      <c r="R2465" t="s">
        <v>505</v>
      </c>
      <c r="S2465" t="s">
        <v>1032</v>
      </c>
      <c r="T2465" t="s">
        <v>1757</v>
      </c>
      <c r="U2465">
        <v>60</v>
      </c>
      <c r="V2465">
        <v>-140</v>
      </c>
      <c r="W2465">
        <v>150</v>
      </c>
    </row>
    <row r="2466" spans="1:47" x14ac:dyDescent="0.35">
      <c r="A2466">
        <v>2557</v>
      </c>
      <c r="B2466" t="s">
        <v>51</v>
      </c>
      <c r="C2466">
        <v>1899</v>
      </c>
      <c r="D2466">
        <v>9</v>
      </c>
      <c r="E2466">
        <v>10</v>
      </c>
      <c r="F2466">
        <v>21</v>
      </c>
      <c r="G2466">
        <v>41</v>
      </c>
      <c r="I2466">
        <v>60</v>
      </c>
      <c r="J2466">
        <v>8.1999999999999993</v>
      </c>
      <c r="K2466">
        <v>8.1999999999999993</v>
      </c>
      <c r="L2466">
        <v>8.6</v>
      </c>
      <c r="Q2466">
        <v>11</v>
      </c>
      <c r="R2466" t="s">
        <v>505</v>
      </c>
      <c r="S2466" t="s">
        <v>1032</v>
      </c>
      <c r="T2466" t="s">
        <v>1758</v>
      </c>
      <c r="U2466">
        <v>60</v>
      </c>
      <c r="V2466">
        <v>-140</v>
      </c>
      <c r="W2466">
        <v>150</v>
      </c>
      <c r="AE2466">
        <v>1</v>
      </c>
      <c r="AQ2466">
        <v>3</v>
      </c>
    </row>
    <row r="2467" spans="1:47" x14ac:dyDescent="0.35">
      <c r="A2467">
        <v>2559</v>
      </c>
      <c r="B2467" t="s">
        <v>47</v>
      </c>
      <c r="C2467">
        <v>1899</v>
      </c>
      <c r="D2467">
        <v>9</v>
      </c>
      <c r="E2467">
        <v>20</v>
      </c>
      <c r="F2467">
        <v>2</v>
      </c>
      <c r="G2467">
        <v>12</v>
      </c>
      <c r="J2467">
        <v>6.7</v>
      </c>
      <c r="L2467">
        <v>6.7</v>
      </c>
      <c r="Q2467">
        <v>9</v>
      </c>
      <c r="R2467" t="s">
        <v>80</v>
      </c>
      <c r="T2467" t="s">
        <v>1759</v>
      </c>
      <c r="U2467">
        <v>37.93</v>
      </c>
      <c r="V2467">
        <v>28.84</v>
      </c>
      <c r="W2467">
        <v>140</v>
      </c>
      <c r="X2467">
        <v>1117</v>
      </c>
      <c r="Y2467">
        <v>4</v>
      </c>
      <c r="AC2467">
        <v>4</v>
      </c>
      <c r="AE2467">
        <v>3</v>
      </c>
      <c r="AF2467">
        <v>7126</v>
      </c>
      <c r="AG2467">
        <v>4</v>
      </c>
      <c r="AJ2467">
        <v>1117</v>
      </c>
      <c r="AK2467">
        <v>4</v>
      </c>
      <c r="AO2467">
        <v>4</v>
      </c>
      <c r="AQ2467">
        <v>3</v>
      </c>
      <c r="AR2467">
        <v>7126</v>
      </c>
      <c r="AS2467">
        <v>4</v>
      </c>
    </row>
    <row r="2468" spans="1:47" x14ac:dyDescent="0.35">
      <c r="A2468">
        <v>6229</v>
      </c>
      <c r="B2468" t="s">
        <v>51</v>
      </c>
      <c r="C2468">
        <v>1899</v>
      </c>
      <c r="D2468">
        <v>9</v>
      </c>
      <c r="E2468">
        <v>29</v>
      </c>
      <c r="F2468">
        <v>17</v>
      </c>
      <c r="G2468">
        <v>3</v>
      </c>
      <c r="J2468">
        <v>7.8</v>
      </c>
      <c r="L2468">
        <v>7.8</v>
      </c>
      <c r="R2468" t="s">
        <v>676</v>
      </c>
      <c r="T2468" t="s">
        <v>677</v>
      </c>
      <c r="U2468">
        <v>-3</v>
      </c>
      <c r="V2468">
        <v>128.5</v>
      </c>
      <c r="W2468">
        <v>170</v>
      </c>
      <c r="X2468">
        <v>2460</v>
      </c>
      <c r="Y2468">
        <v>4</v>
      </c>
      <c r="AB2468">
        <v>300</v>
      </c>
      <c r="AC2468">
        <v>3</v>
      </c>
      <c r="AE2468">
        <v>3</v>
      </c>
      <c r="AJ2468">
        <v>2460</v>
      </c>
      <c r="AK2468">
        <v>4</v>
      </c>
      <c r="AN2468">
        <v>300</v>
      </c>
      <c r="AO2468">
        <v>3</v>
      </c>
      <c r="AQ2468">
        <v>3</v>
      </c>
    </row>
    <row r="2469" spans="1:47" x14ac:dyDescent="0.35">
      <c r="A2469">
        <v>10090</v>
      </c>
      <c r="B2469" t="s">
        <v>51</v>
      </c>
      <c r="C2469">
        <v>1899</v>
      </c>
      <c r="D2469">
        <v>10</v>
      </c>
      <c r="E2469">
        <v>19</v>
      </c>
      <c r="F2469">
        <v>9</v>
      </c>
      <c r="G2469">
        <v>16</v>
      </c>
      <c r="R2469" t="s">
        <v>977</v>
      </c>
      <c r="T2469" t="s">
        <v>1760</v>
      </c>
      <c r="U2469">
        <v>-5</v>
      </c>
      <c r="V2469">
        <v>148</v>
      </c>
      <c r="W2469">
        <v>170</v>
      </c>
      <c r="AQ2469">
        <v>2</v>
      </c>
      <c r="AS2469">
        <v>3</v>
      </c>
    </row>
    <row r="2470" spans="1:47" x14ac:dyDescent="0.35">
      <c r="A2470">
        <v>2561</v>
      </c>
      <c r="B2470" t="s">
        <v>47</v>
      </c>
      <c r="C2470">
        <v>1899</v>
      </c>
      <c r="D2470">
        <v>11</v>
      </c>
      <c r="E2470">
        <v>23</v>
      </c>
      <c r="F2470">
        <v>9</v>
      </c>
      <c r="G2470">
        <v>49</v>
      </c>
      <c r="H2470" t="s">
        <v>48</v>
      </c>
      <c r="I2470">
        <v>20</v>
      </c>
      <c r="J2470">
        <v>7.9</v>
      </c>
      <c r="P2470">
        <v>7.9</v>
      </c>
      <c r="R2470" t="s">
        <v>98</v>
      </c>
      <c r="T2470" t="s">
        <v>1761</v>
      </c>
      <c r="U2470">
        <v>53</v>
      </c>
      <c r="V2470">
        <v>159</v>
      </c>
      <c r="W2470">
        <v>50</v>
      </c>
    </row>
    <row r="2471" spans="1:47" x14ac:dyDescent="0.35">
      <c r="A2471">
        <v>2562</v>
      </c>
      <c r="B2471" t="s">
        <v>51</v>
      </c>
      <c r="C2471">
        <v>1899</v>
      </c>
      <c r="D2471">
        <v>11</v>
      </c>
      <c r="E2471">
        <v>24</v>
      </c>
      <c r="F2471">
        <v>18</v>
      </c>
      <c r="G2471">
        <v>43</v>
      </c>
      <c r="H2471" t="s">
        <v>48</v>
      </c>
      <c r="I2471">
        <v>60</v>
      </c>
      <c r="J2471">
        <v>7.1</v>
      </c>
      <c r="P2471">
        <v>7.1</v>
      </c>
      <c r="R2471" t="s">
        <v>199</v>
      </c>
      <c r="T2471" t="s">
        <v>1762</v>
      </c>
      <c r="U2471">
        <v>31.9</v>
      </c>
      <c r="V2471">
        <v>132</v>
      </c>
      <c r="W2471">
        <v>30</v>
      </c>
      <c r="AE2471">
        <v>1</v>
      </c>
      <c r="AQ2471">
        <v>1</v>
      </c>
    </row>
    <row r="2472" spans="1:47" x14ac:dyDescent="0.35">
      <c r="A2472">
        <v>6539</v>
      </c>
      <c r="B2472" t="s">
        <v>51</v>
      </c>
      <c r="C2472">
        <v>1899</v>
      </c>
      <c r="D2472">
        <v>11</v>
      </c>
      <c r="E2472">
        <v>25</v>
      </c>
      <c r="H2472" t="s">
        <v>48</v>
      </c>
      <c r="R2472" t="s">
        <v>199</v>
      </c>
      <c r="T2472" t="s">
        <v>855</v>
      </c>
      <c r="U2472">
        <v>31.9</v>
      </c>
      <c r="V2472">
        <v>132</v>
      </c>
      <c r="W2472">
        <v>30</v>
      </c>
    </row>
    <row r="2473" spans="1:47" x14ac:dyDescent="0.35">
      <c r="A2473">
        <v>2564</v>
      </c>
      <c r="B2473" t="s">
        <v>51</v>
      </c>
      <c r="C2473">
        <v>1899</v>
      </c>
      <c r="D2473">
        <v>12</v>
      </c>
      <c r="E2473">
        <v>25</v>
      </c>
      <c r="F2473">
        <v>12</v>
      </c>
      <c r="G2473">
        <v>25</v>
      </c>
      <c r="J2473">
        <v>6.4</v>
      </c>
      <c r="L2473">
        <v>6.4</v>
      </c>
      <c r="N2473">
        <v>6.6</v>
      </c>
      <c r="Q2473">
        <v>9</v>
      </c>
      <c r="R2473" t="s">
        <v>505</v>
      </c>
      <c r="S2473" t="s">
        <v>1092</v>
      </c>
      <c r="T2473" t="s">
        <v>1232</v>
      </c>
      <c r="U2473">
        <v>33.5</v>
      </c>
      <c r="V2473">
        <v>-117</v>
      </c>
      <c r="W2473">
        <v>150</v>
      </c>
      <c r="X2473">
        <v>6</v>
      </c>
      <c r="Y2473">
        <v>1</v>
      </c>
      <c r="AB2473">
        <v>8</v>
      </c>
      <c r="AC2473">
        <v>1</v>
      </c>
      <c r="AE2473">
        <v>2</v>
      </c>
    </row>
    <row r="2474" spans="1:47" x14ac:dyDescent="0.35">
      <c r="A2474">
        <v>2565</v>
      </c>
      <c r="B2474" t="s">
        <v>47</v>
      </c>
      <c r="C2474">
        <v>1899</v>
      </c>
      <c r="D2474">
        <v>12</v>
      </c>
      <c r="E2474">
        <v>31</v>
      </c>
      <c r="F2474">
        <v>7</v>
      </c>
      <c r="G2474">
        <v>50</v>
      </c>
      <c r="H2474" t="s">
        <v>48</v>
      </c>
      <c r="J2474">
        <v>5.6</v>
      </c>
      <c r="P2474">
        <v>5.6</v>
      </c>
      <c r="R2474" t="s">
        <v>80</v>
      </c>
      <c r="T2474" t="s">
        <v>80</v>
      </c>
      <c r="U2474">
        <v>41.6</v>
      </c>
      <c r="V2474">
        <v>43.5</v>
      </c>
      <c r="W2474">
        <v>140</v>
      </c>
      <c r="X2474">
        <v>247</v>
      </c>
      <c r="Y2474">
        <v>3</v>
      </c>
      <c r="AE2474">
        <v>2</v>
      </c>
    </row>
    <row r="2475" spans="1:47" x14ac:dyDescent="0.35">
      <c r="A2475">
        <v>9925</v>
      </c>
      <c r="B2475" t="s">
        <v>51</v>
      </c>
      <c r="C2475">
        <v>1900</v>
      </c>
      <c r="D2475">
        <v>1</v>
      </c>
      <c r="E2475">
        <v>10</v>
      </c>
      <c r="R2475" t="s">
        <v>676</v>
      </c>
      <c r="T2475" t="s">
        <v>1763</v>
      </c>
      <c r="U2475">
        <v>-0.03</v>
      </c>
      <c r="V2475">
        <v>127.25</v>
      </c>
      <c r="W2475">
        <v>170</v>
      </c>
    </row>
    <row r="2476" spans="1:47" x14ac:dyDescent="0.35">
      <c r="A2476">
        <v>2566</v>
      </c>
      <c r="B2476" t="s">
        <v>47</v>
      </c>
      <c r="C2476">
        <v>1900</v>
      </c>
      <c r="D2476">
        <v>1</v>
      </c>
      <c r="E2476">
        <v>11</v>
      </c>
      <c r="F2476">
        <v>9</v>
      </c>
      <c r="G2476">
        <v>7</v>
      </c>
      <c r="H2476" t="s">
        <v>48</v>
      </c>
      <c r="J2476">
        <v>7.8</v>
      </c>
      <c r="P2476">
        <v>7.8</v>
      </c>
      <c r="R2476" t="s">
        <v>199</v>
      </c>
      <c r="T2476" t="s">
        <v>1764</v>
      </c>
      <c r="U2476">
        <v>36.5</v>
      </c>
      <c r="V2476">
        <v>133.5</v>
      </c>
      <c r="W2476">
        <v>30</v>
      </c>
    </row>
    <row r="2477" spans="1:47" x14ac:dyDescent="0.35">
      <c r="A2477">
        <v>2567</v>
      </c>
      <c r="B2477" t="s">
        <v>47</v>
      </c>
      <c r="C2477">
        <v>1900</v>
      </c>
      <c r="D2477">
        <v>1</v>
      </c>
      <c r="E2477">
        <v>14</v>
      </c>
      <c r="Q2477">
        <v>7</v>
      </c>
      <c r="R2477" t="s">
        <v>676</v>
      </c>
      <c r="T2477" t="s">
        <v>1765</v>
      </c>
      <c r="U2477">
        <v>-6.84</v>
      </c>
      <c r="V2477">
        <v>106.96</v>
      </c>
      <c r="W2477">
        <v>60</v>
      </c>
      <c r="AE2477">
        <v>2</v>
      </c>
      <c r="AI2477">
        <v>3</v>
      </c>
      <c r="AQ2477">
        <v>2</v>
      </c>
      <c r="AU2477">
        <v>3</v>
      </c>
    </row>
    <row r="2478" spans="1:47" x14ac:dyDescent="0.35">
      <c r="A2478">
        <v>2569</v>
      </c>
      <c r="B2478" t="s">
        <v>47</v>
      </c>
      <c r="C2478">
        <v>1900</v>
      </c>
      <c r="D2478">
        <v>1</v>
      </c>
      <c r="E2478">
        <v>20</v>
      </c>
      <c r="F2478">
        <v>6</v>
      </c>
      <c r="G2478">
        <v>33</v>
      </c>
      <c r="H2478">
        <v>30</v>
      </c>
      <c r="I2478">
        <v>10</v>
      </c>
      <c r="J2478">
        <v>7.4</v>
      </c>
      <c r="L2478">
        <v>7.4</v>
      </c>
      <c r="R2478" t="s">
        <v>543</v>
      </c>
      <c r="T2478" t="s">
        <v>543</v>
      </c>
      <c r="U2478">
        <v>20</v>
      </c>
      <c r="V2478">
        <v>-105</v>
      </c>
      <c r="W2478">
        <v>150</v>
      </c>
      <c r="AE2478">
        <v>1</v>
      </c>
      <c r="AQ2478">
        <v>1</v>
      </c>
    </row>
    <row r="2479" spans="1:47" x14ac:dyDescent="0.35">
      <c r="A2479">
        <v>2571</v>
      </c>
      <c r="B2479" t="s">
        <v>47</v>
      </c>
      <c r="C2479">
        <v>1900</v>
      </c>
      <c r="D2479">
        <v>5</v>
      </c>
      <c r="E2479">
        <v>16</v>
      </c>
      <c r="F2479">
        <v>20</v>
      </c>
      <c r="G2479">
        <v>12</v>
      </c>
      <c r="H2479" t="s">
        <v>48</v>
      </c>
      <c r="I2479">
        <v>60</v>
      </c>
      <c r="J2479">
        <v>7.8</v>
      </c>
      <c r="P2479">
        <v>7.8</v>
      </c>
      <c r="R2479" t="s">
        <v>543</v>
      </c>
      <c r="T2479" t="s">
        <v>1766</v>
      </c>
      <c r="U2479">
        <v>20</v>
      </c>
      <c r="V2479">
        <v>-105</v>
      </c>
      <c r="W2479">
        <v>150</v>
      </c>
    </row>
    <row r="2480" spans="1:47" x14ac:dyDescent="0.35">
      <c r="A2480">
        <v>2572</v>
      </c>
      <c r="B2480" t="s">
        <v>47</v>
      </c>
      <c r="C2480">
        <v>1900</v>
      </c>
      <c r="D2480">
        <v>6</v>
      </c>
      <c r="E2480">
        <v>7</v>
      </c>
      <c r="F2480">
        <v>22</v>
      </c>
      <c r="H2480" t="s">
        <v>48</v>
      </c>
      <c r="R2480" t="s">
        <v>501</v>
      </c>
      <c r="T2480" t="s">
        <v>1767</v>
      </c>
      <c r="U2480">
        <v>10.3</v>
      </c>
      <c r="V2480">
        <v>-63.3</v>
      </c>
      <c r="W2480">
        <v>160</v>
      </c>
      <c r="AE2480">
        <v>2</v>
      </c>
    </row>
    <row r="2481" spans="1:47" x14ac:dyDescent="0.35">
      <c r="A2481">
        <v>2573</v>
      </c>
      <c r="B2481" t="s">
        <v>47</v>
      </c>
      <c r="C2481">
        <v>1900</v>
      </c>
      <c r="D2481">
        <v>6</v>
      </c>
      <c r="E2481">
        <v>21</v>
      </c>
      <c r="F2481">
        <v>20</v>
      </c>
      <c r="G2481">
        <v>52</v>
      </c>
      <c r="I2481">
        <v>60</v>
      </c>
      <c r="J2481">
        <v>7.5</v>
      </c>
      <c r="L2481">
        <v>7.5</v>
      </c>
      <c r="R2481" t="s">
        <v>595</v>
      </c>
      <c r="T2481" t="s">
        <v>595</v>
      </c>
      <c r="U2481">
        <v>10</v>
      </c>
      <c r="V2481">
        <v>-85.5</v>
      </c>
      <c r="W2481">
        <v>100</v>
      </c>
    </row>
    <row r="2482" spans="1:47" x14ac:dyDescent="0.35">
      <c r="A2482">
        <v>2574</v>
      </c>
      <c r="B2482" t="s">
        <v>47</v>
      </c>
      <c r="C2482">
        <v>1900</v>
      </c>
      <c r="D2482">
        <v>7</v>
      </c>
      <c r="E2482">
        <v>12</v>
      </c>
      <c r="F2482">
        <v>6</v>
      </c>
      <c r="G2482">
        <v>25</v>
      </c>
      <c r="H2482" t="s">
        <v>48</v>
      </c>
      <c r="J2482">
        <v>5.9</v>
      </c>
      <c r="P2482">
        <v>5.9</v>
      </c>
      <c r="Q2482">
        <v>8</v>
      </c>
      <c r="R2482" t="s">
        <v>80</v>
      </c>
      <c r="T2482" t="s">
        <v>1768</v>
      </c>
      <c r="U2482">
        <v>40.299999999999997</v>
      </c>
      <c r="V2482">
        <v>43.1</v>
      </c>
      <c r="W2482">
        <v>140</v>
      </c>
      <c r="X2482">
        <v>140</v>
      </c>
      <c r="Y2482">
        <v>3</v>
      </c>
      <c r="AE2482">
        <v>3</v>
      </c>
    </row>
    <row r="2483" spans="1:47" x14ac:dyDescent="0.35">
      <c r="A2483">
        <v>2575</v>
      </c>
      <c r="B2483" t="s">
        <v>47</v>
      </c>
      <c r="C2483">
        <v>1900</v>
      </c>
      <c r="D2483">
        <v>7</v>
      </c>
      <c r="E2483">
        <v>29</v>
      </c>
      <c r="F2483">
        <v>6</v>
      </c>
      <c r="G2483">
        <v>59</v>
      </c>
      <c r="I2483">
        <v>33</v>
      </c>
      <c r="J2483">
        <v>7.6</v>
      </c>
      <c r="L2483">
        <v>7.6</v>
      </c>
      <c r="R2483" t="s">
        <v>1769</v>
      </c>
      <c r="T2483" t="s">
        <v>1770</v>
      </c>
      <c r="U2483">
        <v>-10</v>
      </c>
      <c r="V2483">
        <v>165</v>
      </c>
      <c r="W2483">
        <v>170</v>
      </c>
    </row>
    <row r="2484" spans="1:47" x14ac:dyDescent="0.35">
      <c r="A2484">
        <v>6231</v>
      </c>
      <c r="B2484" t="s">
        <v>51</v>
      </c>
      <c r="C2484">
        <v>1900</v>
      </c>
      <c r="D2484">
        <v>8</v>
      </c>
      <c r="E2484">
        <v>11</v>
      </c>
      <c r="F2484">
        <v>4</v>
      </c>
      <c r="G2484">
        <v>40</v>
      </c>
      <c r="H2484" t="s">
        <v>48</v>
      </c>
      <c r="R2484" t="s">
        <v>505</v>
      </c>
      <c r="S2484" t="s">
        <v>1032</v>
      </c>
      <c r="T2484" t="s">
        <v>1771</v>
      </c>
      <c r="U2484">
        <v>58.6</v>
      </c>
      <c r="V2484">
        <v>-137.5</v>
      </c>
      <c r="W2484">
        <v>150</v>
      </c>
      <c r="AJ2484">
        <v>5</v>
      </c>
      <c r="AK2484">
        <v>1</v>
      </c>
    </row>
    <row r="2485" spans="1:47" x14ac:dyDescent="0.35">
      <c r="A2485">
        <v>6232</v>
      </c>
      <c r="B2485" t="s">
        <v>51</v>
      </c>
      <c r="C2485">
        <v>1900</v>
      </c>
      <c r="D2485">
        <v>9</v>
      </c>
      <c r="E2485">
        <v>10</v>
      </c>
      <c r="F2485">
        <v>21</v>
      </c>
      <c r="G2485">
        <v>30</v>
      </c>
      <c r="J2485">
        <v>6.8</v>
      </c>
      <c r="L2485">
        <v>6.8</v>
      </c>
      <c r="R2485" t="s">
        <v>977</v>
      </c>
      <c r="T2485" t="s">
        <v>1372</v>
      </c>
      <c r="U2485">
        <v>-4</v>
      </c>
      <c r="V2485">
        <v>152</v>
      </c>
      <c r="W2485">
        <v>170</v>
      </c>
      <c r="AE2485">
        <v>1</v>
      </c>
      <c r="AI2485">
        <v>1</v>
      </c>
      <c r="AQ2485">
        <v>1</v>
      </c>
      <c r="AU2485">
        <v>1</v>
      </c>
    </row>
    <row r="2486" spans="1:47" x14ac:dyDescent="0.35">
      <c r="A2486">
        <v>6234</v>
      </c>
      <c r="B2486" t="s">
        <v>51</v>
      </c>
      <c r="C2486">
        <v>1900</v>
      </c>
      <c r="D2486">
        <v>9</v>
      </c>
      <c r="E2486">
        <v>17</v>
      </c>
      <c r="F2486">
        <v>21</v>
      </c>
      <c r="G2486">
        <v>45</v>
      </c>
      <c r="J2486">
        <v>7.1</v>
      </c>
      <c r="K2486">
        <v>7.1</v>
      </c>
      <c r="R2486" t="s">
        <v>977</v>
      </c>
      <c r="T2486" t="s">
        <v>1772</v>
      </c>
      <c r="U2486">
        <v>-5</v>
      </c>
      <c r="V2486">
        <v>148</v>
      </c>
      <c r="W2486">
        <v>170</v>
      </c>
    </row>
    <row r="2487" spans="1:47" x14ac:dyDescent="0.35">
      <c r="A2487">
        <v>2577</v>
      </c>
      <c r="B2487" t="s">
        <v>47</v>
      </c>
      <c r="C2487">
        <v>1900</v>
      </c>
      <c r="D2487">
        <v>9</v>
      </c>
      <c r="E2487">
        <v>18</v>
      </c>
      <c r="J2487">
        <v>7.9</v>
      </c>
      <c r="P2487">
        <v>7.9</v>
      </c>
      <c r="R2487" t="s">
        <v>580</v>
      </c>
      <c r="T2487" t="s">
        <v>580</v>
      </c>
      <c r="U2487">
        <v>4.5999999999999996</v>
      </c>
      <c r="V2487">
        <v>-74</v>
      </c>
      <c r="W2487">
        <v>160</v>
      </c>
    </row>
    <row r="2488" spans="1:47" x14ac:dyDescent="0.35">
      <c r="A2488">
        <v>6574</v>
      </c>
      <c r="B2488" t="s">
        <v>51</v>
      </c>
      <c r="C2488">
        <v>1900</v>
      </c>
      <c r="D2488">
        <v>10</v>
      </c>
      <c r="E2488">
        <v>7</v>
      </c>
      <c r="F2488">
        <v>21</v>
      </c>
      <c r="G2488">
        <v>4</v>
      </c>
      <c r="I2488">
        <v>33</v>
      </c>
      <c r="J2488">
        <v>6.9</v>
      </c>
      <c r="L2488">
        <v>6.9</v>
      </c>
      <c r="R2488" t="s">
        <v>676</v>
      </c>
      <c r="T2488" t="s">
        <v>1773</v>
      </c>
      <c r="U2488">
        <v>-4</v>
      </c>
      <c r="V2488">
        <v>140</v>
      </c>
      <c r="W2488">
        <v>170</v>
      </c>
      <c r="AJ2488">
        <v>5</v>
      </c>
      <c r="AK2488">
        <v>1</v>
      </c>
      <c r="AQ2488">
        <v>1</v>
      </c>
      <c r="AR2488">
        <v>1</v>
      </c>
      <c r="AS2488">
        <v>1</v>
      </c>
    </row>
    <row r="2489" spans="1:47" x14ac:dyDescent="0.35">
      <c r="A2489">
        <v>2580</v>
      </c>
      <c r="B2489" t="s">
        <v>47</v>
      </c>
      <c r="C2489">
        <v>1900</v>
      </c>
      <c r="D2489">
        <v>10</v>
      </c>
      <c r="E2489">
        <v>9</v>
      </c>
      <c r="F2489">
        <v>12</v>
      </c>
      <c r="G2489">
        <v>25</v>
      </c>
      <c r="J2489">
        <v>8.3000000000000007</v>
      </c>
      <c r="L2489">
        <v>8.3000000000000007</v>
      </c>
      <c r="Q2489">
        <v>8</v>
      </c>
      <c r="R2489" t="s">
        <v>505</v>
      </c>
      <c r="S2489" t="s">
        <v>1032</v>
      </c>
      <c r="T2489" t="s">
        <v>1053</v>
      </c>
      <c r="U2489">
        <v>57.09</v>
      </c>
      <c r="V2489">
        <v>-153.47999999999999</v>
      </c>
      <c r="W2489">
        <v>150</v>
      </c>
      <c r="AE2489">
        <v>1</v>
      </c>
      <c r="AQ2489">
        <v>1</v>
      </c>
    </row>
    <row r="2490" spans="1:47" x14ac:dyDescent="0.35">
      <c r="A2490">
        <v>2583</v>
      </c>
      <c r="B2490" t="s">
        <v>51</v>
      </c>
      <c r="C2490">
        <v>1900</v>
      </c>
      <c r="D2490">
        <v>10</v>
      </c>
      <c r="E2490">
        <v>29</v>
      </c>
      <c r="F2490">
        <v>9</v>
      </c>
      <c r="G2490">
        <v>11</v>
      </c>
      <c r="H2490" t="s">
        <v>48</v>
      </c>
      <c r="I2490">
        <v>25</v>
      </c>
      <c r="J2490">
        <v>8.4</v>
      </c>
      <c r="L2490">
        <v>8.4</v>
      </c>
      <c r="Q2490">
        <v>10</v>
      </c>
      <c r="R2490" t="s">
        <v>501</v>
      </c>
      <c r="T2490" t="s">
        <v>1774</v>
      </c>
      <c r="U2490">
        <v>11</v>
      </c>
      <c r="V2490">
        <v>-66</v>
      </c>
      <c r="W2490">
        <v>90</v>
      </c>
      <c r="X2490">
        <v>25</v>
      </c>
      <c r="Y2490">
        <v>1</v>
      </c>
      <c r="AE2490">
        <v>3</v>
      </c>
      <c r="AG2490">
        <v>3</v>
      </c>
      <c r="AI2490">
        <v>3</v>
      </c>
      <c r="AJ2490">
        <v>25</v>
      </c>
      <c r="AK2490">
        <v>1</v>
      </c>
      <c r="AQ2490">
        <v>3</v>
      </c>
      <c r="AS2490">
        <v>3</v>
      </c>
      <c r="AU2490">
        <v>3</v>
      </c>
    </row>
    <row r="2491" spans="1:47" x14ac:dyDescent="0.35">
      <c r="A2491">
        <v>2586</v>
      </c>
      <c r="B2491" t="s">
        <v>47</v>
      </c>
      <c r="C2491">
        <v>1900</v>
      </c>
      <c r="D2491">
        <v>12</v>
      </c>
      <c r="E2491">
        <v>25</v>
      </c>
      <c r="F2491">
        <v>5</v>
      </c>
      <c r="G2491">
        <v>9</v>
      </c>
      <c r="H2491" t="s">
        <v>48</v>
      </c>
      <c r="I2491">
        <v>40</v>
      </c>
      <c r="J2491">
        <v>7.9</v>
      </c>
      <c r="P2491">
        <v>7.9</v>
      </c>
      <c r="Q2491">
        <v>9</v>
      </c>
      <c r="R2491" t="s">
        <v>98</v>
      </c>
      <c r="T2491" t="s">
        <v>904</v>
      </c>
      <c r="U2491">
        <v>43</v>
      </c>
      <c r="V2491">
        <v>146</v>
      </c>
      <c r="W2491">
        <v>50</v>
      </c>
    </row>
    <row r="2492" spans="1:47" x14ac:dyDescent="0.35">
      <c r="A2492">
        <v>10055</v>
      </c>
      <c r="B2492" t="s">
        <v>51</v>
      </c>
      <c r="C2492">
        <v>1900</v>
      </c>
      <c r="R2492" t="s">
        <v>501</v>
      </c>
      <c r="T2492" t="s">
        <v>1775</v>
      </c>
      <c r="U2492">
        <v>10.6</v>
      </c>
      <c r="V2492">
        <v>-66.95</v>
      </c>
      <c r="W2492">
        <v>90</v>
      </c>
    </row>
    <row r="2493" spans="1:47" x14ac:dyDescent="0.35">
      <c r="A2493">
        <v>2587</v>
      </c>
      <c r="B2493" t="s">
        <v>47</v>
      </c>
      <c r="C2493">
        <v>1901</v>
      </c>
      <c r="D2493">
        <v>1</v>
      </c>
      <c r="E2493">
        <v>7</v>
      </c>
      <c r="F2493">
        <v>0</v>
      </c>
      <c r="G2493">
        <v>29</v>
      </c>
      <c r="H2493" t="s">
        <v>48</v>
      </c>
      <c r="I2493">
        <v>25</v>
      </c>
      <c r="J2493">
        <v>7.8</v>
      </c>
      <c r="P2493">
        <v>7.8</v>
      </c>
      <c r="R2493" t="s">
        <v>570</v>
      </c>
      <c r="T2493" t="s">
        <v>1776</v>
      </c>
      <c r="U2493">
        <v>-2</v>
      </c>
      <c r="V2493">
        <v>-82</v>
      </c>
      <c r="W2493">
        <v>160</v>
      </c>
    </row>
    <row r="2494" spans="1:47" x14ac:dyDescent="0.35">
      <c r="A2494">
        <v>2588</v>
      </c>
      <c r="B2494" t="s">
        <v>47</v>
      </c>
      <c r="C2494">
        <v>1901</v>
      </c>
      <c r="D2494">
        <v>2</v>
      </c>
      <c r="E2494">
        <v>15</v>
      </c>
      <c r="J2494">
        <v>6</v>
      </c>
      <c r="L2494">
        <v>6</v>
      </c>
      <c r="Q2494">
        <v>8</v>
      </c>
      <c r="R2494" t="s">
        <v>93</v>
      </c>
      <c r="T2494" t="s">
        <v>530</v>
      </c>
      <c r="U2494">
        <v>26</v>
      </c>
      <c r="V2494">
        <v>100.1</v>
      </c>
      <c r="W2494">
        <v>30</v>
      </c>
      <c r="Y2494">
        <v>3</v>
      </c>
      <c r="AE2494">
        <v>3</v>
      </c>
      <c r="AG2494">
        <v>3</v>
      </c>
      <c r="AK2494">
        <v>3</v>
      </c>
      <c r="AQ2494">
        <v>3</v>
      </c>
      <c r="AS2494">
        <v>3</v>
      </c>
    </row>
    <row r="2495" spans="1:47" x14ac:dyDescent="0.35">
      <c r="A2495">
        <v>7018</v>
      </c>
      <c r="B2495" t="s">
        <v>51</v>
      </c>
      <c r="C2495">
        <v>1901</v>
      </c>
      <c r="D2495">
        <v>3</v>
      </c>
      <c r="E2495">
        <v>3</v>
      </c>
      <c r="F2495">
        <v>7</v>
      </c>
      <c r="G2495">
        <v>45</v>
      </c>
      <c r="J2495">
        <v>6.4</v>
      </c>
      <c r="N2495">
        <v>6.4</v>
      </c>
      <c r="Q2495">
        <v>8</v>
      </c>
      <c r="R2495" t="s">
        <v>505</v>
      </c>
      <c r="S2495" t="s">
        <v>1092</v>
      </c>
      <c r="T2495" t="s">
        <v>1413</v>
      </c>
      <c r="U2495">
        <v>36</v>
      </c>
      <c r="V2495">
        <v>-120.5</v>
      </c>
      <c r="W2495">
        <v>150</v>
      </c>
      <c r="AE2495">
        <v>1</v>
      </c>
      <c r="AQ2495">
        <v>1</v>
      </c>
    </row>
    <row r="2496" spans="1:47" x14ac:dyDescent="0.35">
      <c r="A2496">
        <v>2589</v>
      </c>
      <c r="B2496" t="s">
        <v>47</v>
      </c>
      <c r="C2496">
        <v>1901</v>
      </c>
      <c r="D2496">
        <v>3</v>
      </c>
      <c r="E2496">
        <v>31</v>
      </c>
      <c r="F2496">
        <v>7</v>
      </c>
      <c r="G2496">
        <v>11</v>
      </c>
      <c r="J2496">
        <v>6.4</v>
      </c>
      <c r="L2496">
        <v>6.4</v>
      </c>
      <c r="Q2496">
        <v>8</v>
      </c>
      <c r="R2496" t="s">
        <v>104</v>
      </c>
      <c r="T2496" t="s">
        <v>1777</v>
      </c>
      <c r="U2496">
        <v>43.4</v>
      </c>
      <c r="V2496">
        <v>28.7</v>
      </c>
      <c r="W2496">
        <v>110</v>
      </c>
      <c r="X2496">
        <v>4</v>
      </c>
      <c r="Y2496">
        <v>1</v>
      </c>
      <c r="AB2496">
        <v>50</v>
      </c>
      <c r="AC2496">
        <v>1</v>
      </c>
      <c r="AE2496">
        <v>3</v>
      </c>
      <c r="AF2496">
        <v>1200</v>
      </c>
      <c r="AG2496">
        <v>4</v>
      </c>
      <c r="AH2496">
        <v>1200</v>
      </c>
      <c r="AI2496">
        <v>4</v>
      </c>
      <c r="AJ2496">
        <v>4</v>
      </c>
      <c r="AK2496">
        <v>1</v>
      </c>
      <c r="AN2496">
        <v>50</v>
      </c>
      <c r="AO2496">
        <v>1</v>
      </c>
      <c r="AR2496">
        <v>1200</v>
      </c>
      <c r="AS2496">
        <v>4</v>
      </c>
    </row>
    <row r="2497" spans="1:47" x14ac:dyDescent="0.35">
      <c r="A2497">
        <v>9778</v>
      </c>
      <c r="B2497" t="s">
        <v>51</v>
      </c>
      <c r="C2497">
        <v>1901</v>
      </c>
      <c r="D2497">
        <v>3</v>
      </c>
      <c r="E2497">
        <v>31</v>
      </c>
      <c r="F2497">
        <v>7</v>
      </c>
      <c r="G2497">
        <v>12</v>
      </c>
      <c r="J2497">
        <v>7.2</v>
      </c>
      <c r="L2497">
        <v>7.2</v>
      </c>
      <c r="Q2497">
        <v>10</v>
      </c>
      <c r="R2497" t="s">
        <v>104</v>
      </c>
      <c r="T2497" t="s">
        <v>1778</v>
      </c>
      <c r="U2497">
        <v>43.4</v>
      </c>
      <c r="V2497">
        <v>28.5</v>
      </c>
      <c r="W2497">
        <v>110</v>
      </c>
      <c r="X2497">
        <v>4</v>
      </c>
      <c r="Y2497">
        <v>1</v>
      </c>
      <c r="AB2497">
        <v>50</v>
      </c>
      <c r="AC2497">
        <v>1</v>
      </c>
      <c r="AE2497">
        <v>3</v>
      </c>
      <c r="AF2497">
        <v>1200</v>
      </c>
      <c r="AG2497">
        <v>4</v>
      </c>
      <c r="AJ2497">
        <v>4</v>
      </c>
      <c r="AK2497">
        <v>1</v>
      </c>
      <c r="AN2497">
        <v>50</v>
      </c>
      <c r="AO2497">
        <v>1</v>
      </c>
      <c r="AQ2497">
        <v>3</v>
      </c>
      <c r="AR2497">
        <v>1200</v>
      </c>
      <c r="AS2497">
        <v>4</v>
      </c>
    </row>
    <row r="2498" spans="1:47" x14ac:dyDescent="0.35">
      <c r="A2498">
        <v>2591</v>
      </c>
      <c r="B2498" t="s">
        <v>47</v>
      </c>
      <c r="C2498">
        <v>1901</v>
      </c>
      <c r="D2498">
        <v>4</v>
      </c>
      <c r="E2498">
        <v>5</v>
      </c>
      <c r="F2498">
        <v>22</v>
      </c>
      <c r="G2498">
        <v>30</v>
      </c>
      <c r="H2498" t="s">
        <v>48</v>
      </c>
      <c r="I2498">
        <v>30</v>
      </c>
      <c r="J2498">
        <v>7.5</v>
      </c>
      <c r="P2498">
        <v>7.5</v>
      </c>
      <c r="R2498" t="s">
        <v>98</v>
      </c>
      <c r="T2498" t="s">
        <v>904</v>
      </c>
      <c r="U2498">
        <v>45</v>
      </c>
      <c r="V2498">
        <v>148</v>
      </c>
      <c r="W2498">
        <v>50</v>
      </c>
    </row>
    <row r="2499" spans="1:47" x14ac:dyDescent="0.35">
      <c r="A2499">
        <v>6575</v>
      </c>
      <c r="B2499" t="s">
        <v>51</v>
      </c>
      <c r="C2499">
        <v>1901</v>
      </c>
      <c r="D2499">
        <v>6</v>
      </c>
      <c r="E2499">
        <v>15</v>
      </c>
      <c r="H2499" t="s">
        <v>48</v>
      </c>
      <c r="I2499">
        <v>33</v>
      </c>
      <c r="R2499" t="s">
        <v>199</v>
      </c>
      <c r="T2499" t="s">
        <v>1779</v>
      </c>
      <c r="U2499">
        <v>39</v>
      </c>
      <c r="V2499">
        <v>143</v>
      </c>
      <c r="W2499">
        <v>30</v>
      </c>
    </row>
    <row r="2500" spans="1:47" x14ac:dyDescent="0.35">
      <c r="A2500">
        <v>2592</v>
      </c>
      <c r="B2500" t="s">
        <v>51</v>
      </c>
      <c r="C2500">
        <v>1901</v>
      </c>
      <c r="D2500">
        <v>6</v>
      </c>
      <c r="E2500">
        <v>24</v>
      </c>
      <c r="F2500">
        <v>7</v>
      </c>
      <c r="G2500">
        <v>2</v>
      </c>
      <c r="H2500" t="s">
        <v>48</v>
      </c>
      <c r="I2500">
        <v>60</v>
      </c>
      <c r="J2500">
        <v>7.9</v>
      </c>
      <c r="P2500">
        <v>7.9</v>
      </c>
      <c r="R2500" t="s">
        <v>199</v>
      </c>
      <c r="T2500" t="s">
        <v>979</v>
      </c>
      <c r="U2500">
        <v>27</v>
      </c>
      <c r="V2500">
        <v>130</v>
      </c>
      <c r="W2500">
        <v>30</v>
      </c>
      <c r="AQ2500">
        <v>1</v>
      </c>
    </row>
    <row r="2501" spans="1:47" x14ac:dyDescent="0.35">
      <c r="A2501">
        <v>2594</v>
      </c>
      <c r="B2501" t="s">
        <v>51</v>
      </c>
      <c r="C2501">
        <v>1901</v>
      </c>
      <c r="D2501">
        <v>8</v>
      </c>
      <c r="E2501">
        <v>9</v>
      </c>
      <c r="F2501">
        <v>9</v>
      </c>
      <c r="G2501">
        <v>23</v>
      </c>
      <c r="H2501">
        <v>30</v>
      </c>
      <c r="I2501">
        <v>33</v>
      </c>
      <c r="J2501">
        <v>7.9</v>
      </c>
      <c r="L2501">
        <v>7.9</v>
      </c>
      <c r="R2501" t="s">
        <v>199</v>
      </c>
      <c r="T2501" t="s">
        <v>1780</v>
      </c>
      <c r="U2501">
        <v>40.5</v>
      </c>
      <c r="V2501">
        <v>142.5</v>
      </c>
      <c r="W2501">
        <v>30</v>
      </c>
      <c r="AE2501">
        <v>2</v>
      </c>
      <c r="AQ2501">
        <v>2</v>
      </c>
    </row>
    <row r="2502" spans="1:47" x14ac:dyDescent="0.35">
      <c r="A2502">
        <v>2595</v>
      </c>
      <c r="B2502" t="s">
        <v>51</v>
      </c>
      <c r="C2502">
        <v>1901</v>
      </c>
      <c r="D2502">
        <v>8</v>
      </c>
      <c r="E2502">
        <v>9</v>
      </c>
      <c r="F2502">
        <v>13</v>
      </c>
      <c r="G2502">
        <v>1</v>
      </c>
      <c r="H2502" t="s">
        <v>48</v>
      </c>
      <c r="J2502">
        <v>7.9</v>
      </c>
      <c r="K2502">
        <v>7.9</v>
      </c>
      <c r="L2502">
        <v>7.9</v>
      </c>
      <c r="P2502">
        <v>8.4</v>
      </c>
      <c r="R2502" t="s">
        <v>1543</v>
      </c>
      <c r="T2502" t="s">
        <v>1781</v>
      </c>
      <c r="U2502">
        <v>-22</v>
      </c>
      <c r="V2502">
        <v>170</v>
      </c>
      <c r="W2502">
        <v>170</v>
      </c>
      <c r="AE2502">
        <v>1</v>
      </c>
      <c r="AK2502">
        <v>1</v>
      </c>
      <c r="AQ2502">
        <v>2</v>
      </c>
    </row>
    <row r="2503" spans="1:47" x14ac:dyDescent="0.35">
      <c r="A2503">
        <v>2596</v>
      </c>
      <c r="B2503" t="s">
        <v>51</v>
      </c>
      <c r="C2503">
        <v>1901</v>
      </c>
      <c r="D2503">
        <v>8</v>
      </c>
      <c r="E2503">
        <v>9</v>
      </c>
      <c r="F2503">
        <v>18</v>
      </c>
      <c r="G2503">
        <v>33</v>
      </c>
      <c r="H2503">
        <v>45</v>
      </c>
      <c r="I2503">
        <v>33</v>
      </c>
      <c r="J2503">
        <v>8.1999999999999993</v>
      </c>
      <c r="L2503">
        <v>8.1999999999999993</v>
      </c>
      <c r="R2503" t="s">
        <v>199</v>
      </c>
      <c r="T2503" t="s">
        <v>1780</v>
      </c>
      <c r="U2503">
        <v>40.6</v>
      </c>
      <c r="V2503">
        <v>142.30000000000001</v>
      </c>
      <c r="W2503">
        <v>30</v>
      </c>
      <c r="X2503">
        <v>18</v>
      </c>
      <c r="Y2503">
        <v>1</v>
      </c>
      <c r="AE2503">
        <v>2</v>
      </c>
      <c r="AF2503">
        <v>8</v>
      </c>
      <c r="AG2503">
        <v>1</v>
      </c>
      <c r="AJ2503">
        <v>18</v>
      </c>
      <c r="AK2503">
        <v>1</v>
      </c>
      <c r="AQ2503">
        <v>2</v>
      </c>
      <c r="AR2503">
        <v>8</v>
      </c>
      <c r="AS2503">
        <v>1</v>
      </c>
    </row>
    <row r="2504" spans="1:47" x14ac:dyDescent="0.35">
      <c r="A2504">
        <v>2597</v>
      </c>
      <c r="B2504" t="s">
        <v>51</v>
      </c>
      <c r="C2504">
        <v>1901</v>
      </c>
      <c r="D2504">
        <v>8</v>
      </c>
      <c r="E2504">
        <v>9</v>
      </c>
      <c r="F2504">
        <v>20</v>
      </c>
      <c r="G2504">
        <v>0</v>
      </c>
      <c r="I2504">
        <v>33</v>
      </c>
      <c r="J2504">
        <v>6.3</v>
      </c>
      <c r="L2504">
        <v>6.3</v>
      </c>
      <c r="R2504" t="s">
        <v>199</v>
      </c>
      <c r="T2504" t="s">
        <v>1780</v>
      </c>
      <c r="U2504">
        <v>40.5</v>
      </c>
      <c r="V2504">
        <v>142.5</v>
      </c>
      <c r="W2504">
        <v>30</v>
      </c>
    </row>
    <row r="2505" spans="1:47" x14ac:dyDescent="0.35">
      <c r="A2505">
        <v>2598</v>
      </c>
      <c r="B2505" t="s">
        <v>51</v>
      </c>
      <c r="C2505">
        <v>1901</v>
      </c>
      <c r="D2505">
        <v>9</v>
      </c>
      <c r="E2505">
        <v>10</v>
      </c>
      <c r="F2505">
        <v>0</v>
      </c>
      <c r="G2505">
        <v>30</v>
      </c>
      <c r="Q2505">
        <v>7</v>
      </c>
      <c r="R2505" t="s">
        <v>621</v>
      </c>
      <c r="T2505" t="s">
        <v>1782</v>
      </c>
      <c r="U2505">
        <v>14</v>
      </c>
      <c r="V2505">
        <v>121.6</v>
      </c>
      <c r="W2505">
        <v>170</v>
      </c>
      <c r="AE2505">
        <v>2</v>
      </c>
      <c r="AI2505">
        <v>2</v>
      </c>
      <c r="AQ2505">
        <v>2</v>
      </c>
      <c r="AU2505">
        <v>2</v>
      </c>
    </row>
    <row r="2506" spans="1:47" x14ac:dyDescent="0.35">
      <c r="A2506">
        <v>9352</v>
      </c>
      <c r="B2506" t="s">
        <v>51</v>
      </c>
      <c r="C2506">
        <v>1901</v>
      </c>
      <c r="D2506">
        <v>10</v>
      </c>
      <c r="E2506">
        <v>8</v>
      </c>
      <c r="F2506">
        <v>2</v>
      </c>
      <c r="G2506">
        <v>16</v>
      </c>
      <c r="J2506">
        <v>7</v>
      </c>
      <c r="L2506">
        <v>7</v>
      </c>
      <c r="R2506" t="s">
        <v>713</v>
      </c>
      <c r="T2506" t="s">
        <v>713</v>
      </c>
      <c r="U2506">
        <v>11</v>
      </c>
      <c r="V2506">
        <v>-86.5</v>
      </c>
      <c r="W2506">
        <v>100</v>
      </c>
      <c r="AE2506">
        <v>1</v>
      </c>
      <c r="AQ2506">
        <v>1</v>
      </c>
    </row>
    <row r="2507" spans="1:47" x14ac:dyDescent="0.35">
      <c r="A2507">
        <v>2599</v>
      </c>
      <c r="B2507" t="s">
        <v>47</v>
      </c>
      <c r="C2507">
        <v>1901</v>
      </c>
      <c r="D2507">
        <v>11</v>
      </c>
      <c r="E2507">
        <v>8</v>
      </c>
      <c r="F2507">
        <v>10</v>
      </c>
      <c r="G2507">
        <v>18</v>
      </c>
      <c r="H2507" t="s">
        <v>48</v>
      </c>
      <c r="J2507">
        <v>6.1</v>
      </c>
      <c r="P2507">
        <v>6.1</v>
      </c>
      <c r="Q2507">
        <v>8</v>
      </c>
      <c r="R2507" t="s">
        <v>80</v>
      </c>
      <c r="T2507" t="s">
        <v>1783</v>
      </c>
      <c r="U2507">
        <v>40</v>
      </c>
      <c r="V2507">
        <v>41.5</v>
      </c>
      <c r="W2507">
        <v>140</v>
      </c>
      <c r="AE2507">
        <v>3</v>
      </c>
    </row>
    <row r="2508" spans="1:47" x14ac:dyDescent="0.35">
      <c r="A2508">
        <v>2601</v>
      </c>
      <c r="B2508" t="s">
        <v>47</v>
      </c>
      <c r="C2508">
        <v>1901</v>
      </c>
      <c r="D2508">
        <v>12</v>
      </c>
      <c r="E2508">
        <v>14</v>
      </c>
      <c r="F2508">
        <v>22</v>
      </c>
      <c r="G2508">
        <v>57</v>
      </c>
      <c r="H2508">
        <v>45</v>
      </c>
      <c r="I2508">
        <v>33</v>
      </c>
      <c r="J2508">
        <v>7.8</v>
      </c>
      <c r="L2508">
        <v>7.8</v>
      </c>
      <c r="Q2508">
        <v>7</v>
      </c>
      <c r="R2508" t="s">
        <v>621</v>
      </c>
      <c r="T2508" t="s">
        <v>1784</v>
      </c>
      <c r="U2508">
        <v>14</v>
      </c>
      <c r="V2508">
        <v>122</v>
      </c>
      <c r="W2508">
        <v>170</v>
      </c>
      <c r="AE2508">
        <v>1</v>
      </c>
      <c r="AQ2508">
        <v>1</v>
      </c>
    </row>
    <row r="2509" spans="1:47" x14ac:dyDescent="0.35">
      <c r="A2509">
        <v>2602</v>
      </c>
      <c r="B2509" t="s">
        <v>47</v>
      </c>
      <c r="C2509">
        <v>1901</v>
      </c>
      <c r="D2509">
        <v>12</v>
      </c>
      <c r="E2509">
        <v>18</v>
      </c>
      <c r="F2509">
        <v>3</v>
      </c>
      <c r="G2509">
        <v>51</v>
      </c>
      <c r="J2509">
        <v>5.9</v>
      </c>
      <c r="L2509">
        <v>5.9</v>
      </c>
      <c r="Q2509">
        <v>8</v>
      </c>
      <c r="R2509" t="s">
        <v>80</v>
      </c>
      <c r="T2509" t="s">
        <v>1785</v>
      </c>
      <c r="U2509">
        <v>39.4</v>
      </c>
      <c r="V2509">
        <v>26.7</v>
      </c>
      <c r="W2509">
        <v>140</v>
      </c>
      <c r="AE2509">
        <v>2</v>
      </c>
    </row>
    <row r="2510" spans="1:47" x14ac:dyDescent="0.35">
      <c r="A2510">
        <v>2603</v>
      </c>
      <c r="B2510" t="s">
        <v>51</v>
      </c>
      <c r="C2510">
        <v>1901</v>
      </c>
      <c r="D2510">
        <v>12</v>
      </c>
      <c r="E2510">
        <v>31</v>
      </c>
      <c r="F2510">
        <v>9</v>
      </c>
      <c r="G2510">
        <v>2</v>
      </c>
      <c r="H2510">
        <v>30</v>
      </c>
      <c r="J2510">
        <v>7.8</v>
      </c>
      <c r="L2510">
        <v>7.8</v>
      </c>
      <c r="P2510">
        <v>7.8</v>
      </c>
      <c r="R2510" t="s">
        <v>505</v>
      </c>
      <c r="S2510" t="s">
        <v>1032</v>
      </c>
      <c r="T2510" t="s">
        <v>1517</v>
      </c>
      <c r="U2510">
        <v>51.45</v>
      </c>
      <c r="V2510">
        <v>-171.02</v>
      </c>
      <c r="W2510">
        <v>150</v>
      </c>
      <c r="AE2510">
        <v>1</v>
      </c>
    </row>
    <row r="2511" spans="1:47" x14ac:dyDescent="0.35">
      <c r="A2511">
        <v>2606</v>
      </c>
      <c r="B2511" t="s">
        <v>47</v>
      </c>
      <c r="C2511">
        <v>1902</v>
      </c>
      <c r="D2511">
        <v>1</v>
      </c>
      <c r="E2511">
        <v>1</v>
      </c>
      <c r="F2511">
        <v>5</v>
      </c>
      <c r="G2511">
        <v>20</v>
      </c>
      <c r="H2511" t="s">
        <v>48</v>
      </c>
      <c r="J2511">
        <v>7.8</v>
      </c>
      <c r="P2511">
        <v>7.8</v>
      </c>
      <c r="R2511" t="s">
        <v>505</v>
      </c>
      <c r="S2511" t="s">
        <v>1032</v>
      </c>
      <c r="T2511" t="s">
        <v>1517</v>
      </c>
      <c r="U2511">
        <v>52.4</v>
      </c>
      <c r="V2511">
        <v>-167.5</v>
      </c>
      <c r="W2511">
        <v>150</v>
      </c>
    </row>
    <row r="2512" spans="1:47" x14ac:dyDescent="0.35">
      <c r="A2512">
        <v>2608</v>
      </c>
      <c r="B2512" t="s">
        <v>47</v>
      </c>
      <c r="C2512">
        <v>1902</v>
      </c>
      <c r="D2512">
        <v>1</v>
      </c>
      <c r="E2512">
        <v>16</v>
      </c>
      <c r="J2512">
        <v>7</v>
      </c>
      <c r="L2512">
        <v>7</v>
      </c>
      <c r="R2512" t="s">
        <v>543</v>
      </c>
      <c r="T2512" t="s">
        <v>1644</v>
      </c>
      <c r="U2512">
        <v>17.600000000000001</v>
      </c>
      <c r="V2512">
        <v>-99.7</v>
      </c>
      <c r="W2512">
        <v>150</v>
      </c>
      <c r="X2512">
        <v>2</v>
      </c>
      <c r="Y2512">
        <v>1</v>
      </c>
      <c r="AE2512">
        <v>2</v>
      </c>
      <c r="AJ2512">
        <v>2</v>
      </c>
      <c r="AK2512">
        <v>1</v>
      </c>
      <c r="AN2512">
        <v>2</v>
      </c>
      <c r="AO2512">
        <v>1</v>
      </c>
      <c r="AQ2512">
        <v>2</v>
      </c>
    </row>
    <row r="2513" spans="1:45" x14ac:dyDescent="0.35">
      <c r="A2513">
        <v>8773</v>
      </c>
      <c r="B2513" t="s">
        <v>51</v>
      </c>
      <c r="C2513">
        <v>1902</v>
      </c>
      <c r="D2513">
        <v>1</v>
      </c>
      <c r="E2513">
        <v>18</v>
      </c>
      <c r="F2513">
        <v>23</v>
      </c>
      <c r="G2513">
        <v>23</v>
      </c>
      <c r="J2513">
        <v>6.3</v>
      </c>
      <c r="L2513">
        <v>6.3</v>
      </c>
      <c r="R2513" t="s">
        <v>578</v>
      </c>
      <c r="T2513" t="s">
        <v>1786</v>
      </c>
      <c r="U2513">
        <v>14.71</v>
      </c>
      <c r="V2513">
        <v>-91.59</v>
      </c>
      <c r="W2513">
        <v>100</v>
      </c>
      <c r="AE2513">
        <v>1</v>
      </c>
      <c r="AG2513">
        <v>1</v>
      </c>
      <c r="AI2513">
        <v>1</v>
      </c>
      <c r="AQ2513">
        <v>1</v>
      </c>
      <c r="AS2513">
        <v>1</v>
      </c>
    </row>
    <row r="2514" spans="1:45" x14ac:dyDescent="0.35">
      <c r="A2514">
        <v>2610</v>
      </c>
      <c r="B2514" t="s">
        <v>47</v>
      </c>
      <c r="C2514">
        <v>1902</v>
      </c>
      <c r="D2514">
        <v>1</v>
      </c>
      <c r="E2514">
        <v>24</v>
      </c>
      <c r="F2514">
        <v>23</v>
      </c>
      <c r="G2514">
        <v>27</v>
      </c>
      <c r="I2514">
        <v>60</v>
      </c>
      <c r="J2514">
        <v>7.8</v>
      </c>
      <c r="L2514">
        <v>7.8</v>
      </c>
      <c r="R2514" t="s">
        <v>977</v>
      </c>
      <c r="T2514" t="s">
        <v>977</v>
      </c>
      <c r="U2514">
        <v>-8</v>
      </c>
      <c r="V2514">
        <v>150</v>
      </c>
      <c r="W2514">
        <v>170</v>
      </c>
    </row>
    <row r="2515" spans="1:45" x14ac:dyDescent="0.35">
      <c r="A2515">
        <v>2612</v>
      </c>
      <c r="B2515" t="s">
        <v>47</v>
      </c>
      <c r="C2515">
        <v>1902</v>
      </c>
      <c r="D2515">
        <v>2</v>
      </c>
      <c r="E2515">
        <v>9</v>
      </c>
      <c r="F2515">
        <v>7</v>
      </c>
      <c r="G2515">
        <v>35</v>
      </c>
      <c r="H2515" t="s">
        <v>48</v>
      </c>
      <c r="I2515">
        <v>60</v>
      </c>
      <c r="J2515">
        <v>7.8</v>
      </c>
      <c r="P2515">
        <v>7.8</v>
      </c>
      <c r="R2515" t="s">
        <v>1332</v>
      </c>
      <c r="T2515" t="s">
        <v>1445</v>
      </c>
      <c r="U2515">
        <v>-20</v>
      </c>
      <c r="V2515">
        <v>-174</v>
      </c>
      <c r="W2515">
        <v>170</v>
      </c>
    </row>
    <row r="2516" spans="1:45" x14ac:dyDescent="0.35">
      <c r="A2516">
        <v>2613</v>
      </c>
      <c r="B2516" t="s">
        <v>47</v>
      </c>
      <c r="C2516">
        <v>1902</v>
      </c>
      <c r="D2516">
        <v>2</v>
      </c>
      <c r="E2516">
        <v>13</v>
      </c>
      <c r="F2516">
        <v>9</v>
      </c>
      <c r="G2516">
        <v>39</v>
      </c>
      <c r="H2516">
        <v>30</v>
      </c>
      <c r="I2516">
        <v>15</v>
      </c>
      <c r="J2516">
        <v>6.9</v>
      </c>
      <c r="L2516">
        <v>6.9</v>
      </c>
      <c r="Q2516">
        <v>9</v>
      </c>
      <c r="R2516" t="s">
        <v>165</v>
      </c>
      <c r="T2516" t="s">
        <v>1787</v>
      </c>
      <c r="U2516">
        <v>40.700000000000003</v>
      </c>
      <c r="V2516">
        <v>48.6</v>
      </c>
      <c r="W2516">
        <v>40</v>
      </c>
      <c r="X2516">
        <v>86</v>
      </c>
      <c r="Y2516">
        <v>2</v>
      </c>
      <c r="AB2516">
        <v>60</v>
      </c>
      <c r="AC2516">
        <v>2</v>
      </c>
      <c r="AE2516">
        <v>4</v>
      </c>
      <c r="AF2516">
        <v>3496</v>
      </c>
      <c r="AG2516">
        <v>4</v>
      </c>
      <c r="AH2516">
        <v>3496</v>
      </c>
      <c r="AI2516">
        <v>4</v>
      </c>
      <c r="AJ2516">
        <v>86</v>
      </c>
      <c r="AK2516">
        <v>2</v>
      </c>
      <c r="AN2516">
        <v>60</v>
      </c>
      <c r="AO2516">
        <v>2</v>
      </c>
      <c r="AQ2516">
        <v>4</v>
      </c>
      <c r="AR2516">
        <v>3496</v>
      </c>
      <c r="AS2516">
        <v>4</v>
      </c>
    </row>
    <row r="2517" spans="1:45" x14ac:dyDescent="0.35">
      <c r="A2517">
        <v>2614</v>
      </c>
      <c r="B2517" t="s">
        <v>51</v>
      </c>
      <c r="C2517">
        <v>1902</v>
      </c>
      <c r="D2517">
        <v>2</v>
      </c>
      <c r="E2517">
        <v>26</v>
      </c>
      <c r="J2517">
        <v>7</v>
      </c>
      <c r="L2517">
        <v>7</v>
      </c>
      <c r="R2517" t="s">
        <v>591</v>
      </c>
      <c r="T2517" t="s">
        <v>1788</v>
      </c>
      <c r="U2517">
        <v>13.5</v>
      </c>
      <c r="V2517">
        <v>-89.5</v>
      </c>
      <c r="W2517">
        <v>100</v>
      </c>
      <c r="AJ2517">
        <v>185</v>
      </c>
      <c r="AK2517">
        <v>3</v>
      </c>
      <c r="AN2517">
        <v>100</v>
      </c>
      <c r="AO2517">
        <v>2</v>
      </c>
      <c r="AQ2517">
        <v>3</v>
      </c>
    </row>
    <row r="2518" spans="1:45" x14ac:dyDescent="0.35">
      <c r="A2518">
        <v>2615</v>
      </c>
      <c r="B2518" t="s">
        <v>47</v>
      </c>
      <c r="C2518">
        <v>1902</v>
      </c>
      <c r="D2518">
        <v>3</v>
      </c>
      <c r="E2518">
        <v>9</v>
      </c>
      <c r="F2518">
        <v>7</v>
      </c>
      <c r="G2518">
        <v>46</v>
      </c>
      <c r="H2518" t="s">
        <v>48</v>
      </c>
      <c r="J2518">
        <v>5.5</v>
      </c>
      <c r="P2518">
        <v>5.5</v>
      </c>
      <c r="Q2518">
        <v>9</v>
      </c>
      <c r="R2518" t="s">
        <v>80</v>
      </c>
      <c r="T2518" t="s">
        <v>1789</v>
      </c>
      <c r="U2518">
        <v>40.700000000000003</v>
      </c>
      <c r="V2518">
        <v>33.6</v>
      </c>
      <c r="W2518">
        <v>140</v>
      </c>
      <c r="X2518">
        <v>4</v>
      </c>
      <c r="Y2518">
        <v>1</v>
      </c>
      <c r="AE2518">
        <v>3</v>
      </c>
    </row>
    <row r="2519" spans="1:45" x14ac:dyDescent="0.35">
      <c r="A2519">
        <v>2618</v>
      </c>
      <c r="B2519" t="s">
        <v>51</v>
      </c>
      <c r="C2519">
        <v>1902</v>
      </c>
      <c r="D2519">
        <v>4</v>
      </c>
      <c r="E2519">
        <v>19</v>
      </c>
      <c r="F2519">
        <v>2</v>
      </c>
      <c r="G2519">
        <v>23</v>
      </c>
      <c r="H2519">
        <v>30</v>
      </c>
      <c r="I2519">
        <v>33</v>
      </c>
      <c r="J2519">
        <v>7.5</v>
      </c>
      <c r="L2519">
        <v>7.5</v>
      </c>
      <c r="R2519" t="s">
        <v>578</v>
      </c>
      <c r="T2519" t="s">
        <v>1790</v>
      </c>
      <c r="U2519">
        <v>14</v>
      </c>
      <c r="V2519">
        <v>-91</v>
      </c>
      <c r="W2519">
        <v>100</v>
      </c>
      <c r="X2519">
        <v>2000</v>
      </c>
      <c r="Y2519">
        <v>4</v>
      </c>
      <c r="AE2519">
        <v>3</v>
      </c>
      <c r="AJ2519">
        <v>2000</v>
      </c>
      <c r="AK2519">
        <v>4</v>
      </c>
      <c r="AQ2519">
        <v>3</v>
      </c>
    </row>
    <row r="2520" spans="1:45" x14ac:dyDescent="0.35">
      <c r="A2520">
        <v>2619</v>
      </c>
      <c r="B2520" t="s">
        <v>47</v>
      </c>
      <c r="C2520">
        <v>1902</v>
      </c>
      <c r="D2520">
        <v>4</v>
      </c>
      <c r="E2520">
        <v>29</v>
      </c>
      <c r="F2520">
        <v>6</v>
      </c>
      <c r="G2520">
        <v>57</v>
      </c>
      <c r="H2520" t="s">
        <v>48</v>
      </c>
      <c r="Q2520">
        <v>7</v>
      </c>
      <c r="R2520" t="s">
        <v>505</v>
      </c>
      <c r="S2520" t="s">
        <v>1092</v>
      </c>
      <c r="T2520" t="s">
        <v>1340</v>
      </c>
      <c r="U2520">
        <v>34.5</v>
      </c>
      <c r="V2520">
        <v>-120.5</v>
      </c>
      <c r="W2520">
        <v>150</v>
      </c>
      <c r="AE2520">
        <v>2</v>
      </c>
    </row>
    <row r="2521" spans="1:45" x14ac:dyDescent="0.35">
      <c r="A2521">
        <v>2621</v>
      </c>
      <c r="B2521" t="s">
        <v>47</v>
      </c>
      <c r="C2521">
        <v>1902</v>
      </c>
      <c r="D2521">
        <v>6</v>
      </c>
      <c r="E2521">
        <v>9</v>
      </c>
      <c r="H2521" t="s">
        <v>48</v>
      </c>
      <c r="R2521" t="s">
        <v>73</v>
      </c>
      <c r="T2521" t="s">
        <v>1791</v>
      </c>
      <c r="U2521">
        <v>26.6</v>
      </c>
      <c r="V2521">
        <v>56.2</v>
      </c>
      <c r="W2521">
        <v>140</v>
      </c>
      <c r="X2521">
        <v>10</v>
      </c>
      <c r="Y2521">
        <v>1</v>
      </c>
      <c r="AE2521">
        <v>2</v>
      </c>
    </row>
    <row r="2522" spans="1:45" x14ac:dyDescent="0.35">
      <c r="A2522">
        <v>2622</v>
      </c>
      <c r="B2522" t="s">
        <v>47</v>
      </c>
      <c r="C2522">
        <v>1902</v>
      </c>
      <c r="D2522">
        <v>6</v>
      </c>
      <c r="E2522">
        <v>11</v>
      </c>
      <c r="F2522">
        <v>5</v>
      </c>
      <c r="I2522">
        <v>600</v>
      </c>
      <c r="J2522">
        <v>8</v>
      </c>
      <c r="L2522">
        <v>8</v>
      </c>
      <c r="Q2522">
        <v>4</v>
      </c>
      <c r="R2522" t="s">
        <v>98</v>
      </c>
      <c r="T2522" t="s">
        <v>1792</v>
      </c>
      <c r="U2522">
        <v>50</v>
      </c>
      <c r="V2522">
        <v>148</v>
      </c>
      <c r="W2522">
        <v>50</v>
      </c>
    </row>
    <row r="2523" spans="1:45" x14ac:dyDescent="0.35">
      <c r="A2523">
        <v>2623</v>
      </c>
      <c r="B2523" t="s">
        <v>51</v>
      </c>
      <c r="C2523">
        <v>1902</v>
      </c>
      <c r="D2523">
        <v>7</v>
      </c>
      <c r="E2523">
        <v>5</v>
      </c>
      <c r="F2523">
        <v>14</v>
      </c>
      <c r="G2523">
        <v>56</v>
      </c>
      <c r="H2523">
        <v>30</v>
      </c>
      <c r="J2523">
        <v>6.6</v>
      </c>
      <c r="L2523">
        <v>6.6</v>
      </c>
      <c r="Q2523">
        <v>9</v>
      </c>
      <c r="R2523" t="s">
        <v>80</v>
      </c>
      <c r="T2523" t="s">
        <v>1793</v>
      </c>
      <c r="U2523">
        <v>40.75</v>
      </c>
      <c r="V2523">
        <v>23.25</v>
      </c>
      <c r="W2523">
        <v>140</v>
      </c>
    </row>
    <row r="2524" spans="1:45" x14ac:dyDescent="0.35">
      <c r="A2524">
        <v>2624</v>
      </c>
      <c r="B2524" t="s">
        <v>47</v>
      </c>
      <c r="C2524">
        <v>1902</v>
      </c>
      <c r="D2524">
        <v>7</v>
      </c>
      <c r="E2524">
        <v>9</v>
      </c>
      <c r="F2524">
        <v>3</v>
      </c>
      <c r="G2524">
        <v>38</v>
      </c>
      <c r="H2524" t="s">
        <v>48</v>
      </c>
      <c r="R2524" t="s">
        <v>73</v>
      </c>
      <c r="T2524" t="s">
        <v>1794</v>
      </c>
      <c r="U2524">
        <v>27.1</v>
      </c>
      <c r="V2524">
        <v>56.3</v>
      </c>
      <c r="W2524">
        <v>140</v>
      </c>
      <c r="AE2524">
        <v>2</v>
      </c>
    </row>
    <row r="2525" spans="1:45" x14ac:dyDescent="0.35">
      <c r="A2525">
        <v>2626</v>
      </c>
      <c r="B2525" t="s">
        <v>51</v>
      </c>
      <c r="C2525">
        <v>1902</v>
      </c>
      <c r="D2525">
        <v>8</v>
      </c>
      <c r="E2525">
        <v>21</v>
      </c>
      <c r="F2525">
        <v>11</v>
      </c>
      <c r="G2525">
        <v>17</v>
      </c>
      <c r="J2525">
        <v>7.3</v>
      </c>
      <c r="L2525">
        <v>7.3</v>
      </c>
      <c r="Q2525">
        <v>10</v>
      </c>
      <c r="R2525" t="s">
        <v>621</v>
      </c>
      <c r="T2525" t="s">
        <v>1795</v>
      </c>
      <c r="U2525">
        <v>7.5</v>
      </c>
      <c r="V2525">
        <v>123.5</v>
      </c>
      <c r="W2525">
        <v>170</v>
      </c>
      <c r="Y2525">
        <v>3</v>
      </c>
      <c r="AE2525">
        <v>3</v>
      </c>
      <c r="AG2525">
        <v>3</v>
      </c>
      <c r="AK2525">
        <v>3</v>
      </c>
      <c r="AQ2525">
        <v>3</v>
      </c>
      <c r="AS2525">
        <v>3</v>
      </c>
    </row>
    <row r="2526" spans="1:45" x14ac:dyDescent="0.35">
      <c r="A2526">
        <v>2631</v>
      </c>
      <c r="B2526" t="s">
        <v>47</v>
      </c>
      <c r="C2526">
        <v>1902</v>
      </c>
      <c r="D2526">
        <v>8</v>
      </c>
      <c r="E2526">
        <v>22</v>
      </c>
      <c r="F2526">
        <v>3</v>
      </c>
      <c r="I2526">
        <v>30</v>
      </c>
      <c r="J2526">
        <v>7.7</v>
      </c>
      <c r="K2526">
        <v>7.7</v>
      </c>
      <c r="L2526">
        <v>7.7</v>
      </c>
      <c r="Q2526">
        <v>10</v>
      </c>
      <c r="R2526" t="s">
        <v>93</v>
      </c>
      <c r="T2526" t="s">
        <v>1796</v>
      </c>
      <c r="U2526">
        <v>39.880000000000003</v>
      </c>
      <c r="V2526">
        <v>76.2</v>
      </c>
      <c r="W2526">
        <v>40</v>
      </c>
      <c r="X2526">
        <v>2500</v>
      </c>
      <c r="Y2526">
        <v>4</v>
      </c>
      <c r="AE2526">
        <v>4</v>
      </c>
      <c r="AG2526">
        <v>4</v>
      </c>
      <c r="AI2526">
        <v>4</v>
      </c>
      <c r="AJ2526">
        <v>2500</v>
      </c>
      <c r="AK2526">
        <v>4</v>
      </c>
      <c r="AQ2526">
        <v>4</v>
      </c>
      <c r="AS2526">
        <v>4</v>
      </c>
    </row>
    <row r="2527" spans="1:45" x14ac:dyDescent="0.35">
      <c r="A2527">
        <v>2632</v>
      </c>
      <c r="B2527" t="s">
        <v>47</v>
      </c>
      <c r="C2527">
        <v>1902</v>
      </c>
      <c r="D2527">
        <v>8</v>
      </c>
      <c r="E2527">
        <v>26</v>
      </c>
      <c r="F2527">
        <v>1</v>
      </c>
      <c r="G2527">
        <v>9</v>
      </c>
      <c r="H2527" t="s">
        <v>48</v>
      </c>
      <c r="Q2527">
        <v>9</v>
      </c>
      <c r="R2527" t="s">
        <v>621</v>
      </c>
      <c r="T2527" t="s">
        <v>1797</v>
      </c>
      <c r="U2527">
        <v>10.8</v>
      </c>
      <c r="V2527">
        <v>122.6</v>
      </c>
      <c r="W2527">
        <v>170</v>
      </c>
      <c r="AE2527">
        <v>3</v>
      </c>
    </row>
    <row r="2528" spans="1:45" x14ac:dyDescent="0.35">
      <c r="A2528">
        <v>8116</v>
      </c>
      <c r="B2528" t="s">
        <v>47</v>
      </c>
      <c r="C2528">
        <v>1902</v>
      </c>
      <c r="D2528">
        <v>8</v>
      </c>
      <c r="J2528">
        <v>5.5</v>
      </c>
      <c r="L2528">
        <v>5.5</v>
      </c>
      <c r="Q2528">
        <v>7</v>
      </c>
      <c r="R2528" t="s">
        <v>93</v>
      </c>
      <c r="T2528" t="s">
        <v>1633</v>
      </c>
      <c r="U2528">
        <v>26.3</v>
      </c>
      <c r="V2528">
        <v>99.9</v>
      </c>
      <c r="W2528">
        <v>30</v>
      </c>
      <c r="X2528">
        <v>6</v>
      </c>
      <c r="Y2528">
        <v>1</v>
      </c>
      <c r="AE2528">
        <v>2</v>
      </c>
      <c r="AG2528">
        <v>3</v>
      </c>
      <c r="AI2528">
        <v>3</v>
      </c>
      <c r="AJ2528">
        <v>6</v>
      </c>
      <c r="AK2528">
        <v>1</v>
      </c>
      <c r="AQ2528">
        <v>2</v>
      </c>
      <c r="AS2528">
        <v>3</v>
      </c>
    </row>
    <row r="2529" spans="1:47" x14ac:dyDescent="0.35">
      <c r="A2529">
        <v>2634</v>
      </c>
      <c r="B2529" t="s">
        <v>47</v>
      </c>
      <c r="C2529">
        <v>1902</v>
      </c>
      <c r="D2529">
        <v>9</v>
      </c>
      <c r="E2529">
        <v>22</v>
      </c>
      <c r="F2529">
        <v>1</v>
      </c>
      <c r="G2529">
        <v>46</v>
      </c>
      <c r="H2529">
        <v>30</v>
      </c>
      <c r="I2529">
        <v>33</v>
      </c>
      <c r="J2529">
        <v>8.1</v>
      </c>
      <c r="L2529">
        <v>8.1</v>
      </c>
      <c r="Q2529">
        <v>9</v>
      </c>
      <c r="R2529" t="s">
        <v>647</v>
      </c>
      <c r="S2529" t="s">
        <v>1104</v>
      </c>
      <c r="T2529" t="s">
        <v>1224</v>
      </c>
      <c r="U2529">
        <v>18</v>
      </c>
      <c r="V2529">
        <v>146</v>
      </c>
      <c r="W2529">
        <v>170</v>
      </c>
      <c r="AC2529">
        <v>1</v>
      </c>
      <c r="AE2529">
        <v>3</v>
      </c>
      <c r="AO2529">
        <v>1</v>
      </c>
      <c r="AQ2529">
        <v>3</v>
      </c>
    </row>
    <row r="2530" spans="1:47" x14ac:dyDescent="0.35">
      <c r="A2530">
        <v>2635</v>
      </c>
      <c r="B2530" t="s">
        <v>47</v>
      </c>
      <c r="C2530">
        <v>1902</v>
      </c>
      <c r="D2530">
        <v>9</v>
      </c>
      <c r="E2530">
        <v>23</v>
      </c>
      <c r="F2530">
        <v>20</v>
      </c>
      <c r="G2530">
        <v>18</v>
      </c>
      <c r="H2530">
        <v>30</v>
      </c>
      <c r="I2530">
        <v>100</v>
      </c>
      <c r="J2530">
        <v>7.8</v>
      </c>
      <c r="L2530">
        <v>7.8</v>
      </c>
      <c r="R2530" t="s">
        <v>543</v>
      </c>
      <c r="T2530" t="s">
        <v>1798</v>
      </c>
      <c r="U2530">
        <v>16.600000000000001</v>
      </c>
      <c r="V2530">
        <v>-92.6</v>
      </c>
      <c r="W2530">
        <v>150</v>
      </c>
      <c r="AE2530">
        <v>3</v>
      </c>
      <c r="AQ2530">
        <v>3</v>
      </c>
    </row>
    <row r="2531" spans="1:47" x14ac:dyDescent="0.35">
      <c r="A2531">
        <v>10471</v>
      </c>
      <c r="B2531" t="s">
        <v>47</v>
      </c>
      <c r="C2531">
        <v>1902</v>
      </c>
      <c r="D2531">
        <v>11</v>
      </c>
      <c r="E2531">
        <v>17</v>
      </c>
      <c r="F2531">
        <v>19</v>
      </c>
      <c r="G2531">
        <v>50</v>
      </c>
      <c r="Q2531">
        <v>8</v>
      </c>
      <c r="R2531" t="s">
        <v>505</v>
      </c>
      <c r="S2531" t="s">
        <v>1799</v>
      </c>
      <c r="T2531" t="s">
        <v>1800</v>
      </c>
      <c r="U2531">
        <v>37.4</v>
      </c>
      <c r="V2531">
        <v>-113.5</v>
      </c>
      <c r="W2531">
        <v>150</v>
      </c>
      <c r="AE2531">
        <v>2</v>
      </c>
      <c r="AI2531">
        <v>3</v>
      </c>
      <c r="AQ2531">
        <v>2</v>
      </c>
      <c r="AU2531">
        <v>3</v>
      </c>
    </row>
    <row r="2532" spans="1:47" x14ac:dyDescent="0.35">
      <c r="A2532">
        <v>2637</v>
      </c>
      <c r="B2532" t="s">
        <v>47</v>
      </c>
      <c r="C2532">
        <v>1902</v>
      </c>
      <c r="D2532">
        <v>12</v>
      </c>
      <c r="E2532">
        <v>12</v>
      </c>
      <c r="F2532">
        <v>23</v>
      </c>
      <c r="G2532">
        <v>10</v>
      </c>
      <c r="I2532">
        <v>60</v>
      </c>
      <c r="J2532">
        <v>7.8</v>
      </c>
      <c r="L2532">
        <v>7.8</v>
      </c>
      <c r="R2532" t="s">
        <v>543</v>
      </c>
      <c r="T2532" t="s">
        <v>858</v>
      </c>
      <c r="U2532">
        <v>29</v>
      </c>
      <c r="V2532">
        <v>-114</v>
      </c>
      <c r="W2532">
        <v>150</v>
      </c>
    </row>
    <row r="2533" spans="1:47" x14ac:dyDescent="0.35">
      <c r="A2533">
        <v>2640</v>
      </c>
      <c r="B2533" t="s">
        <v>47</v>
      </c>
      <c r="C2533">
        <v>1902</v>
      </c>
      <c r="D2533">
        <v>12</v>
      </c>
      <c r="E2533">
        <v>16</v>
      </c>
      <c r="F2533">
        <v>5</v>
      </c>
      <c r="G2533">
        <v>7</v>
      </c>
      <c r="I2533">
        <v>9</v>
      </c>
      <c r="J2533">
        <v>6.4</v>
      </c>
      <c r="L2533">
        <v>6.4</v>
      </c>
      <c r="Q2533">
        <v>9</v>
      </c>
      <c r="R2533" t="s">
        <v>233</v>
      </c>
      <c r="T2533" t="s">
        <v>1801</v>
      </c>
      <c r="U2533">
        <v>40.799999999999997</v>
      </c>
      <c r="V2533">
        <v>72.3</v>
      </c>
      <c r="W2533">
        <v>40</v>
      </c>
      <c r="X2533">
        <v>4880</v>
      </c>
      <c r="Y2533">
        <v>4</v>
      </c>
      <c r="AE2533">
        <v>4</v>
      </c>
      <c r="AF2533">
        <v>41704</v>
      </c>
      <c r="AG2533">
        <v>4</v>
      </c>
      <c r="AH2533">
        <v>41704</v>
      </c>
      <c r="AI2533">
        <v>4</v>
      </c>
      <c r="AJ2533">
        <v>4880</v>
      </c>
      <c r="AK2533">
        <v>4</v>
      </c>
      <c r="AQ2533">
        <v>4</v>
      </c>
      <c r="AR2533">
        <v>41704</v>
      </c>
      <c r="AS2533">
        <v>4</v>
      </c>
    </row>
    <row r="2534" spans="1:47" x14ac:dyDescent="0.35">
      <c r="A2534">
        <v>2641</v>
      </c>
      <c r="B2534" t="s">
        <v>47</v>
      </c>
      <c r="C2534">
        <v>1903</v>
      </c>
      <c r="D2534">
        <v>1</v>
      </c>
      <c r="E2534">
        <v>4</v>
      </c>
      <c r="F2534">
        <v>5</v>
      </c>
      <c r="G2534">
        <v>7</v>
      </c>
      <c r="H2534" t="s">
        <v>48</v>
      </c>
      <c r="I2534">
        <v>400</v>
      </c>
      <c r="J2534">
        <v>8</v>
      </c>
      <c r="L2534">
        <v>8</v>
      </c>
      <c r="R2534" t="s">
        <v>1332</v>
      </c>
      <c r="T2534" t="s">
        <v>1445</v>
      </c>
      <c r="U2534">
        <v>-20</v>
      </c>
      <c r="V2534">
        <v>-175</v>
      </c>
      <c r="W2534">
        <v>170</v>
      </c>
    </row>
    <row r="2535" spans="1:47" x14ac:dyDescent="0.35">
      <c r="A2535">
        <v>2642</v>
      </c>
      <c r="B2535" t="s">
        <v>47</v>
      </c>
      <c r="C2535">
        <v>1903</v>
      </c>
      <c r="D2535">
        <v>1</v>
      </c>
      <c r="E2535">
        <v>14</v>
      </c>
      <c r="F2535">
        <v>1</v>
      </c>
      <c r="G2535">
        <v>47</v>
      </c>
      <c r="H2535">
        <v>36</v>
      </c>
      <c r="I2535">
        <v>33</v>
      </c>
      <c r="J2535">
        <v>7.7</v>
      </c>
      <c r="L2535">
        <v>7.7</v>
      </c>
      <c r="R2535" t="s">
        <v>543</v>
      </c>
      <c r="T2535" t="s">
        <v>1802</v>
      </c>
      <c r="U2535">
        <v>15</v>
      </c>
      <c r="V2535">
        <v>-98</v>
      </c>
      <c r="W2535">
        <v>150</v>
      </c>
    </row>
    <row r="2536" spans="1:47" x14ac:dyDescent="0.35">
      <c r="A2536">
        <v>2644</v>
      </c>
      <c r="B2536" t="s">
        <v>47</v>
      </c>
      <c r="C2536">
        <v>1903</v>
      </c>
      <c r="D2536">
        <v>2</v>
      </c>
      <c r="E2536">
        <v>1</v>
      </c>
      <c r="F2536">
        <v>9</v>
      </c>
      <c r="G2536">
        <v>34</v>
      </c>
      <c r="H2536" t="s">
        <v>48</v>
      </c>
      <c r="I2536">
        <v>60</v>
      </c>
      <c r="J2536">
        <v>7.8</v>
      </c>
      <c r="P2536">
        <v>7.8</v>
      </c>
      <c r="R2536" t="s">
        <v>1803</v>
      </c>
      <c r="T2536" t="s">
        <v>1803</v>
      </c>
      <c r="U2536">
        <v>48</v>
      </c>
      <c r="V2536">
        <v>98</v>
      </c>
      <c r="W2536">
        <v>40</v>
      </c>
    </row>
    <row r="2537" spans="1:47" x14ac:dyDescent="0.35">
      <c r="A2537">
        <v>7101</v>
      </c>
      <c r="B2537" t="s">
        <v>51</v>
      </c>
      <c r="C2537">
        <v>1903</v>
      </c>
      <c r="D2537">
        <v>2</v>
      </c>
      <c r="E2537">
        <v>10</v>
      </c>
      <c r="F2537">
        <v>2</v>
      </c>
      <c r="G2537">
        <v>28</v>
      </c>
      <c r="Q2537">
        <v>7</v>
      </c>
      <c r="R2537" t="s">
        <v>647</v>
      </c>
      <c r="S2537" t="s">
        <v>1104</v>
      </c>
      <c r="T2537" t="s">
        <v>1105</v>
      </c>
      <c r="U2537">
        <v>14</v>
      </c>
      <c r="V2537">
        <v>143.30000000000001</v>
      </c>
      <c r="W2537">
        <v>170</v>
      </c>
      <c r="AE2537">
        <v>1</v>
      </c>
      <c r="AI2537">
        <v>1</v>
      </c>
      <c r="AQ2537">
        <v>1</v>
      </c>
      <c r="AU2537">
        <v>1</v>
      </c>
    </row>
    <row r="2538" spans="1:47" x14ac:dyDescent="0.35">
      <c r="A2538">
        <v>2645</v>
      </c>
      <c r="B2538" t="s">
        <v>47</v>
      </c>
      <c r="C2538">
        <v>1903</v>
      </c>
      <c r="D2538">
        <v>2</v>
      </c>
      <c r="E2538">
        <v>27</v>
      </c>
      <c r="F2538">
        <v>0</v>
      </c>
      <c r="G2538">
        <v>43</v>
      </c>
      <c r="H2538">
        <v>18</v>
      </c>
      <c r="J2538">
        <v>8.1</v>
      </c>
      <c r="L2538">
        <v>8.1</v>
      </c>
      <c r="R2538" t="s">
        <v>676</v>
      </c>
      <c r="T2538" t="s">
        <v>1804</v>
      </c>
      <c r="U2538">
        <v>-8</v>
      </c>
      <c r="V2538">
        <v>106</v>
      </c>
      <c r="W2538">
        <v>60</v>
      </c>
    </row>
    <row r="2539" spans="1:47" x14ac:dyDescent="0.35">
      <c r="A2539">
        <v>2646</v>
      </c>
      <c r="B2539" t="s">
        <v>47</v>
      </c>
      <c r="C2539">
        <v>1903</v>
      </c>
      <c r="D2539">
        <v>3</v>
      </c>
      <c r="E2539">
        <v>29</v>
      </c>
      <c r="F2539">
        <v>22</v>
      </c>
      <c r="G2539">
        <v>30</v>
      </c>
      <c r="H2539" t="s">
        <v>48</v>
      </c>
      <c r="J2539">
        <v>5.7</v>
      </c>
      <c r="P2539">
        <v>5.7</v>
      </c>
      <c r="R2539" t="s">
        <v>58</v>
      </c>
      <c r="T2539" t="s">
        <v>1805</v>
      </c>
      <c r="U2539">
        <v>32.200000000000003</v>
      </c>
      <c r="V2539">
        <v>35.299999999999997</v>
      </c>
      <c r="W2539">
        <v>140</v>
      </c>
      <c r="X2539">
        <v>20</v>
      </c>
      <c r="Y2539">
        <v>1</v>
      </c>
    </row>
    <row r="2540" spans="1:47" x14ac:dyDescent="0.35">
      <c r="A2540">
        <v>6237</v>
      </c>
      <c r="B2540" t="s">
        <v>51</v>
      </c>
      <c r="C2540">
        <v>1903</v>
      </c>
      <c r="D2540">
        <v>3</v>
      </c>
      <c r="E2540">
        <v>30</v>
      </c>
      <c r="I2540">
        <v>33</v>
      </c>
      <c r="J2540">
        <v>6.5</v>
      </c>
      <c r="L2540">
        <v>6.5</v>
      </c>
      <c r="R2540" t="s">
        <v>676</v>
      </c>
      <c r="T2540" t="s">
        <v>1806</v>
      </c>
      <c r="U2540">
        <v>-3</v>
      </c>
      <c r="V2540">
        <v>127.5</v>
      </c>
      <c r="W2540">
        <v>170</v>
      </c>
    </row>
    <row r="2541" spans="1:47" x14ac:dyDescent="0.35">
      <c r="A2541">
        <v>2647</v>
      </c>
      <c r="B2541" t="s">
        <v>47</v>
      </c>
      <c r="C2541">
        <v>1903</v>
      </c>
      <c r="D2541">
        <v>4</v>
      </c>
      <c r="E2541">
        <v>19</v>
      </c>
      <c r="H2541" t="s">
        <v>48</v>
      </c>
      <c r="R2541" t="s">
        <v>80</v>
      </c>
      <c r="T2541" t="s">
        <v>80</v>
      </c>
      <c r="U2541">
        <v>39.1</v>
      </c>
      <c r="V2541">
        <v>42.4</v>
      </c>
      <c r="W2541">
        <v>140</v>
      </c>
      <c r="X2541">
        <v>1700</v>
      </c>
      <c r="Y2541">
        <v>4</v>
      </c>
      <c r="AE2541">
        <v>3</v>
      </c>
    </row>
    <row r="2542" spans="1:47" x14ac:dyDescent="0.35">
      <c r="A2542">
        <v>2649</v>
      </c>
      <c r="B2542" t="s">
        <v>47</v>
      </c>
      <c r="C2542">
        <v>1903</v>
      </c>
      <c r="D2542">
        <v>4</v>
      </c>
      <c r="E2542">
        <v>28</v>
      </c>
      <c r="F2542">
        <v>23</v>
      </c>
      <c r="G2542">
        <v>46</v>
      </c>
      <c r="J2542">
        <v>6.3</v>
      </c>
      <c r="L2542">
        <v>6.3</v>
      </c>
      <c r="Q2542">
        <v>10</v>
      </c>
      <c r="R2542" t="s">
        <v>80</v>
      </c>
      <c r="T2542" t="s">
        <v>1807</v>
      </c>
      <c r="U2542">
        <v>39.1</v>
      </c>
      <c r="V2542">
        <v>42.5</v>
      </c>
      <c r="W2542">
        <v>140</v>
      </c>
      <c r="X2542">
        <v>3560</v>
      </c>
      <c r="Y2542">
        <v>4</v>
      </c>
      <c r="AC2542">
        <v>4</v>
      </c>
      <c r="AE2542">
        <v>4</v>
      </c>
      <c r="AF2542">
        <v>12000</v>
      </c>
      <c r="AG2542">
        <v>4</v>
      </c>
      <c r="AJ2542">
        <v>3560</v>
      </c>
      <c r="AK2542">
        <v>4</v>
      </c>
      <c r="AO2542">
        <v>4</v>
      </c>
      <c r="AQ2542">
        <v>4</v>
      </c>
      <c r="AR2542">
        <v>12000</v>
      </c>
      <c r="AS2542">
        <v>4</v>
      </c>
    </row>
    <row r="2543" spans="1:47" x14ac:dyDescent="0.35">
      <c r="A2543">
        <v>2652</v>
      </c>
      <c r="B2543" t="s">
        <v>47</v>
      </c>
      <c r="C2543">
        <v>1903</v>
      </c>
      <c r="D2543">
        <v>5</v>
      </c>
      <c r="E2543">
        <v>13</v>
      </c>
      <c r="F2543">
        <v>6</v>
      </c>
      <c r="G2543">
        <v>34</v>
      </c>
      <c r="H2543">
        <v>6</v>
      </c>
      <c r="I2543">
        <v>60</v>
      </c>
      <c r="J2543">
        <v>7.9</v>
      </c>
      <c r="L2543">
        <v>7.9</v>
      </c>
      <c r="R2543" t="s">
        <v>1423</v>
      </c>
      <c r="T2543" t="s">
        <v>1424</v>
      </c>
      <c r="U2543">
        <v>-17</v>
      </c>
      <c r="V2543">
        <v>168</v>
      </c>
      <c r="W2543">
        <v>170</v>
      </c>
    </row>
    <row r="2544" spans="1:47" x14ac:dyDescent="0.35">
      <c r="A2544">
        <v>7784</v>
      </c>
      <c r="B2544" t="s">
        <v>51</v>
      </c>
      <c r="C2544">
        <v>1903</v>
      </c>
      <c r="D2544">
        <v>5</v>
      </c>
      <c r="E2544">
        <v>13</v>
      </c>
      <c r="R2544" t="s">
        <v>60</v>
      </c>
      <c r="T2544" t="s">
        <v>1808</v>
      </c>
      <c r="U2544">
        <v>38.1</v>
      </c>
      <c r="V2544">
        <v>13.4</v>
      </c>
      <c r="W2544">
        <v>130</v>
      </c>
    </row>
    <row r="2545" spans="1:47" x14ac:dyDescent="0.35">
      <c r="A2545">
        <v>2653</v>
      </c>
      <c r="B2545" t="s">
        <v>47</v>
      </c>
      <c r="C2545">
        <v>1903</v>
      </c>
      <c r="D2545">
        <v>5</v>
      </c>
      <c r="E2545">
        <v>28</v>
      </c>
      <c r="F2545">
        <v>3</v>
      </c>
      <c r="G2545">
        <v>58</v>
      </c>
      <c r="H2545" t="s">
        <v>48</v>
      </c>
      <c r="J2545">
        <v>5.8</v>
      </c>
      <c r="P2545">
        <v>5.8</v>
      </c>
      <c r="Q2545">
        <v>8</v>
      </c>
      <c r="R2545" t="s">
        <v>80</v>
      </c>
      <c r="T2545" t="s">
        <v>1809</v>
      </c>
      <c r="U2545">
        <v>40.9</v>
      </c>
      <c r="V2545">
        <v>42.7</v>
      </c>
      <c r="W2545">
        <v>140</v>
      </c>
      <c r="X2545">
        <v>1000</v>
      </c>
      <c r="Y2545">
        <v>3</v>
      </c>
      <c r="AE2545">
        <v>3</v>
      </c>
    </row>
    <row r="2546" spans="1:47" x14ac:dyDescent="0.35">
      <c r="A2546">
        <v>2656</v>
      </c>
      <c r="B2546" t="s">
        <v>51</v>
      </c>
      <c r="C2546">
        <v>1903</v>
      </c>
      <c r="D2546">
        <v>6</v>
      </c>
      <c r="E2546">
        <v>2</v>
      </c>
      <c r="F2546">
        <v>13</v>
      </c>
      <c r="G2546">
        <v>17</v>
      </c>
      <c r="J2546">
        <v>8.3000000000000007</v>
      </c>
      <c r="L2546">
        <v>8.3000000000000007</v>
      </c>
      <c r="R2546" t="s">
        <v>505</v>
      </c>
      <c r="S2546" t="s">
        <v>1032</v>
      </c>
      <c r="T2546" t="s">
        <v>1810</v>
      </c>
      <c r="U2546">
        <v>61.56</v>
      </c>
      <c r="V2546">
        <v>-158.54</v>
      </c>
      <c r="W2546">
        <v>150</v>
      </c>
    </row>
    <row r="2547" spans="1:47" x14ac:dyDescent="0.35">
      <c r="A2547">
        <v>6238</v>
      </c>
      <c r="B2547" t="s">
        <v>51</v>
      </c>
      <c r="C2547">
        <v>1903</v>
      </c>
      <c r="D2547">
        <v>7</v>
      </c>
      <c r="E2547">
        <v>16</v>
      </c>
      <c r="R2547" t="s">
        <v>543</v>
      </c>
      <c r="T2547" t="s">
        <v>940</v>
      </c>
      <c r="U2547">
        <v>16.7</v>
      </c>
      <c r="V2547">
        <v>-99.2</v>
      </c>
      <c r="W2547">
        <v>150</v>
      </c>
    </row>
    <row r="2548" spans="1:47" x14ac:dyDescent="0.35">
      <c r="A2548">
        <v>2657</v>
      </c>
      <c r="B2548" t="s">
        <v>47</v>
      </c>
      <c r="C2548">
        <v>1903</v>
      </c>
      <c r="D2548">
        <v>7</v>
      </c>
      <c r="E2548">
        <v>28</v>
      </c>
      <c r="F2548">
        <v>4</v>
      </c>
      <c r="H2548" t="s">
        <v>48</v>
      </c>
      <c r="Q2548">
        <v>12</v>
      </c>
      <c r="R2548" t="s">
        <v>60</v>
      </c>
      <c r="T2548" t="s">
        <v>332</v>
      </c>
      <c r="U2548">
        <v>44.3</v>
      </c>
      <c r="V2548">
        <v>10</v>
      </c>
      <c r="W2548">
        <v>130</v>
      </c>
    </row>
    <row r="2549" spans="1:47" x14ac:dyDescent="0.35">
      <c r="A2549">
        <v>2658</v>
      </c>
      <c r="B2549" t="s">
        <v>47</v>
      </c>
      <c r="C2549">
        <v>1903</v>
      </c>
      <c r="D2549">
        <v>8</v>
      </c>
      <c r="E2549">
        <v>8</v>
      </c>
      <c r="F2549">
        <v>1</v>
      </c>
      <c r="G2549">
        <v>10</v>
      </c>
      <c r="H2549" t="s">
        <v>48</v>
      </c>
      <c r="J2549">
        <v>7.7</v>
      </c>
      <c r="P2549">
        <v>7.7</v>
      </c>
      <c r="R2549" t="s">
        <v>580</v>
      </c>
      <c r="T2549" t="s">
        <v>580</v>
      </c>
      <c r="U2549">
        <v>4.5999999999999996</v>
      </c>
      <c r="V2549">
        <v>-74</v>
      </c>
      <c r="W2549">
        <v>160</v>
      </c>
    </row>
    <row r="2550" spans="1:47" x14ac:dyDescent="0.35">
      <c r="A2550">
        <v>2660</v>
      </c>
      <c r="B2550" t="s">
        <v>47</v>
      </c>
      <c r="C2550">
        <v>1903</v>
      </c>
      <c r="D2550">
        <v>8</v>
      </c>
      <c r="E2550">
        <v>11</v>
      </c>
      <c r="F2550">
        <v>4</v>
      </c>
      <c r="G2550">
        <v>32</v>
      </c>
      <c r="H2550">
        <v>54</v>
      </c>
      <c r="I2550">
        <v>100</v>
      </c>
      <c r="J2550">
        <v>7.8</v>
      </c>
      <c r="L2550">
        <v>7.8</v>
      </c>
      <c r="Q2550">
        <v>11</v>
      </c>
      <c r="R2550" t="s">
        <v>56</v>
      </c>
      <c r="T2550" t="s">
        <v>1811</v>
      </c>
      <c r="U2550">
        <v>36</v>
      </c>
      <c r="V2550">
        <v>23</v>
      </c>
      <c r="W2550">
        <v>130</v>
      </c>
      <c r="X2550">
        <v>2</v>
      </c>
      <c r="Y2550">
        <v>1</v>
      </c>
      <c r="AE2550">
        <v>3</v>
      </c>
      <c r="AJ2550">
        <v>2</v>
      </c>
      <c r="AK2550">
        <v>1</v>
      </c>
      <c r="AQ2550">
        <v>3</v>
      </c>
    </row>
    <row r="2551" spans="1:47" x14ac:dyDescent="0.35">
      <c r="A2551">
        <v>6554</v>
      </c>
      <c r="B2551" t="s">
        <v>51</v>
      </c>
      <c r="C2551">
        <v>1903</v>
      </c>
      <c r="D2551">
        <v>9</v>
      </c>
      <c r="E2551">
        <v>7</v>
      </c>
      <c r="R2551" t="s">
        <v>738</v>
      </c>
      <c r="T2551" t="s">
        <v>738</v>
      </c>
      <c r="W2551">
        <v>30</v>
      </c>
    </row>
    <row r="2552" spans="1:47" x14ac:dyDescent="0.35">
      <c r="A2552">
        <v>2664</v>
      </c>
      <c r="B2552" t="s">
        <v>47</v>
      </c>
      <c r="C2552">
        <v>1903</v>
      </c>
      <c r="D2552">
        <v>9</v>
      </c>
      <c r="E2552">
        <v>25</v>
      </c>
      <c r="F2552">
        <v>1</v>
      </c>
      <c r="G2552">
        <v>20</v>
      </c>
      <c r="H2552" t="s">
        <v>48</v>
      </c>
      <c r="J2552">
        <v>6.5</v>
      </c>
      <c r="P2552">
        <v>6.5</v>
      </c>
      <c r="R2552" t="s">
        <v>73</v>
      </c>
      <c r="T2552" t="s">
        <v>1812</v>
      </c>
      <c r="U2552">
        <v>35.200000000000003</v>
      </c>
      <c r="V2552">
        <v>58.2</v>
      </c>
      <c r="W2552">
        <v>140</v>
      </c>
      <c r="X2552">
        <v>350</v>
      </c>
      <c r="Y2552">
        <v>3</v>
      </c>
    </row>
    <row r="2553" spans="1:47" x14ac:dyDescent="0.35">
      <c r="A2553">
        <v>6540</v>
      </c>
      <c r="B2553" t="s">
        <v>51</v>
      </c>
      <c r="C2553">
        <v>1903</v>
      </c>
      <c r="D2553">
        <v>9</v>
      </c>
      <c r="E2553">
        <v>26</v>
      </c>
      <c r="R2553" t="s">
        <v>539</v>
      </c>
      <c r="T2553" t="s">
        <v>1483</v>
      </c>
      <c r="U2553">
        <v>-20.2</v>
      </c>
      <c r="V2553">
        <v>-70.150000000000006</v>
      </c>
      <c r="W2553">
        <v>160</v>
      </c>
    </row>
    <row r="2554" spans="1:47" x14ac:dyDescent="0.35">
      <c r="A2554">
        <v>6239</v>
      </c>
      <c r="B2554" t="s">
        <v>51</v>
      </c>
      <c r="C2554">
        <v>1903</v>
      </c>
      <c r="D2554">
        <v>12</v>
      </c>
      <c r="E2554">
        <v>7</v>
      </c>
      <c r="F2554">
        <v>14</v>
      </c>
      <c r="G2554">
        <v>25</v>
      </c>
      <c r="J2554">
        <v>6.5</v>
      </c>
      <c r="L2554">
        <v>6.5</v>
      </c>
      <c r="Q2554">
        <v>8</v>
      </c>
      <c r="R2554" t="s">
        <v>539</v>
      </c>
      <c r="T2554" t="s">
        <v>1813</v>
      </c>
      <c r="U2554">
        <v>-28.5</v>
      </c>
      <c r="V2554">
        <v>-71</v>
      </c>
      <c r="W2554">
        <v>160</v>
      </c>
      <c r="Y2554">
        <v>1</v>
      </c>
      <c r="AE2554">
        <v>2</v>
      </c>
      <c r="AG2554">
        <v>2</v>
      </c>
      <c r="AK2554">
        <v>1</v>
      </c>
      <c r="AQ2554">
        <v>2</v>
      </c>
      <c r="AS2554">
        <v>2</v>
      </c>
    </row>
    <row r="2555" spans="1:47" x14ac:dyDescent="0.35">
      <c r="A2555">
        <v>2665</v>
      </c>
      <c r="B2555" t="s">
        <v>47</v>
      </c>
      <c r="C2555">
        <v>1903</v>
      </c>
      <c r="D2555">
        <v>12</v>
      </c>
      <c r="E2555">
        <v>28</v>
      </c>
      <c r="F2555">
        <v>2</v>
      </c>
      <c r="G2555">
        <v>56</v>
      </c>
      <c r="I2555">
        <v>60</v>
      </c>
      <c r="J2555">
        <v>7.8</v>
      </c>
      <c r="L2555">
        <v>7.8</v>
      </c>
      <c r="Q2555">
        <v>8</v>
      </c>
      <c r="R2555" t="s">
        <v>621</v>
      </c>
      <c r="T2555" t="s">
        <v>1814</v>
      </c>
      <c r="U2555">
        <v>7</v>
      </c>
      <c r="V2555">
        <v>126</v>
      </c>
      <c r="W2555">
        <v>170</v>
      </c>
      <c r="AE2555">
        <v>2</v>
      </c>
      <c r="AI2555">
        <v>3</v>
      </c>
      <c r="AQ2555">
        <v>2</v>
      </c>
      <c r="AU2555">
        <v>3</v>
      </c>
    </row>
    <row r="2556" spans="1:47" x14ac:dyDescent="0.35">
      <c r="A2556">
        <v>2666</v>
      </c>
      <c r="B2556" t="s">
        <v>51</v>
      </c>
      <c r="C2556">
        <v>1904</v>
      </c>
      <c r="D2556">
        <v>1</v>
      </c>
      <c r="E2556">
        <v>20</v>
      </c>
      <c r="F2556">
        <v>14</v>
      </c>
      <c r="G2556">
        <v>52</v>
      </c>
      <c r="H2556">
        <v>6</v>
      </c>
      <c r="I2556">
        <v>60</v>
      </c>
      <c r="J2556">
        <v>7.9</v>
      </c>
      <c r="L2556">
        <v>7.9</v>
      </c>
      <c r="R2556" t="s">
        <v>580</v>
      </c>
      <c r="T2556" t="s">
        <v>1815</v>
      </c>
      <c r="U2556">
        <v>7</v>
      </c>
      <c r="V2556">
        <v>-79</v>
      </c>
      <c r="W2556">
        <v>160</v>
      </c>
    </row>
    <row r="2557" spans="1:47" x14ac:dyDescent="0.35">
      <c r="A2557">
        <v>2667</v>
      </c>
      <c r="B2557" t="s">
        <v>47</v>
      </c>
      <c r="C2557">
        <v>1904</v>
      </c>
      <c r="D2557">
        <v>3</v>
      </c>
      <c r="E2557">
        <v>18</v>
      </c>
      <c r="F2557">
        <v>13</v>
      </c>
      <c r="G2557">
        <v>42</v>
      </c>
      <c r="H2557" t="s">
        <v>48</v>
      </c>
      <c r="I2557">
        <v>40</v>
      </c>
      <c r="J2557">
        <v>7.6</v>
      </c>
      <c r="P2557">
        <v>7.6</v>
      </c>
      <c r="Q2557">
        <v>10</v>
      </c>
      <c r="R2557" t="s">
        <v>199</v>
      </c>
      <c r="T2557" t="s">
        <v>1816</v>
      </c>
      <c r="U2557">
        <v>42.5</v>
      </c>
      <c r="V2557">
        <v>145.80000000000001</v>
      </c>
      <c r="W2557">
        <v>30</v>
      </c>
      <c r="AE2557">
        <v>1</v>
      </c>
    </row>
    <row r="2558" spans="1:47" x14ac:dyDescent="0.35">
      <c r="A2558">
        <v>2670</v>
      </c>
      <c r="B2558" t="s">
        <v>47</v>
      </c>
      <c r="C2558">
        <v>1904</v>
      </c>
      <c r="D2558">
        <v>4</v>
      </c>
      <c r="E2558">
        <v>4</v>
      </c>
      <c r="F2558">
        <v>10</v>
      </c>
      <c r="G2558">
        <v>3</v>
      </c>
      <c r="I2558">
        <v>15</v>
      </c>
      <c r="J2558">
        <v>7.5</v>
      </c>
      <c r="L2558">
        <v>7.5</v>
      </c>
      <c r="Q2558">
        <v>10</v>
      </c>
      <c r="R2558" t="s">
        <v>104</v>
      </c>
      <c r="T2558" t="s">
        <v>1817</v>
      </c>
      <c r="U2558">
        <v>41.8</v>
      </c>
      <c r="V2558">
        <v>23.2</v>
      </c>
      <c r="W2558">
        <v>110</v>
      </c>
      <c r="AE2558">
        <v>3</v>
      </c>
      <c r="AQ2558">
        <v>3</v>
      </c>
    </row>
    <row r="2559" spans="1:47" x14ac:dyDescent="0.35">
      <c r="A2559">
        <v>2671</v>
      </c>
      <c r="B2559" t="s">
        <v>47</v>
      </c>
      <c r="C2559">
        <v>1904</v>
      </c>
      <c r="D2559">
        <v>4</v>
      </c>
      <c r="E2559">
        <v>4</v>
      </c>
      <c r="F2559">
        <v>10</v>
      </c>
      <c r="G2559">
        <v>27</v>
      </c>
      <c r="I2559">
        <v>15</v>
      </c>
      <c r="J2559">
        <v>7.8</v>
      </c>
      <c r="L2559">
        <v>7.8</v>
      </c>
      <c r="Q2559">
        <v>11</v>
      </c>
      <c r="R2559" t="s">
        <v>104</v>
      </c>
      <c r="T2559" t="s">
        <v>1817</v>
      </c>
      <c r="U2559">
        <v>41.8</v>
      </c>
      <c r="V2559">
        <v>23.2</v>
      </c>
      <c r="W2559">
        <v>110</v>
      </c>
      <c r="AE2559">
        <v>3</v>
      </c>
      <c r="AQ2559">
        <v>3</v>
      </c>
    </row>
    <row r="2560" spans="1:47" x14ac:dyDescent="0.35">
      <c r="A2560">
        <v>7991</v>
      </c>
      <c r="B2560" t="s">
        <v>47</v>
      </c>
      <c r="C2560">
        <v>1904</v>
      </c>
      <c r="D2560">
        <v>4</v>
      </c>
      <c r="E2560">
        <v>24</v>
      </c>
      <c r="F2560">
        <v>6</v>
      </c>
      <c r="G2560">
        <v>39</v>
      </c>
      <c r="J2560">
        <v>6</v>
      </c>
      <c r="L2560">
        <v>6</v>
      </c>
      <c r="R2560" t="s">
        <v>738</v>
      </c>
      <c r="T2560" t="s">
        <v>1611</v>
      </c>
      <c r="U2560">
        <v>23.5</v>
      </c>
      <c r="V2560">
        <v>120.5</v>
      </c>
      <c r="W2560">
        <v>30</v>
      </c>
      <c r="X2560">
        <v>3</v>
      </c>
      <c r="Y2560">
        <v>1</v>
      </c>
      <c r="AB2560">
        <v>10</v>
      </c>
      <c r="AC2560">
        <v>1</v>
      </c>
      <c r="AE2560">
        <v>2</v>
      </c>
      <c r="AF2560">
        <v>66</v>
      </c>
      <c r="AG2560">
        <v>2</v>
      </c>
      <c r="AJ2560">
        <v>3</v>
      </c>
      <c r="AK2560">
        <v>1</v>
      </c>
      <c r="AN2560">
        <v>10</v>
      </c>
      <c r="AO2560">
        <v>1</v>
      </c>
      <c r="AQ2560">
        <v>2</v>
      </c>
      <c r="AR2560">
        <v>66</v>
      </c>
      <c r="AS2560">
        <v>2</v>
      </c>
    </row>
    <row r="2561" spans="1:45" x14ac:dyDescent="0.35">
      <c r="A2561">
        <v>2676</v>
      </c>
      <c r="B2561" t="s">
        <v>47</v>
      </c>
      <c r="C2561">
        <v>1904</v>
      </c>
      <c r="D2561">
        <v>6</v>
      </c>
      <c r="E2561">
        <v>7</v>
      </c>
      <c r="F2561">
        <v>8</v>
      </c>
      <c r="G2561">
        <v>17</v>
      </c>
      <c r="H2561" t="s">
        <v>48</v>
      </c>
      <c r="I2561">
        <v>350</v>
      </c>
      <c r="J2561">
        <v>7.9</v>
      </c>
      <c r="P2561">
        <v>7.9</v>
      </c>
      <c r="R2561" t="s">
        <v>199</v>
      </c>
      <c r="T2561" t="s">
        <v>1764</v>
      </c>
      <c r="U2561">
        <v>40</v>
      </c>
      <c r="V2561">
        <v>134</v>
      </c>
      <c r="W2561">
        <v>30</v>
      </c>
    </row>
    <row r="2562" spans="1:45" x14ac:dyDescent="0.35">
      <c r="A2562">
        <v>2678</v>
      </c>
      <c r="B2562" t="s">
        <v>51</v>
      </c>
      <c r="C2562">
        <v>1904</v>
      </c>
      <c r="D2562">
        <v>6</v>
      </c>
      <c r="E2562">
        <v>25</v>
      </c>
      <c r="F2562">
        <v>14</v>
      </c>
      <c r="G2562">
        <v>45</v>
      </c>
      <c r="H2562">
        <v>36</v>
      </c>
      <c r="I2562">
        <v>30</v>
      </c>
      <c r="J2562">
        <v>8.3000000000000007</v>
      </c>
      <c r="L2562">
        <v>8.3000000000000007</v>
      </c>
      <c r="P2562">
        <v>7.7</v>
      </c>
      <c r="Q2562">
        <v>10</v>
      </c>
      <c r="R2562" t="s">
        <v>98</v>
      </c>
      <c r="T2562" t="s">
        <v>903</v>
      </c>
      <c r="U2562">
        <v>52</v>
      </c>
      <c r="V2562">
        <v>159</v>
      </c>
      <c r="W2562">
        <v>50</v>
      </c>
      <c r="AE2562">
        <v>1</v>
      </c>
      <c r="AQ2562">
        <v>1</v>
      </c>
    </row>
    <row r="2563" spans="1:45" x14ac:dyDescent="0.35">
      <c r="A2563">
        <v>2679</v>
      </c>
      <c r="B2563" t="s">
        <v>51</v>
      </c>
      <c r="C2563">
        <v>1904</v>
      </c>
      <c r="D2563">
        <v>6</v>
      </c>
      <c r="E2563">
        <v>25</v>
      </c>
      <c r="F2563">
        <v>21</v>
      </c>
      <c r="G2563">
        <v>0</v>
      </c>
      <c r="H2563">
        <v>36</v>
      </c>
      <c r="I2563">
        <v>30</v>
      </c>
      <c r="J2563">
        <v>8.1</v>
      </c>
      <c r="L2563">
        <v>8.1</v>
      </c>
      <c r="P2563">
        <v>7.7</v>
      </c>
      <c r="Q2563">
        <v>10</v>
      </c>
      <c r="R2563" t="s">
        <v>98</v>
      </c>
      <c r="T2563" t="s">
        <v>903</v>
      </c>
      <c r="U2563">
        <v>52</v>
      </c>
      <c r="V2563">
        <v>159</v>
      </c>
      <c r="W2563">
        <v>50</v>
      </c>
      <c r="AE2563">
        <v>1</v>
      </c>
      <c r="AQ2563">
        <v>1</v>
      </c>
    </row>
    <row r="2564" spans="1:45" x14ac:dyDescent="0.35">
      <c r="A2564">
        <v>2682</v>
      </c>
      <c r="B2564" t="s">
        <v>47</v>
      </c>
      <c r="C2564">
        <v>1904</v>
      </c>
      <c r="D2564">
        <v>6</v>
      </c>
      <c r="E2564">
        <v>27</v>
      </c>
      <c r="F2564">
        <v>0</v>
      </c>
      <c r="G2564">
        <v>9</v>
      </c>
      <c r="H2564" t="s">
        <v>48</v>
      </c>
      <c r="I2564">
        <v>60</v>
      </c>
      <c r="J2564">
        <v>7.9</v>
      </c>
      <c r="L2564">
        <v>7.9</v>
      </c>
      <c r="P2564">
        <v>7.9</v>
      </c>
      <c r="Q2564">
        <v>9</v>
      </c>
      <c r="R2564" t="s">
        <v>98</v>
      </c>
      <c r="T2564" t="s">
        <v>903</v>
      </c>
      <c r="U2564">
        <v>52</v>
      </c>
      <c r="V2564">
        <v>159</v>
      </c>
      <c r="W2564">
        <v>50</v>
      </c>
    </row>
    <row r="2565" spans="1:45" x14ac:dyDescent="0.35">
      <c r="A2565">
        <v>2683</v>
      </c>
      <c r="B2565" t="s">
        <v>51</v>
      </c>
      <c r="C2565">
        <v>1904</v>
      </c>
      <c r="D2565">
        <v>8</v>
      </c>
      <c r="E2565">
        <v>8</v>
      </c>
      <c r="F2565">
        <v>22</v>
      </c>
      <c r="G2565">
        <v>51</v>
      </c>
      <c r="H2565" t="s">
        <v>48</v>
      </c>
      <c r="I2565">
        <v>33</v>
      </c>
      <c r="J2565">
        <v>7.5</v>
      </c>
      <c r="P2565">
        <v>7.5</v>
      </c>
      <c r="R2565" t="s">
        <v>1186</v>
      </c>
      <c r="T2565" t="s">
        <v>1818</v>
      </c>
      <c r="U2565">
        <v>-40.5</v>
      </c>
      <c r="V2565">
        <v>177</v>
      </c>
      <c r="W2565">
        <v>170</v>
      </c>
    </row>
    <row r="2566" spans="1:45" x14ac:dyDescent="0.35">
      <c r="A2566">
        <v>2684</v>
      </c>
      <c r="B2566" t="s">
        <v>47</v>
      </c>
      <c r="C2566">
        <v>1904</v>
      </c>
      <c r="D2566">
        <v>8</v>
      </c>
      <c r="E2566">
        <v>11</v>
      </c>
      <c r="F2566">
        <v>5</v>
      </c>
      <c r="G2566">
        <v>56</v>
      </c>
      <c r="I2566">
        <v>10</v>
      </c>
      <c r="J2566">
        <v>6.2</v>
      </c>
      <c r="L2566">
        <v>6.2</v>
      </c>
      <c r="Q2566">
        <v>10</v>
      </c>
      <c r="R2566" t="s">
        <v>56</v>
      </c>
      <c r="T2566" t="s">
        <v>1819</v>
      </c>
      <c r="U2566">
        <v>37.75</v>
      </c>
      <c r="V2566">
        <v>27</v>
      </c>
      <c r="W2566">
        <v>130</v>
      </c>
      <c r="X2566">
        <v>4</v>
      </c>
      <c r="Y2566">
        <v>1</v>
      </c>
      <c r="AE2566">
        <v>3</v>
      </c>
      <c r="AF2566">
        <v>540</v>
      </c>
      <c r="AG2566">
        <v>3</v>
      </c>
      <c r="AH2566">
        <v>540</v>
      </c>
      <c r="AI2566">
        <v>3</v>
      </c>
      <c r="AJ2566">
        <v>4</v>
      </c>
      <c r="AK2566">
        <v>1</v>
      </c>
      <c r="AQ2566">
        <v>3</v>
      </c>
      <c r="AR2566">
        <v>540</v>
      </c>
      <c r="AS2566">
        <v>3</v>
      </c>
    </row>
    <row r="2567" spans="1:45" x14ac:dyDescent="0.35">
      <c r="A2567">
        <v>2688</v>
      </c>
      <c r="B2567" t="s">
        <v>47</v>
      </c>
      <c r="C2567">
        <v>1904</v>
      </c>
      <c r="D2567">
        <v>8</v>
      </c>
      <c r="E2567">
        <v>24</v>
      </c>
      <c r="F2567">
        <v>20</v>
      </c>
      <c r="G2567">
        <v>59</v>
      </c>
      <c r="H2567" t="s">
        <v>48</v>
      </c>
      <c r="I2567">
        <v>25</v>
      </c>
      <c r="J2567">
        <v>7.9</v>
      </c>
      <c r="P2567">
        <v>7.9</v>
      </c>
      <c r="R2567" t="s">
        <v>199</v>
      </c>
      <c r="T2567" t="s">
        <v>1820</v>
      </c>
      <c r="U2567">
        <v>30</v>
      </c>
      <c r="V2567">
        <v>130</v>
      </c>
      <c r="W2567">
        <v>30</v>
      </c>
    </row>
    <row r="2568" spans="1:45" x14ac:dyDescent="0.35">
      <c r="A2568">
        <v>2690</v>
      </c>
      <c r="B2568" t="s">
        <v>47</v>
      </c>
      <c r="C2568">
        <v>1904</v>
      </c>
      <c r="D2568">
        <v>8</v>
      </c>
      <c r="E2568">
        <v>27</v>
      </c>
      <c r="F2568">
        <v>21</v>
      </c>
      <c r="G2568">
        <v>56</v>
      </c>
      <c r="J2568">
        <v>8.3000000000000007</v>
      </c>
      <c r="L2568">
        <v>8.3000000000000007</v>
      </c>
      <c r="M2568">
        <v>7.8</v>
      </c>
      <c r="Q2568">
        <v>6</v>
      </c>
      <c r="R2568" t="s">
        <v>505</v>
      </c>
      <c r="S2568" t="s">
        <v>1032</v>
      </c>
      <c r="T2568" t="s">
        <v>1821</v>
      </c>
      <c r="U2568">
        <v>64.66</v>
      </c>
      <c r="V2568">
        <v>-148.08000000000001</v>
      </c>
      <c r="W2568">
        <v>150</v>
      </c>
    </row>
    <row r="2569" spans="1:45" x14ac:dyDescent="0.35">
      <c r="A2569">
        <v>2694</v>
      </c>
      <c r="B2569" t="s">
        <v>47</v>
      </c>
      <c r="C2569">
        <v>1904</v>
      </c>
      <c r="D2569">
        <v>8</v>
      </c>
      <c r="E2569">
        <v>30</v>
      </c>
      <c r="J2569">
        <v>6</v>
      </c>
      <c r="L2569">
        <v>6</v>
      </c>
      <c r="Q2569">
        <v>8</v>
      </c>
      <c r="R2569" t="s">
        <v>93</v>
      </c>
      <c r="T2569" t="s">
        <v>410</v>
      </c>
      <c r="U2569">
        <v>31.2</v>
      </c>
      <c r="V2569">
        <v>100.9</v>
      </c>
      <c r="W2569">
        <v>30</v>
      </c>
      <c r="X2569">
        <v>400</v>
      </c>
      <c r="Y2569">
        <v>3</v>
      </c>
      <c r="AE2569">
        <v>2</v>
      </c>
      <c r="AG2569">
        <v>3</v>
      </c>
      <c r="AJ2569">
        <v>400</v>
      </c>
      <c r="AK2569">
        <v>3</v>
      </c>
      <c r="AQ2569">
        <v>2</v>
      </c>
      <c r="AS2569">
        <v>3</v>
      </c>
    </row>
    <row r="2570" spans="1:45" x14ac:dyDescent="0.35">
      <c r="A2570">
        <v>6242</v>
      </c>
      <c r="B2570" t="s">
        <v>51</v>
      </c>
      <c r="C2570">
        <v>1904</v>
      </c>
      <c r="D2570">
        <v>9</v>
      </c>
      <c r="E2570">
        <v>7</v>
      </c>
      <c r="R2570" t="s">
        <v>676</v>
      </c>
      <c r="T2570" t="s">
        <v>1822</v>
      </c>
      <c r="U2570">
        <v>-7.7</v>
      </c>
      <c r="V2570">
        <v>109</v>
      </c>
      <c r="W2570">
        <v>60</v>
      </c>
    </row>
    <row r="2571" spans="1:45" x14ac:dyDescent="0.35">
      <c r="A2571">
        <v>2695</v>
      </c>
      <c r="B2571" t="s">
        <v>47</v>
      </c>
      <c r="C2571">
        <v>1904</v>
      </c>
      <c r="D2571">
        <v>11</v>
      </c>
      <c r="E2571">
        <v>1</v>
      </c>
      <c r="F2571">
        <v>11</v>
      </c>
      <c r="H2571" t="s">
        <v>48</v>
      </c>
      <c r="J2571">
        <v>7.7</v>
      </c>
      <c r="P2571">
        <v>7.7</v>
      </c>
      <c r="R2571" t="s">
        <v>570</v>
      </c>
      <c r="T2571" t="s">
        <v>570</v>
      </c>
      <c r="U2571">
        <v>-1</v>
      </c>
      <c r="V2571">
        <v>-80.5</v>
      </c>
      <c r="W2571">
        <v>160</v>
      </c>
    </row>
    <row r="2572" spans="1:45" x14ac:dyDescent="0.35">
      <c r="A2572">
        <v>2696</v>
      </c>
      <c r="B2572" t="s">
        <v>47</v>
      </c>
      <c r="C2572">
        <v>1904</v>
      </c>
      <c r="D2572">
        <v>11</v>
      </c>
      <c r="E2572">
        <v>5</v>
      </c>
      <c r="F2572">
        <v>20</v>
      </c>
      <c r="G2572">
        <v>25</v>
      </c>
      <c r="J2572">
        <v>6.3</v>
      </c>
      <c r="L2572">
        <v>6.3</v>
      </c>
      <c r="P2572">
        <v>6.3</v>
      </c>
      <c r="R2572" t="s">
        <v>738</v>
      </c>
      <c r="T2572" t="s">
        <v>1611</v>
      </c>
      <c r="U2572">
        <v>23.5</v>
      </c>
      <c r="V2572">
        <v>120.3</v>
      </c>
      <c r="W2572">
        <v>30</v>
      </c>
      <c r="X2572">
        <v>145</v>
      </c>
      <c r="Y2572">
        <v>3</v>
      </c>
      <c r="AB2572">
        <v>158</v>
      </c>
      <c r="AC2572">
        <v>3</v>
      </c>
      <c r="AE2572">
        <v>2</v>
      </c>
      <c r="AF2572">
        <v>661</v>
      </c>
      <c r="AG2572">
        <v>3</v>
      </c>
      <c r="AJ2572">
        <v>145</v>
      </c>
      <c r="AK2572">
        <v>3</v>
      </c>
      <c r="AN2572">
        <v>158</v>
      </c>
      <c r="AO2572">
        <v>3</v>
      </c>
      <c r="AQ2572">
        <v>2</v>
      </c>
      <c r="AR2572">
        <v>661</v>
      </c>
      <c r="AS2572">
        <v>3</v>
      </c>
    </row>
    <row r="2573" spans="1:45" x14ac:dyDescent="0.35">
      <c r="A2573">
        <v>2700</v>
      </c>
      <c r="B2573" t="s">
        <v>51</v>
      </c>
      <c r="C2573">
        <v>1904</v>
      </c>
      <c r="D2573">
        <v>12</v>
      </c>
      <c r="E2573">
        <v>20</v>
      </c>
      <c r="F2573">
        <v>5</v>
      </c>
      <c r="G2573">
        <v>44</v>
      </c>
      <c r="H2573">
        <v>18</v>
      </c>
      <c r="I2573">
        <v>60</v>
      </c>
      <c r="J2573">
        <v>7.2</v>
      </c>
      <c r="K2573">
        <v>7.2</v>
      </c>
      <c r="L2573">
        <v>7.3</v>
      </c>
      <c r="R2573" t="s">
        <v>663</v>
      </c>
      <c r="T2573" t="s">
        <v>1823</v>
      </c>
      <c r="U2573">
        <v>9.1999999999999993</v>
      </c>
      <c r="V2573">
        <v>-82.8</v>
      </c>
      <c r="W2573">
        <v>100</v>
      </c>
    </row>
    <row r="2574" spans="1:45" x14ac:dyDescent="0.35">
      <c r="A2574">
        <v>10144</v>
      </c>
      <c r="B2574" t="s">
        <v>51</v>
      </c>
      <c r="C2574">
        <v>1905</v>
      </c>
      <c r="D2574">
        <v>1</v>
      </c>
      <c r="E2574">
        <v>20</v>
      </c>
      <c r="F2574">
        <v>18</v>
      </c>
      <c r="G2574">
        <v>23</v>
      </c>
      <c r="J2574">
        <v>6.8</v>
      </c>
      <c r="L2574">
        <v>6.8</v>
      </c>
      <c r="R2574" t="s">
        <v>595</v>
      </c>
      <c r="T2574" t="s">
        <v>1824</v>
      </c>
      <c r="U2574">
        <v>9.85</v>
      </c>
      <c r="V2574">
        <v>-84.68</v>
      </c>
      <c r="W2574">
        <v>100</v>
      </c>
      <c r="AE2574">
        <v>1</v>
      </c>
      <c r="AQ2574">
        <v>1</v>
      </c>
    </row>
    <row r="2575" spans="1:45" x14ac:dyDescent="0.35">
      <c r="A2575">
        <v>2702</v>
      </c>
      <c r="B2575" t="s">
        <v>47</v>
      </c>
      <c r="C2575">
        <v>1905</v>
      </c>
      <c r="D2575">
        <v>1</v>
      </c>
      <c r="E2575">
        <v>22</v>
      </c>
      <c r="F2575">
        <v>2</v>
      </c>
      <c r="G2575">
        <v>43</v>
      </c>
      <c r="H2575">
        <v>54</v>
      </c>
      <c r="I2575">
        <v>90</v>
      </c>
      <c r="J2575">
        <v>8.4</v>
      </c>
      <c r="L2575">
        <v>8.4</v>
      </c>
      <c r="R2575" t="s">
        <v>676</v>
      </c>
      <c r="T2575" t="s">
        <v>1825</v>
      </c>
      <c r="U2575">
        <v>1</v>
      </c>
      <c r="V2575">
        <v>123</v>
      </c>
      <c r="W2575">
        <v>170</v>
      </c>
    </row>
    <row r="2576" spans="1:45" x14ac:dyDescent="0.35">
      <c r="A2576">
        <v>2703</v>
      </c>
      <c r="B2576" t="s">
        <v>47</v>
      </c>
      <c r="C2576">
        <v>1905</v>
      </c>
      <c r="D2576">
        <v>2</v>
      </c>
      <c r="E2576">
        <v>14</v>
      </c>
      <c r="F2576">
        <v>8</v>
      </c>
      <c r="G2576">
        <v>46</v>
      </c>
      <c r="J2576">
        <v>7.9</v>
      </c>
      <c r="L2576">
        <v>7.9</v>
      </c>
      <c r="M2576">
        <v>7.5</v>
      </c>
      <c r="R2576" t="s">
        <v>505</v>
      </c>
      <c r="S2576" t="s">
        <v>1032</v>
      </c>
      <c r="T2576" t="s">
        <v>1826</v>
      </c>
      <c r="U2576">
        <v>50.73</v>
      </c>
      <c r="V2576">
        <v>-178.55</v>
      </c>
      <c r="W2576">
        <v>150</v>
      </c>
    </row>
    <row r="2577" spans="1:45" x14ac:dyDescent="0.35">
      <c r="A2577">
        <v>2707</v>
      </c>
      <c r="B2577" t="s">
        <v>47</v>
      </c>
      <c r="C2577">
        <v>1905</v>
      </c>
      <c r="D2577">
        <v>3</v>
      </c>
      <c r="E2577">
        <v>18</v>
      </c>
      <c r="F2577">
        <v>0</v>
      </c>
      <c r="G2577">
        <v>58</v>
      </c>
      <c r="H2577" t="s">
        <v>48</v>
      </c>
      <c r="I2577">
        <v>60</v>
      </c>
      <c r="J2577">
        <v>7.5</v>
      </c>
      <c r="P2577">
        <v>7.5</v>
      </c>
      <c r="R2577" t="s">
        <v>1827</v>
      </c>
      <c r="T2577" t="s">
        <v>1828</v>
      </c>
      <c r="U2577">
        <v>-27.5</v>
      </c>
      <c r="V2577">
        <v>-173</v>
      </c>
      <c r="W2577">
        <v>170</v>
      </c>
    </row>
    <row r="2578" spans="1:45" x14ac:dyDescent="0.35">
      <c r="A2578">
        <v>9194</v>
      </c>
      <c r="B2578" t="s">
        <v>51</v>
      </c>
      <c r="C2578">
        <v>1905</v>
      </c>
      <c r="D2578">
        <v>3</v>
      </c>
      <c r="E2578">
        <v>19</v>
      </c>
      <c r="R2578" t="s">
        <v>1423</v>
      </c>
      <c r="T2578" t="s">
        <v>1829</v>
      </c>
      <c r="U2578">
        <v>-15.6</v>
      </c>
      <c r="V2578">
        <v>167.2</v>
      </c>
      <c r="W2578">
        <v>170</v>
      </c>
    </row>
    <row r="2579" spans="1:45" x14ac:dyDescent="0.35">
      <c r="A2579">
        <v>2709</v>
      </c>
      <c r="B2579" t="s">
        <v>51</v>
      </c>
      <c r="C2579">
        <v>1905</v>
      </c>
      <c r="D2579">
        <v>4</v>
      </c>
      <c r="E2579">
        <v>4</v>
      </c>
      <c r="F2579">
        <v>0</v>
      </c>
      <c r="G2579">
        <v>50</v>
      </c>
      <c r="H2579" t="s">
        <v>48</v>
      </c>
      <c r="I2579">
        <v>25</v>
      </c>
      <c r="J2579">
        <v>7.8</v>
      </c>
      <c r="L2579">
        <v>7.8</v>
      </c>
      <c r="Q2579">
        <v>10</v>
      </c>
      <c r="R2579" t="s">
        <v>77</v>
      </c>
      <c r="T2579" t="s">
        <v>1830</v>
      </c>
      <c r="U2579">
        <v>33</v>
      </c>
      <c r="V2579">
        <v>76</v>
      </c>
      <c r="W2579">
        <v>60</v>
      </c>
      <c r="X2579">
        <v>19000</v>
      </c>
      <c r="Y2579">
        <v>4</v>
      </c>
      <c r="AE2579">
        <v>4</v>
      </c>
      <c r="AJ2579">
        <v>19000</v>
      </c>
      <c r="AK2579">
        <v>4</v>
      </c>
      <c r="AQ2579">
        <v>4</v>
      </c>
    </row>
    <row r="2580" spans="1:45" x14ac:dyDescent="0.35">
      <c r="A2580">
        <v>2710</v>
      </c>
      <c r="B2580" t="s">
        <v>47</v>
      </c>
      <c r="C2580">
        <v>1905</v>
      </c>
      <c r="D2580">
        <v>4</v>
      </c>
      <c r="E2580">
        <v>15</v>
      </c>
      <c r="I2580">
        <v>33</v>
      </c>
      <c r="J2580">
        <v>6.5</v>
      </c>
      <c r="L2580">
        <v>6.5</v>
      </c>
      <c r="Q2580">
        <v>10</v>
      </c>
      <c r="R2580" t="s">
        <v>80</v>
      </c>
      <c r="T2580" t="s">
        <v>80</v>
      </c>
      <c r="U2580">
        <v>40.200000000000003</v>
      </c>
      <c r="V2580">
        <v>29</v>
      </c>
      <c r="W2580">
        <v>140</v>
      </c>
    </row>
    <row r="2581" spans="1:45" x14ac:dyDescent="0.35">
      <c r="A2581">
        <v>2711</v>
      </c>
      <c r="B2581" t="s">
        <v>47</v>
      </c>
      <c r="C2581">
        <v>1905</v>
      </c>
      <c r="D2581">
        <v>4</v>
      </c>
      <c r="E2581">
        <v>25</v>
      </c>
      <c r="H2581" t="s">
        <v>48</v>
      </c>
      <c r="R2581" t="s">
        <v>73</v>
      </c>
      <c r="T2581" t="s">
        <v>1831</v>
      </c>
      <c r="U2581">
        <v>26.4</v>
      </c>
      <c r="V2581">
        <v>56.3</v>
      </c>
      <c r="W2581">
        <v>140</v>
      </c>
      <c r="AE2581">
        <v>2</v>
      </c>
    </row>
    <row r="2582" spans="1:45" x14ac:dyDescent="0.35">
      <c r="A2582">
        <v>2712</v>
      </c>
      <c r="B2582" t="s">
        <v>47</v>
      </c>
      <c r="C2582">
        <v>1905</v>
      </c>
      <c r="D2582">
        <v>5</v>
      </c>
      <c r="E2582">
        <v>9</v>
      </c>
      <c r="H2582" t="s">
        <v>48</v>
      </c>
      <c r="R2582" t="s">
        <v>543</v>
      </c>
      <c r="T2582" t="s">
        <v>1001</v>
      </c>
      <c r="U2582">
        <v>20.3</v>
      </c>
      <c r="V2582">
        <v>-103.4</v>
      </c>
      <c r="W2582">
        <v>150</v>
      </c>
      <c r="AE2582">
        <v>3</v>
      </c>
    </row>
    <row r="2583" spans="1:45" x14ac:dyDescent="0.35">
      <c r="A2583">
        <v>2713</v>
      </c>
      <c r="B2583" t="s">
        <v>47</v>
      </c>
      <c r="C2583">
        <v>1905</v>
      </c>
      <c r="D2583">
        <v>5</v>
      </c>
      <c r="E2583">
        <v>18</v>
      </c>
      <c r="F2583">
        <v>13</v>
      </c>
      <c r="G2583">
        <v>45</v>
      </c>
      <c r="H2583" t="s">
        <v>48</v>
      </c>
      <c r="I2583">
        <v>60</v>
      </c>
      <c r="J2583">
        <v>7.5</v>
      </c>
      <c r="P2583">
        <v>7.5</v>
      </c>
      <c r="R2583" t="s">
        <v>977</v>
      </c>
      <c r="T2583" t="s">
        <v>1372</v>
      </c>
      <c r="U2583">
        <v>-4</v>
      </c>
      <c r="V2583">
        <v>149</v>
      </c>
      <c r="W2583">
        <v>170</v>
      </c>
    </row>
    <row r="2584" spans="1:45" x14ac:dyDescent="0.35">
      <c r="A2584">
        <v>2715</v>
      </c>
      <c r="B2584" t="s">
        <v>47</v>
      </c>
      <c r="C2584">
        <v>1905</v>
      </c>
      <c r="D2584">
        <v>6</v>
      </c>
      <c r="E2584">
        <v>1</v>
      </c>
      <c r="F2584">
        <v>4</v>
      </c>
      <c r="G2584">
        <v>42</v>
      </c>
      <c r="I2584">
        <v>20</v>
      </c>
      <c r="J2584">
        <v>6.6</v>
      </c>
      <c r="P2584">
        <v>6.6</v>
      </c>
      <c r="Q2584">
        <v>10</v>
      </c>
      <c r="R2584" t="s">
        <v>100</v>
      </c>
      <c r="T2584" t="s">
        <v>1832</v>
      </c>
      <c r="U2584">
        <v>42.1</v>
      </c>
      <c r="V2584">
        <v>19.600000000000001</v>
      </c>
      <c r="W2584">
        <v>130</v>
      </c>
      <c r="X2584">
        <v>120</v>
      </c>
      <c r="Y2584">
        <v>3</v>
      </c>
      <c r="AD2584">
        <v>23.8</v>
      </c>
      <c r="AE2584">
        <v>3</v>
      </c>
    </row>
    <row r="2585" spans="1:45" x14ac:dyDescent="0.35">
      <c r="A2585">
        <v>2717</v>
      </c>
      <c r="B2585" t="s">
        <v>47</v>
      </c>
      <c r="C2585">
        <v>1905</v>
      </c>
      <c r="D2585">
        <v>6</v>
      </c>
      <c r="E2585">
        <v>2</v>
      </c>
      <c r="F2585">
        <v>5</v>
      </c>
      <c r="G2585">
        <v>39</v>
      </c>
      <c r="H2585">
        <v>42</v>
      </c>
      <c r="I2585">
        <v>100</v>
      </c>
      <c r="J2585">
        <v>7.8</v>
      </c>
      <c r="L2585">
        <v>7.8</v>
      </c>
      <c r="R2585" t="s">
        <v>199</v>
      </c>
      <c r="T2585" t="s">
        <v>1833</v>
      </c>
      <c r="U2585">
        <v>34</v>
      </c>
      <c r="V2585">
        <v>132</v>
      </c>
      <c r="W2585">
        <v>30</v>
      </c>
      <c r="X2585">
        <v>11</v>
      </c>
      <c r="Y2585">
        <v>1</v>
      </c>
      <c r="AE2585">
        <v>1</v>
      </c>
      <c r="AF2585">
        <v>59</v>
      </c>
      <c r="AG2585">
        <v>2</v>
      </c>
      <c r="AH2585">
        <v>59</v>
      </c>
      <c r="AI2585">
        <v>2</v>
      </c>
      <c r="AJ2585">
        <v>11</v>
      </c>
      <c r="AK2585">
        <v>1</v>
      </c>
      <c r="AQ2585">
        <v>1</v>
      </c>
      <c r="AR2585">
        <v>59</v>
      </c>
      <c r="AS2585">
        <v>2</v>
      </c>
    </row>
    <row r="2586" spans="1:45" x14ac:dyDescent="0.35">
      <c r="A2586">
        <v>2718</v>
      </c>
      <c r="B2586" t="s">
        <v>47</v>
      </c>
      <c r="C2586">
        <v>1905</v>
      </c>
      <c r="D2586">
        <v>6</v>
      </c>
      <c r="E2586">
        <v>30</v>
      </c>
      <c r="F2586">
        <v>17</v>
      </c>
      <c r="G2586">
        <v>7</v>
      </c>
      <c r="H2586" t="s">
        <v>48</v>
      </c>
      <c r="I2586">
        <v>60</v>
      </c>
      <c r="J2586">
        <v>7.6</v>
      </c>
      <c r="P2586">
        <v>7.6</v>
      </c>
      <c r="R2586" t="s">
        <v>1834</v>
      </c>
      <c r="T2586" t="s">
        <v>1835</v>
      </c>
      <c r="U2586">
        <v>-1</v>
      </c>
      <c r="V2586">
        <v>-168</v>
      </c>
      <c r="W2586">
        <v>170</v>
      </c>
    </row>
    <row r="2587" spans="1:45" x14ac:dyDescent="0.35">
      <c r="A2587">
        <v>2719</v>
      </c>
      <c r="B2587" t="s">
        <v>51</v>
      </c>
      <c r="C2587">
        <v>1905</v>
      </c>
      <c r="D2587">
        <v>7</v>
      </c>
      <c r="E2587">
        <v>6</v>
      </c>
      <c r="F2587">
        <v>16</v>
      </c>
      <c r="G2587">
        <v>21</v>
      </c>
      <c r="H2587" t="s">
        <v>48</v>
      </c>
      <c r="I2587">
        <v>33</v>
      </c>
      <c r="J2587">
        <v>7</v>
      </c>
      <c r="L2587">
        <v>7</v>
      </c>
      <c r="R2587" t="s">
        <v>199</v>
      </c>
      <c r="T2587" t="s">
        <v>1836</v>
      </c>
      <c r="U2587">
        <v>37.4</v>
      </c>
      <c r="V2587">
        <v>142.6</v>
      </c>
      <c r="W2587">
        <v>30</v>
      </c>
      <c r="AJ2587">
        <v>57</v>
      </c>
      <c r="AK2587">
        <v>2</v>
      </c>
    </row>
    <row r="2588" spans="1:45" x14ac:dyDescent="0.35">
      <c r="A2588">
        <v>2722</v>
      </c>
      <c r="B2588" t="s">
        <v>47</v>
      </c>
      <c r="C2588">
        <v>1905</v>
      </c>
      <c r="D2588">
        <v>7</v>
      </c>
      <c r="E2588">
        <v>9</v>
      </c>
      <c r="F2588">
        <v>9</v>
      </c>
      <c r="G2588">
        <v>40</v>
      </c>
      <c r="H2588">
        <v>24</v>
      </c>
      <c r="I2588">
        <v>33</v>
      </c>
      <c r="J2588">
        <v>8.4</v>
      </c>
      <c r="K2588">
        <v>8.4</v>
      </c>
      <c r="L2588">
        <v>8.3000000000000007</v>
      </c>
      <c r="R2588" t="s">
        <v>1803</v>
      </c>
      <c r="T2588" t="s">
        <v>1803</v>
      </c>
      <c r="U2588">
        <v>49</v>
      </c>
      <c r="V2588">
        <v>99</v>
      </c>
      <c r="W2588">
        <v>40</v>
      </c>
    </row>
    <row r="2589" spans="1:45" x14ac:dyDescent="0.35">
      <c r="A2589">
        <v>2726</v>
      </c>
      <c r="B2589" t="s">
        <v>47</v>
      </c>
      <c r="C2589">
        <v>1905</v>
      </c>
      <c r="D2589">
        <v>7</v>
      </c>
      <c r="E2589">
        <v>23</v>
      </c>
      <c r="F2589">
        <v>2</v>
      </c>
      <c r="G2589">
        <v>46</v>
      </c>
      <c r="H2589">
        <v>12</v>
      </c>
      <c r="I2589">
        <v>33</v>
      </c>
      <c r="J2589">
        <v>8.4</v>
      </c>
      <c r="K2589">
        <v>8.4</v>
      </c>
      <c r="L2589">
        <v>8.6999999999999993</v>
      </c>
      <c r="R2589" t="s">
        <v>1803</v>
      </c>
      <c r="T2589" t="s">
        <v>1803</v>
      </c>
      <c r="U2589">
        <v>49</v>
      </c>
      <c r="V2589">
        <v>98</v>
      </c>
      <c r="W2589">
        <v>40</v>
      </c>
    </row>
    <row r="2590" spans="1:45" x14ac:dyDescent="0.35">
      <c r="A2590">
        <v>2728</v>
      </c>
      <c r="B2590" t="s">
        <v>47</v>
      </c>
      <c r="C2590">
        <v>1905</v>
      </c>
      <c r="D2590">
        <v>8</v>
      </c>
      <c r="E2590">
        <v>26</v>
      </c>
      <c r="F2590">
        <v>14</v>
      </c>
      <c r="G2590">
        <v>45</v>
      </c>
      <c r="H2590" t="s">
        <v>48</v>
      </c>
      <c r="Q2590">
        <v>12</v>
      </c>
      <c r="R2590" t="s">
        <v>60</v>
      </c>
      <c r="T2590" t="s">
        <v>476</v>
      </c>
      <c r="U2590">
        <v>42.1</v>
      </c>
      <c r="V2590">
        <v>13.9</v>
      </c>
      <c r="W2590">
        <v>130</v>
      </c>
    </row>
    <row r="2591" spans="1:45" x14ac:dyDescent="0.35">
      <c r="A2591">
        <v>2729</v>
      </c>
      <c r="B2591" t="s">
        <v>47</v>
      </c>
      <c r="C2591">
        <v>1905</v>
      </c>
      <c r="D2591">
        <v>9</v>
      </c>
      <c r="E2591">
        <v>1</v>
      </c>
      <c r="F2591">
        <v>2</v>
      </c>
      <c r="G2591">
        <v>45</v>
      </c>
      <c r="H2591" t="s">
        <v>48</v>
      </c>
      <c r="I2591">
        <v>230</v>
      </c>
      <c r="J2591">
        <v>7.5</v>
      </c>
      <c r="P2591">
        <v>7.5</v>
      </c>
      <c r="R2591" t="s">
        <v>199</v>
      </c>
      <c r="T2591" t="s">
        <v>1816</v>
      </c>
      <c r="U2591">
        <v>45</v>
      </c>
      <c r="V2591">
        <v>143</v>
      </c>
      <c r="W2591">
        <v>30</v>
      </c>
    </row>
    <row r="2592" spans="1:45" x14ac:dyDescent="0.35">
      <c r="A2592">
        <v>2732</v>
      </c>
      <c r="B2592" t="s">
        <v>51</v>
      </c>
      <c r="C2592">
        <v>1905</v>
      </c>
      <c r="D2592">
        <v>9</v>
      </c>
      <c r="E2592">
        <v>8</v>
      </c>
      <c r="F2592">
        <v>1</v>
      </c>
      <c r="G2592">
        <v>43</v>
      </c>
      <c r="H2592">
        <v>11</v>
      </c>
      <c r="I2592">
        <v>15</v>
      </c>
      <c r="J2592">
        <v>7.1</v>
      </c>
      <c r="L2592">
        <v>7.1</v>
      </c>
      <c r="Q2592">
        <v>11</v>
      </c>
      <c r="R2592" t="s">
        <v>60</v>
      </c>
      <c r="T2592" t="s">
        <v>1837</v>
      </c>
      <c r="U2592">
        <v>38.67</v>
      </c>
      <c r="V2592">
        <v>16.07</v>
      </c>
      <c r="W2592">
        <v>130</v>
      </c>
      <c r="X2592">
        <v>557</v>
      </c>
      <c r="Y2592">
        <v>3</v>
      </c>
      <c r="AB2592">
        <v>2000</v>
      </c>
      <c r="AC2592">
        <v>4</v>
      </c>
      <c r="AE2592">
        <v>4</v>
      </c>
      <c r="AF2592">
        <v>6700</v>
      </c>
      <c r="AG2592">
        <v>4</v>
      </c>
      <c r="AJ2592">
        <v>557</v>
      </c>
      <c r="AK2592">
        <v>3</v>
      </c>
      <c r="AN2592">
        <v>2000</v>
      </c>
      <c r="AO2592">
        <v>4</v>
      </c>
      <c r="AQ2592">
        <v>4</v>
      </c>
      <c r="AR2592">
        <v>6700</v>
      </c>
      <c r="AS2592">
        <v>4</v>
      </c>
    </row>
    <row r="2593" spans="1:45" x14ac:dyDescent="0.35">
      <c r="A2593">
        <v>2735</v>
      </c>
      <c r="B2593" t="s">
        <v>47</v>
      </c>
      <c r="C2593">
        <v>1905</v>
      </c>
      <c r="D2593">
        <v>9</v>
      </c>
      <c r="E2593">
        <v>15</v>
      </c>
      <c r="F2593">
        <v>6</v>
      </c>
      <c r="G2593">
        <v>2</v>
      </c>
      <c r="H2593" t="s">
        <v>48</v>
      </c>
      <c r="I2593">
        <v>60</v>
      </c>
      <c r="J2593">
        <v>7.8</v>
      </c>
      <c r="P2593">
        <v>7.8</v>
      </c>
      <c r="R2593" t="s">
        <v>98</v>
      </c>
      <c r="T2593" t="s">
        <v>1304</v>
      </c>
      <c r="U2593">
        <v>53</v>
      </c>
      <c r="V2593">
        <v>164</v>
      </c>
      <c r="W2593">
        <v>50</v>
      </c>
    </row>
    <row r="2594" spans="1:45" x14ac:dyDescent="0.35">
      <c r="A2594">
        <v>6506</v>
      </c>
      <c r="B2594" t="s">
        <v>51</v>
      </c>
      <c r="C2594">
        <v>1905</v>
      </c>
      <c r="D2594">
        <v>10</v>
      </c>
      <c r="E2594">
        <v>4</v>
      </c>
      <c r="F2594">
        <v>22</v>
      </c>
      <c r="G2594">
        <v>29</v>
      </c>
      <c r="J2594">
        <v>5.0999999999999996</v>
      </c>
      <c r="L2594">
        <v>5.0999999999999996</v>
      </c>
      <c r="Q2594">
        <v>7</v>
      </c>
      <c r="R2594" t="s">
        <v>98</v>
      </c>
      <c r="T2594" t="s">
        <v>1838</v>
      </c>
      <c r="U2594">
        <v>44.5</v>
      </c>
      <c r="V2594">
        <v>37.5</v>
      </c>
      <c r="W2594">
        <v>40</v>
      </c>
    </row>
    <row r="2595" spans="1:45" x14ac:dyDescent="0.35">
      <c r="A2595">
        <v>2736</v>
      </c>
      <c r="B2595" t="s">
        <v>47</v>
      </c>
      <c r="C2595">
        <v>1905</v>
      </c>
      <c r="D2595">
        <v>10</v>
      </c>
      <c r="E2595">
        <v>8</v>
      </c>
      <c r="F2595">
        <v>7</v>
      </c>
      <c r="G2595">
        <v>27</v>
      </c>
      <c r="H2595" t="s">
        <v>48</v>
      </c>
      <c r="I2595">
        <v>33</v>
      </c>
      <c r="J2595">
        <v>6.4</v>
      </c>
      <c r="P2595">
        <v>6.4</v>
      </c>
      <c r="Q2595">
        <v>10</v>
      </c>
      <c r="R2595" t="s">
        <v>104</v>
      </c>
      <c r="T2595" t="s">
        <v>104</v>
      </c>
      <c r="U2595">
        <v>42</v>
      </c>
      <c r="V2595">
        <v>23</v>
      </c>
      <c r="W2595">
        <v>110</v>
      </c>
    </row>
    <row r="2596" spans="1:45" x14ac:dyDescent="0.35">
      <c r="A2596">
        <v>2737</v>
      </c>
      <c r="B2596" t="s">
        <v>51</v>
      </c>
      <c r="C2596">
        <v>1905</v>
      </c>
      <c r="D2596">
        <v>10</v>
      </c>
      <c r="E2596">
        <v>21</v>
      </c>
      <c r="F2596">
        <v>11</v>
      </c>
      <c r="G2596">
        <v>1</v>
      </c>
      <c r="H2596">
        <v>37</v>
      </c>
      <c r="I2596">
        <v>60</v>
      </c>
      <c r="J2596">
        <v>7.5</v>
      </c>
      <c r="L2596">
        <v>7.5</v>
      </c>
      <c r="R2596" t="s">
        <v>102</v>
      </c>
      <c r="T2596" t="s">
        <v>1839</v>
      </c>
      <c r="U2596">
        <v>42</v>
      </c>
      <c r="V2596">
        <v>42</v>
      </c>
      <c r="W2596">
        <v>40</v>
      </c>
    </row>
    <row r="2597" spans="1:45" x14ac:dyDescent="0.35">
      <c r="A2597">
        <v>8109</v>
      </c>
      <c r="B2597" t="s">
        <v>47</v>
      </c>
      <c r="C2597">
        <v>1905</v>
      </c>
      <c r="D2597">
        <v>11</v>
      </c>
      <c r="E2597">
        <v>8</v>
      </c>
      <c r="F2597">
        <v>3</v>
      </c>
      <c r="G2597">
        <v>27</v>
      </c>
      <c r="J2597">
        <v>5</v>
      </c>
      <c r="L2597">
        <v>5</v>
      </c>
      <c r="Q2597">
        <v>6</v>
      </c>
      <c r="R2597" t="s">
        <v>93</v>
      </c>
      <c r="T2597" t="s">
        <v>410</v>
      </c>
      <c r="U2597">
        <v>29.3</v>
      </c>
      <c r="V2597">
        <v>104.8</v>
      </c>
      <c r="W2597">
        <v>30</v>
      </c>
      <c r="X2597">
        <v>13</v>
      </c>
      <c r="Y2597">
        <v>1</v>
      </c>
      <c r="AC2597">
        <v>1</v>
      </c>
      <c r="AE2597">
        <v>1</v>
      </c>
      <c r="AF2597">
        <v>3</v>
      </c>
      <c r="AG2597">
        <v>1</v>
      </c>
      <c r="AH2597">
        <v>3</v>
      </c>
      <c r="AI2597">
        <v>1</v>
      </c>
      <c r="AJ2597">
        <v>13</v>
      </c>
      <c r="AK2597">
        <v>1</v>
      </c>
      <c r="AO2597">
        <v>1</v>
      </c>
      <c r="AQ2597">
        <v>1</v>
      </c>
      <c r="AR2597">
        <v>3</v>
      </c>
      <c r="AS2597">
        <v>1</v>
      </c>
    </row>
    <row r="2598" spans="1:45" x14ac:dyDescent="0.35">
      <c r="A2598">
        <v>2739</v>
      </c>
      <c r="B2598" t="s">
        <v>51</v>
      </c>
      <c r="C2598">
        <v>1905</v>
      </c>
      <c r="D2598">
        <v>11</v>
      </c>
      <c r="E2598">
        <v>8</v>
      </c>
      <c r="F2598">
        <v>22</v>
      </c>
      <c r="G2598">
        <v>6</v>
      </c>
      <c r="H2598">
        <v>11.8</v>
      </c>
      <c r="I2598">
        <v>15</v>
      </c>
      <c r="J2598">
        <v>7.2</v>
      </c>
      <c r="K2598">
        <v>7.2</v>
      </c>
      <c r="L2598">
        <v>7.8</v>
      </c>
      <c r="Q2598">
        <v>10</v>
      </c>
      <c r="R2598" t="s">
        <v>56</v>
      </c>
      <c r="T2598" t="s">
        <v>76</v>
      </c>
      <c r="U2598">
        <v>40.091999999999999</v>
      </c>
      <c r="V2598">
        <v>24.626999999999999</v>
      </c>
      <c r="W2598">
        <v>130</v>
      </c>
      <c r="AE2598">
        <v>2</v>
      </c>
      <c r="AJ2598">
        <v>11</v>
      </c>
      <c r="AK2598">
        <v>1</v>
      </c>
      <c r="AQ2598">
        <v>2</v>
      </c>
    </row>
    <row r="2599" spans="1:45" x14ac:dyDescent="0.35">
      <c r="A2599">
        <v>9192</v>
      </c>
      <c r="B2599" t="s">
        <v>51</v>
      </c>
      <c r="C2599">
        <v>1905</v>
      </c>
      <c r="D2599">
        <v>11</v>
      </c>
      <c r="E2599">
        <v>22</v>
      </c>
      <c r="R2599" t="s">
        <v>1423</v>
      </c>
      <c r="T2599" t="s">
        <v>1840</v>
      </c>
      <c r="U2599">
        <v>-17.7</v>
      </c>
      <c r="V2599">
        <v>168.3</v>
      </c>
      <c r="W2599">
        <v>170</v>
      </c>
    </row>
    <row r="2600" spans="1:45" x14ac:dyDescent="0.35">
      <c r="A2600">
        <v>9193</v>
      </c>
      <c r="B2600" t="s">
        <v>51</v>
      </c>
      <c r="C2600">
        <v>1905</v>
      </c>
      <c r="D2600">
        <v>11</v>
      </c>
      <c r="E2600">
        <v>24</v>
      </c>
      <c r="R2600" t="s">
        <v>1423</v>
      </c>
      <c r="T2600" t="s">
        <v>1840</v>
      </c>
      <c r="U2600">
        <v>-17.7</v>
      </c>
      <c r="V2600">
        <v>168.3</v>
      </c>
      <c r="W2600">
        <v>170</v>
      </c>
    </row>
    <row r="2601" spans="1:45" x14ac:dyDescent="0.35">
      <c r="A2601">
        <v>2743</v>
      </c>
      <c r="B2601" t="s">
        <v>47</v>
      </c>
      <c r="C2601">
        <v>1905</v>
      </c>
      <c r="D2601">
        <v>12</v>
      </c>
      <c r="E2601">
        <v>4</v>
      </c>
      <c r="F2601">
        <v>7</v>
      </c>
      <c r="G2601">
        <v>4</v>
      </c>
      <c r="H2601" t="s">
        <v>48</v>
      </c>
      <c r="J2601">
        <v>6.8</v>
      </c>
      <c r="P2601">
        <v>6.8</v>
      </c>
      <c r="Q2601">
        <v>9</v>
      </c>
      <c r="R2601" t="s">
        <v>80</v>
      </c>
      <c r="T2601" t="s">
        <v>1841</v>
      </c>
      <c r="U2601">
        <v>38.1</v>
      </c>
      <c r="V2601">
        <v>38.6</v>
      </c>
      <c r="W2601">
        <v>140</v>
      </c>
      <c r="Y2601">
        <v>3</v>
      </c>
      <c r="AE2601">
        <v>3</v>
      </c>
    </row>
    <row r="2602" spans="1:45" x14ac:dyDescent="0.35">
      <c r="A2602">
        <v>6245</v>
      </c>
      <c r="B2602" t="s">
        <v>51</v>
      </c>
      <c r="C2602">
        <v>1905</v>
      </c>
      <c r="D2602">
        <v>12</v>
      </c>
      <c r="E2602">
        <v>8</v>
      </c>
      <c r="F2602">
        <v>8</v>
      </c>
      <c r="G2602">
        <v>22</v>
      </c>
      <c r="J2602">
        <v>6.5</v>
      </c>
      <c r="L2602">
        <v>6.5</v>
      </c>
      <c r="R2602" t="s">
        <v>621</v>
      </c>
      <c r="T2602" t="s">
        <v>1842</v>
      </c>
      <c r="U2602">
        <v>11</v>
      </c>
      <c r="V2602">
        <v>123.5</v>
      </c>
      <c r="W2602">
        <v>170</v>
      </c>
      <c r="AE2602">
        <v>1</v>
      </c>
      <c r="AQ2602">
        <v>1</v>
      </c>
    </row>
    <row r="2603" spans="1:45" x14ac:dyDescent="0.35">
      <c r="A2603">
        <v>9915</v>
      </c>
      <c r="B2603" t="s">
        <v>51</v>
      </c>
      <c r="C2603">
        <v>1905</v>
      </c>
      <c r="R2603" t="s">
        <v>162</v>
      </c>
      <c r="T2603" t="s">
        <v>1843</v>
      </c>
      <c r="U2603">
        <v>37.299999999999997</v>
      </c>
      <c r="V2603">
        <v>9.9</v>
      </c>
      <c r="W2603">
        <v>15</v>
      </c>
    </row>
    <row r="2604" spans="1:45" x14ac:dyDescent="0.35">
      <c r="A2604">
        <v>2701</v>
      </c>
      <c r="B2604" t="s">
        <v>47</v>
      </c>
      <c r="C2604">
        <v>1905</v>
      </c>
      <c r="Q2604">
        <v>8</v>
      </c>
      <c r="R2604" t="s">
        <v>52</v>
      </c>
      <c r="T2604" t="s">
        <v>1844</v>
      </c>
      <c r="U2604">
        <v>36.1</v>
      </c>
      <c r="V2604">
        <v>37.1</v>
      </c>
      <c r="W2604">
        <v>140</v>
      </c>
      <c r="AE2604">
        <v>2</v>
      </c>
      <c r="AG2604">
        <v>3</v>
      </c>
      <c r="AI2604">
        <v>3</v>
      </c>
      <c r="AQ2604">
        <v>2</v>
      </c>
      <c r="AS2604">
        <v>3</v>
      </c>
    </row>
    <row r="2605" spans="1:45" x14ac:dyDescent="0.35">
      <c r="A2605">
        <v>7992</v>
      </c>
      <c r="B2605" t="s">
        <v>47</v>
      </c>
      <c r="C2605">
        <v>1906</v>
      </c>
      <c r="D2605">
        <v>1</v>
      </c>
      <c r="E2605">
        <v>7</v>
      </c>
      <c r="J2605">
        <v>5.5</v>
      </c>
      <c r="L2605">
        <v>5.5</v>
      </c>
      <c r="Q2605">
        <v>7</v>
      </c>
      <c r="R2605" t="s">
        <v>93</v>
      </c>
      <c r="T2605" t="s">
        <v>530</v>
      </c>
      <c r="U2605">
        <v>26.6</v>
      </c>
      <c r="V2605">
        <v>104.1</v>
      </c>
      <c r="W2605">
        <v>30</v>
      </c>
      <c r="Y2605">
        <v>3</v>
      </c>
      <c r="AE2605">
        <v>2</v>
      </c>
      <c r="AG2605">
        <v>3</v>
      </c>
      <c r="AK2605">
        <v>3</v>
      </c>
      <c r="AQ2605">
        <v>2</v>
      </c>
      <c r="AS2605">
        <v>3</v>
      </c>
    </row>
    <row r="2606" spans="1:45" x14ac:dyDescent="0.35">
      <c r="A2606">
        <v>2744</v>
      </c>
      <c r="B2606" t="s">
        <v>47</v>
      </c>
      <c r="C2606">
        <v>1906</v>
      </c>
      <c r="D2606">
        <v>1</v>
      </c>
      <c r="E2606">
        <v>21</v>
      </c>
      <c r="F2606">
        <v>13</v>
      </c>
      <c r="G2606">
        <v>49</v>
      </c>
      <c r="H2606">
        <v>35</v>
      </c>
      <c r="I2606">
        <v>340</v>
      </c>
      <c r="J2606">
        <v>8.4</v>
      </c>
      <c r="L2606">
        <v>8.4</v>
      </c>
      <c r="R2606" t="s">
        <v>199</v>
      </c>
      <c r="T2606" t="s">
        <v>1845</v>
      </c>
      <c r="U2606">
        <v>34</v>
      </c>
      <c r="V2606">
        <v>138</v>
      </c>
      <c r="W2606">
        <v>30</v>
      </c>
    </row>
    <row r="2607" spans="1:45" x14ac:dyDescent="0.35">
      <c r="A2607">
        <v>6899</v>
      </c>
      <c r="B2607" t="s">
        <v>51</v>
      </c>
      <c r="C2607">
        <v>1906</v>
      </c>
      <c r="D2607">
        <v>1</v>
      </c>
      <c r="E2607">
        <v>31</v>
      </c>
      <c r="F2607">
        <v>5</v>
      </c>
      <c r="G2607">
        <v>24</v>
      </c>
      <c r="R2607" t="s">
        <v>501</v>
      </c>
      <c r="T2607" t="s">
        <v>1846</v>
      </c>
      <c r="U2607">
        <v>10.5</v>
      </c>
      <c r="V2607">
        <v>-66.917000000000002</v>
      </c>
      <c r="W2607">
        <v>90</v>
      </c>
    </row>
    <row r="2608" spans="1:45" x14ac:dyDescent="0.35">
      <c r="A2608">
        <v>2748</v>
      </c>
      <c r="B2608" t="s">
        <v>51</v>
      </c>
      <c r="C2608">
        <v>1906</v>
      </c>
      <c r="D2608">
        <v>1</v>
      </c>
      <c r="E2608">
        <v>31</v>
      </c>
      <c r="F2608">
        <v>15</v>
      </c>
      <c r="G2608">
        <v>35</v>
      </c>
      <c r="H2608">
        <v>51</v>
      </c>
      <c r="I2608">
        <v>25</v>
      </c>
      <c r="J2608">
        <v>8.6</v>
      </c>
      <c r="K2608">
        <v>8.6</v>
      </c>
      <c r="L2608">
        <v>8.6</v>
      </c>
      <c r="M2608">
        <v>8.1999999999999993</v>
      </c>
      <c r="Q2608">
        <v>9</v>
      </c>
      <c r="R2608" t="s">
        <v>570</v>
      </c>
      <c r="T2608" t="s">
        <v>1847</v>
      </c>
      <c r="U2608">
        <v>1</v>
      </c>
      <c r="V2608">
        <v>-81.5</v>
      </c>
      <c r="W2608">
        <v>160</v>
      </c>
      <c r="X2608">
        <v>1000</v>
      </c>
      <c r="Y2608">
        <v>3</v>
      </c>
      <c r="AE2608">
        <v>2</v>
      </c>
      <c r="AG2608">
        <v>3</v>
      </c>
      <c r="AJ2608">
        <v>1000</v>
      </c>
      <c r="AK2608">
        <v>3</v>
      </c>
      <c r="AQ2608">
        <v>3</v>
      </c>
      <c r="AS2608">
        <v>3</v>
      </c>
    </row>
    <row r="2609" spans="1:45" x14ac:dyDescent="0.35">
      <c r="A2609">
        <v>2753</v>
      </c>
      <c r="B2609" t="s">
        <v>47</v>
      </c>
      <c r="C2609">
        <v>1906</v>
      </c>
      <c r="D2609">
        <v>2</v>
      </c>
      <c r="E2609">
        <v>3</v>
      </c>
      <c r="J2609">
        <v>7.7</v>
      </c>
      <c r="L2609">
        <v>7.7</v>
      </c>
      <c r="Q2609">
        <v>10</v>
      </c>
      <c r="R2609" t="s">
        <v>580</v>
      </c>
      <c r="T2609" t="s">
        <v>580</v>
      </c>
      <c r="U2609">
        <v>3.5</v>
      </c>
      <c r="V2609">
        <v>-76.2</v>
      </c>
      <c r="W2609">
        <v>160</v>
      </c>
    </row>
    <row r="2610" spans="1:45" x14ac:dyDescent="0.35">
      <c r="A2610">
        <v>6627</v>
      </c>
      <c r="B2610" t="s">
        <v>51</v>
      </c>
      <c r="C2610">
        <v>1906</v>
      </c>
      <c r="D2610">
        <v>2</v>
      </c>
      <c r="E2610">
        <v>7</v>
      </c>
      <c r="R2610" t="s">
        <v>570</v>
      </c>
      <c r="T2610" t="s">
        <v>1848</v>
      </c>
      <c r="U2610">
        <v>1</v>
      </c>
      <c r="V2610">
        <v>-81</v>
      </c>
      <c r="W2610">
        <v>160</v>
      </c>
    </row>
    <row r="2611" spans="1:45" x14ac:dyDescent="0.35">
      <c r="A2611">
        <v>6717</v>
      </c>
      <c r="B2611" t="s">
        <v>47</v>
      </c>
      <c r="C2611">
        <v>1906</v>
      </c>
      <c r="D2611">
        <v>2</v>
      </c>
      <c r="E2611">
        <v>16</v>
      </c>
      <c r="Q2611">
        <v>8</v>
      </c>
      <c r="R2611" t="s">
        <v>1035</v>
      </c>
      <c r="T2611" t="s">
        <v>1849</v>
      </c>
      <c r="U2611">
        <v>14</v>
      </c>
      <c r="V2611">
        <v>-61</v>
      </c>
      <c r="W2611">
        <v>90</v>
      </c>
      <c r="AE2611">
        <v>1</v>
      </c>
      <c r="AQ2611">
        <v>1</v>
      </c>
    </row>
    <row r="2612" spans="1:45" x14ac:dyDescent="0.35">
      <c r="A2612">
        <v>7265</v>
      </c>
      <c r="B2612" t="s">
        <v>51</v>
      </c>
      <c r="C2612">
        <v>1906</v>
      </c>
      <c r="D2612">
        <v>2</v>
      </c>
      <c r="E2612">
        <v>21</v>
      </c>
      <c r="R2612" t="s">
        <v>580</v>
      </c>
      <c r="T2612" t="s">
        <v>1558</v>
      </c>
      <c r="U2612">
        <v>3.9</v>
      </c>
      <c r="V2612">
        <v>-77.033000000000001</v>
      </c>
      <c r="W2612">
        <v>160</v>
      </c>
    </row>
    <row r="2613" spans="1:45" x14ac:dyDescent="0.35">
      <c r="A2613">
        <v>2757</v>
      </c>
      <c r="B2613" t="s">
        <v>47</v>
      </c>
      <c r="C2613">
        <v>1906</v>
      </c>
      <c r="D2613">
        <v>3</v>
      </c>
      <c r="E2613">
        <v>1</v>
      </c>
      <c r="F2613">
        <v>17</v>
      </c>
      <c r="G2613">
        <v>45</v>
      </c>
      <c r="H2613" t="s">
        <v>48</v>
      </c>
      <c r="I2613">
        <v>15</v>
      </c>
      <c r="J2613">
        <v>6.5</v>
      </c>
      <c r="P2613">
        <v>6.5</v>
      </c>
      <c r="Q2613">
        <v>10</v>
      </c>
      <c r="R2613" t="s">
        <v>100</v>
      </c>
      <c r="T2613" t="s">
        <v>1850</v>
      </c>
      <c r="U2613">
        <v>41.1</v>
      </c>
      <c r="V2613">
        <v>20</v>
      </c>
      <c r="W2613">
        <v>130</v>
      </c>
      <c r="AE2613">
        <v>3</v>
      </c>
    </row>
    <row r="2614" spans="1:45" x14ac:dyDescent="0.35">
      <c r="A2614">
        <v>2762</v>
      </c>
      <c r="B2614" t="s">
        <v>47</v>
      </c>
      <c r="C2614">
        <v>1906</v>
      </c>
      <c r="D2614">
        <v>3</v>
      </c>
      <c r="E2614">
        <v>16</v>
      </c>
      <c r="F2614">
        <v>22</v>
      </c>
      <c r="G2614">
        <v>42</v>
      </c>
      <c r="H2614">
        <v>40</v>
      </c>
      <c r="J2614">
        <v>6.8</v>
      </c>
      <c r="L2614">
        <v>6.8</v>
      </c>
      <c r="R2614" t="s">
        <v>738</v>
      </c>
      <c r="T2614" t="s">
        <v>1611</v>
      </c>
      <c r="U2614">
        <v>23.6</v>
      </c>
      <c r="V2614">
        <v>120.5</v>
      </c>
      <c r="W2614">
        <v>30</v>
      </c>
      <c r="X2614">
        <v>1258</v>
      </c>
      <c r="Y2614">
        <v>4</v>
      </c>
      <c r="AB2614">
        <v>145</v>
      </c>
      <c r="AC2614">
        <v>3</v>
      </c>
      <c r="AE2614">
        <v>3</v>
      </c>
      <c r="AF2614">
        <v>6769</v>
      </c>
      <c r="AG2614">
        <v>4</v>
      </c>
      <c r="AJ2614">
        <v>1258</v>
      </c>
      <c r="AK2614">
        <v>4</v>
      </c>
      <c r="AN2614">
        <v>145</v>
      </c>
      <c r="AO2614">
        <v>3</v>
      </c>
      <c r="AQ2614">
        <v>3</v>
      </c>
      <c r="AR2614">
        <v>6769</v>
      </c>
      <c r="AS2614">
        <v>4</v>
      </c>
    </row>
    <row r="2615" spans="1:45" x14ac:dyDescent="0.35">
      <c r="A2615">
        <v>8110</v>
      </c>
      <c r="B2615" t="s">
        <v>47</v>
      </c>
      <c r="C2615">
        <v>1906</v>
      </c>
      <c r="D2615">
        <v>3</v>
      </c>
      <c r="E2615">
        <v>28</v>
      </c>
      <c r="J2615">
        <v>6.5</v>
      </c>
      <c r="L2615">
        <v>6.5</v>
      </c>
      <c r="Q2615">
        <v>8</v>
      </c>
      <c r="R2615" t="s">
        <v>93</v>
      </c>
      <c r="T2615" t="s">
        <v>1043</v>
      </c>
      <c r="U2615">
        <v>24.5</v>
      </c>
      <c r="V2615">
        <v>118.5</v>
      </c>
      <c r="W2615">
        <v>30</v>
      </c>
      <c r="Y2615">
        <v>3</v>
      </c>
      <c r="AC2615">
        <v>2</v>
      </c>
      <c r="AE2615">
        <v>2</v>
      </c>
      <c r="AG2615">
        <v>2</v>
      </c>
      <c r="AK2615">
        <v>3</v>
      </c>
      <c r="AO2615">
        <v>3</v>
      </c>
      <c r="AQ2615">
        <v>2</v>
      </c>
      <c r="AS2615">
        <v>2</v>
      </c>
    </row>
    <row r="2616" spans="1:45" x14ac:dyDescent="0.35">
      <c r="A2616">
        <v>2764</v>
      </c>
      <c r="B2616" t="s">
        <v>47</v>
      </c>
      <c r="C2616">
        <v>1906</v>
      </c>
      <c r="D2616">
        <v>4</v>
      </c>
      <c r="E2616">
        <v>10</v>
      </c>
      <c r="F2616">
        <v>21</v>
      </c>
      <c r="G2616">
        <v>22</v>
      </c>
      <c r="H2616" t="s">
        <v>48</v>
      </c>
      <c r="I2616">
        <v>60</v>
      </c>
      <c r="J2616">
        <v>7.5</v>
      </c>
      <c r="P2616">
        <v>7.5</v>
      </c>
      <c r="R2616" t="s">
        <v>543</v>
      </c>
      <c r="T2616" t="s">
        <v>1851</v>
      </c>
      <c r="U2616">
        <v>19</v>
      </c>
      <c r="V2616">
        <v>-113.8</v>
      </c>
      <c r="W2616">
        <v>150</v>
      </c>
    </row>
    <row r="2617" spans="1:45" x14ac:dyDescent="0.35">
      <c r="A2617">
        <v>2766</v>
      </c>
      <c r="B2617" t="s">
        <v>47</v>
      </c>
      <c r="C2617">
        <v>1906</v>
      </c>
      <c r="D2617">
        <v>4</v>
      </c>
      <c r="E2617">
        <v>13</v>
      </c>
      <c r="F2617">
        <v>19</v>
      </c>
      <c r="G2617">
        <v>18</v>
      </c>
      <c r="J2617">
        <v>6.5</v>
      </c>
      <c r="L2617">
        <v>6.5</v>
      </c>
      <c r="R2617" t="s">
        <v>738</v>
      </c>
      <c r="T2617" t="s">
        <v>1611</v>
      </c>
      <c r="U2617">
        <v>23.4</v>
      </c>
      <c r="V2617">
        <v>120.4</v>
      </c>
      <c r="W2617">
        <v>30</v>
      </c>
      <c r="X2617">
        <v>15</v>
      </c>
      <c r="Y2617">
        <v>1</v>
      </c>
      <c r="AB2617">
        <v>84</v>
      </c>
      <c r="AC2617">
        <v>2</v>
      </c>
      <c r="AE2617">
        <v>3</v>
      </c>
      <c r="AF2617">
        <v>1794</v>
      </c>
      <c r="AG2617">
        <v>4</v>
      </c>
      <c r="AJ2617">
        <v>15</v>
      </c>
      <c r="AK2617">
        <v>1</v>
      </c>
      <c r="AN2617">
        <v>84</v>
      </c>
      <c r="AO2617">
        <v>2</v>
      </c>
      <c r="AQ2617">
        <v>3</v>
      </c>
      <c r="AR2617">
        <v>1794</v>
      </c>
      <c r="AS2617">
        <v>4</v>
      </c>
    </row>
    <row r="2618" spans="1:45" x14ac:dyDescent="0.35">
      <c r="A2618">
        <v>2768</v>
      </c>
      <c r="B2618" t="s">
        <v>51</v>
      </c>
      <c r="C2618">
        <v>1906</v>
      </c>
      <c r="D2618">
        <v>4</v>
      </c>
      <c r="E2618">
        <v>18</v>
      </c>
      <c r="F2618">
        <v>13</v>
      </c>
      <c r="G2618">
        <v>12</v>
      </c>
      <c r="H2618">
        <v>21</v>
      </c>
      <c r="I2618">
        <v>20</v>
      </c>
      <c r="J2618">
        <v>7.9</v>
      </c>
      <c r="K2618">
        <v>7.9</v>
      </c>
      <c r="L2618">
        <v>7.8</v>
      </c>
      <c r="P2618">
        <v>8.3000000000000007</v>
      </c>
      <c r="Q2618">
        <v>11</v>
      </c>
      <c r="R2618" t="s">
        <v>505</v>
      </c>
      <c r="S2618" t="s">
        <v>1092</v>
      </c>
      <c r="T2618" t="s">
        <v>1356</v>
      </c>
      <c r="U2618">
        <v>37.67</v>
      </c>
      <c r="V2618">
        <v>-122.48</v>
      </c>
      <c r="W2618">
        <v>150</v>
      </c>
      <c r="X2618">
        <v>700</v>
      </c>
      <c r="Y2618">
        <v>3</v>
      </c>
      <c r="AD2618">
        <v>400</v>
      </c>
      <c r="AE2618">
        <v>4</v>
      </c>
      <c r="AF2618">
        <v>28188</v>
      </c>
      <c r="AG2618">
        <v>4</v>
      </c>
    </row>
    <row r="2619" spans="1:45" x14ac:dyDescent="0.35">
      <c r="A2619">
        <v>6617</v>
      </c>
      <c r="B2619" t="s">
        <v>51</v>
      </c>
      <c r="C2619">
        <v>1906</v>
      </c>
      <c r="D2619">
        <v>5</v>
      </c>
      <c r="E2619">
        <v>7</v>
      </c>
      <c r="I2619">
        <v>33</v>
      </c>
      <c r="R2619" t="s">
        <v>539</v>
      </c>
      <c r="T2619" t="s">
        <v>1852</v>
      </c>
      <c r="U2619">
        <v>-18.5</v>
      </c>
      <c r="V2619">
        <v>-70.3</v>
      </c>
      <c r="W2619">
        <v>160</v>
      </c>
    </row>
    <row r="2620" spans="1:45" x14ac:dyDescent="0.35">
      <c r="A2620">
        <v>2771</v>
      </c>
      <c r="B2620" t="s">
        <v>47</v>
      </c>
      <c r="C2620">
        <v>1906</v>
      </c>
      <c r="D2620">
        <v>5</v>
      </c>
      <c r="J2620">
        <v>5.3</v>
      </c>
      <c r="L2620">
        <v>5.3</v>
      </c>
      <c r="Q2620">
        <v>7</v>
      </c>
      <c r="R2620" t="s">
        <v>93</v>
      </c>
      <c r="T2620" t="s">
        <v>530</v>
      </c>
      <c r="U2620">
        <v>24.6</v>
      </c>
      <c r="V2620">
        <v>98.6</v>
      </c>
      <c r="W2620">
        <v>30</v>
      </c>
      <c r="X2620">
        <v>1</v>
      </c>
      <c r="Y2620">
        <v>1</v>
      </c>
      <c r="AE2620">
        <v>2</v>
      </c>
      <c r="AG2620">
        <v>3</v>
      </c>
      <c r="AJ2620">
        <v>1</v>
      </c>
      <c r="AK2620">
        <v>1</v>
      </c>
      <c r="AQ2620">
        <v>2</v>
      </c>
      <c r="AS2620">
        <v>3</v>
      </c>
    </row>
    <row r="2621" spans="1:45" x14ac:dyDescent="0.35">
      <c r="A2621">
        <v>2772</v>
      </c>
      <c r="B2621" t="s">
        <v>47</v>
      </c>
      <c r="C2621">
        <v>1906</v>
      </c>
      <c r="D2621">
        <v>7</v>
      </c>
      <c r="E2621">
        <v>11</v>
      </c>
      <c r="J2621">
        <v>7.7</v>
      </c>
      <c r="L2621">
        <v>7.7</v>
      </c>
      <c r="Q2621">
        <v>9</v>
      </c>
      <c r="R2621" t="s">
        <v>580</v>
      </c>
      <c r="T2621" t="s">
        <v>580</v>
      </c>
      <c r="U2621">
        <v>4.5999999999999996</v>
      </c>
      <c r="V2621">
        <v>-74</v>
      </c>
      <c r="W2621">
        <v>160</v>
      </c>
    </row>
    <row r="2622" spans="1:45" x14ac:dyDescent="0.35">
      <c r="A2622">
        <v>2773</v>
      </c>
      <c r="B2622" t="s">
        <v>47</v>
      </c>
      <c r="C2622">
        <v>1906</v>
      </c>
      <c r="D2622">
        <v>7</v>
      </c>
      <c r="E2622">
        <v>14</v>
      </c>
      <c r="F2622">
        <v>10</v>
      </c>
      <c r="G2622">
        <v>27</v>
      </c>
      <c r="H2622" t="s">
        <v>48</v>
      </c>
      <c r="J2622">
        <v>7.7</v>
      </c>
      <c r="L2622">
        <v>7.7</v>
      </c>
      <c r="Q2622">
        <v>9</v>
      </c>
      <c r="R2622" t="s">
        <v>580</v>
      </c>
      <c r="T2622" t="s">
        <v>580</v>
      </c>
      <c r="U2622">
        <v>4.5999999999999996</v>
      </c>
      <c r="V2622">
        <v>-74</v>
      </c>
      <c r="W2622">
        <v>160</v>
      </c>
    </row>
    <row r="2623" spans="1:45" x14ac:dyDescent="0.35">
      <c r="A2623">
        <v>2777</v>
      </c>
      <c r="B2623" t="s">
        <v>47</v>
      </c>
      <c r="C2623">
        <v>1906</v>
      </c>
      <c r="D2623">
        <v>8</v>
      </c>
      <c r="E2623">
        <v>17</v>
      </c>
      <c r="F2623">
        <v>0</v>
      </c>
      <c r="G2623">
        <v>10</v>
      </c>
      <c r="H2623">
        <v>42</v>
      </c>
      <c r="I2623">
        <v>25</v>
      </c>
      <c r="J2623">
        <v>7.8</v>
      </c>
      <c r="L2623">
        <v>7.8</v>
      </c>
      <c r="P2623">
        <v>8.3000000000000007</v>
      </c>
      <c r="R2623" t="s">
        <v>505</v>
      </c>
      <c r="S2623" t="s">
        <v>1032</v>
      </c>
      <c r="T2623" t="s">
        <v>1853</v>
      </c>
      <c r="U2623">
        <v>51.05</v>
      </c>
      <c r="V2623">
        <v>179.69</v>
      </c>
      <c r="W2623">
        <v>150</v>
      </c>
    </row>
    <row r="2624" spans="1:45" x14ac:dyDescent="0.35">
      <c r="A2624">
        <v>2779</v>
      </c>
      <c r="B2624" t="s">
        <v>51</v>
      </c>
      <c r="C2624">
        <v>1906</v>
      </c>
      <c r="D2624">
        <v>8</v>
      </c>
      <c r="E2624">
        <v>17</v>
      </c>
      <c r="F2624">
        <v>0</v>
      </c>
      <c r="G2624">
        <v>40</v>
      </c>
      <c r="I2624">
        <v>25</v>
      </c>
      <c r="J2624">
        <v>8.1999999999999993</v>
      </c>
      <c r="K2624">
        <v>8.1999999999999993</v>
      </c>
      <c r="L2624">
        <v>8.4</v>
      </c>
      <c r="Q2624">
        <v>11</v>
      </c>
      <c r="R2624" t="s">
        <v>539</v>
      </c>
      <c r="T2624" t="s">
        <v>1854</v>
      </c>
      <c r="U2624">
        <v>-33</v>
      </c>
      <c r="V2624">
        <v>-72</v>
      </c>
      <c r="W2624">
        <v>160</v>
      </c>
      <c r="X2624">
        <v>4000</v>
      </c>
      <c r="Y2624">
        <v>4</v>
      </c>
      <c r="AD2624">
        <v>100</v>
      </c>
      <c r="AE2624">
        <v>4</v>
      </c>
      <c r="AJ2624">
        <v>4000</v>
      </c>
      <c r="AK2624">
        <v>4</v>
      </c>
      <c r="AP2624">
        <v>100</v>
      </c>
      <c r="AQ2624">
        <v>4</v>
      </c>
    </row>
    <row r="2625" spans="1:45" x14ac:dyDescent="0.35">
      <c r="A2625">
        <v>2780</v>
      </c>
      <c r="B2625" t="s">
        <v>47</v>
      </c>
      <c r="C2625">
        <v>1906</v>
      </c>
      <c r="D2625">
        <v>8</v>
      </c>
      <c r="E2625">
        <v>25</v>
      </c>
      <c r="H2625" t="s">
        <v>48</v>
      </c>
      <c r="J2625">
        <v>6.8</v>
      </c>
      <c r="P2625">
        <v>6.8</v>
      </c>
      <c r="R2625" t="s">
        <v>680</v>
      </c>
      <c r="T2625" t="s">
        <v>1855</v>
      </c>
      <c r="U2625">
        <v>9</v>
      </c>
      <c r="V2625">
        <v>38.4</v>
      </c>
      <c r="W2625">
        <v>10</v>
      </c>
    </row>
    <row r="2626" spans="1:45" x14ac:dyDescent="0.35">
      <c r="A2626">
        <v>2782</v>
      </c>
      <c r="B2626" t="s">
        <v>51</v>
      </c>
      <c r="C2626">
        <v>1906</v>
      </c>
      <c r="D2626">
        <v>9</v>
      </c>
      <c r="E2626">
        <v>14</v>
      </c>
      <c r="F2626">
        <v>16</v>
      </c>
      <c r="G2626">
        <v>4</v>
      </c>
      <c r="H2626">
        <v>18</v>
      </c>
      <c r="I2626">
        <v>33</v>
      </c>
      <c r="J2626">
        <v>8</v>
      </c>
      <c r="K2626">
        <v>8</v>
      </c>
      <c r="L2626">
        <v>7.5</v>
      </c>
      <c r="M2626">
        <v>7.8</v>
      </c>
      <c r="R2626" t="s">
        <v>977</v>
      </c>
      <c r="T2626" t="s">
        <v>1856</v>
      </c>
      <c r="U2626">
        <v>-7</v>
      </c>
      <c r="V2626">
        <v>149</v>
      </c>
      <c r="W2626">
        <v>170</v>
      </c>
      <c r="Y2626">
        <v>2</v>
      </c>
      <c r="AE2626">
        <v>3</v>
      </c>
      <c r="AG2626">
        <v>3</v>
      </c>
      <c r="AK2626">
        <v>2</v>
      </c>
      <c r="AQ2626">
        <v>3</v>
      </c>
      <c r="AS2626">
        <v>3</v>
      </c>
    </row>
    <row r="2627" spans="1:45" x14ac:dyDescent="0.35">
      <c r="A2627">
        <v>2783</v>
      </c>
      <c r="B2627" t="s">
        <v>47</v>
      </c>
      <c r="C2627">
        <v>1906</v>
      </c>
      <c r="D2627">
        <v>9</v>
      </c>
      <c r="E2627">
        <v>17</v>
      </c>
      <c r="F2627">
        <v>10</v>
      </c>
      <c r="H2627" t="s">
        <v>48</v>
      </c>
      <c r="Q2627">
        <v>12</v>
      </c>
      <c r="R2627" t="s">
        <v>60</v>
      </c>
      <c r="T2627" t="s">
        <v>139</v>
      </c>
      <c r="U2627">
        <v>38</v>
      </c>
      <c r="V2627">
        <v>13.7</v>
      </c>
      <c r="W2627">
        <v>130</v>
      </c>
    </row>
    <row r="2628" spans="1:45" x14ac:dyDescent="0.35">
      <c r="A2628">
        <v>2784</v>
      </c>
      <c r="B2628" t="s">
        <v>47</v>
      </c>
      <c r="C2628">
        <v>1906</v>
      </c>
      <c r="D2628">
        <v>9</v>
      </c>
      <c r="E2628">
        <v>28</v>
      </c>
      <c r="F2628">
        <v>15</v>
      </c>
      <c r="G2628">
        <v>24</v>
      </c>
      <c r="H2628">
        <v>54</v>
      </c>
      <c r="I2628">
        <v>150</v>
      </c>
      <c r="J2628">
        <v>7.9</v>
      </c>
      <c r="L2628">
        <v>7.9</v>
      </c>
      <c r="Q2628">
        <v>7</v>
      </c>
      <c r="R2628" t="s">
        <v>570</v>
      </c>
      <c r="T2628" t="s">
        <v>570</v>
      </c>
      <c r="U2628">
        <v>-2</v>
      </c>
      <c r="V2628">
        <v>-79</v>
      </c>
      <c r="W2628">
        <v>160</v>
      </c>
      <c r="AE2628">
        <v>1</v>
      </c>
      <c r="AQ2628">
        <v>1</v>
      </c>
    </row>
    <row r="2629" spans="1:45" x14ac:dyDescent="0.35">
      <c r="A2629">
        <v>2787</v>
      </c>
      <c r="B2629" t="s">
        <v>51</v>
      </c>
      <c r="C2629">
        <v>1906</v>
      </c>
      <c r="D2629">
        <v>10</v>
      </c>
      <c r="E2629">
        <v>2</v>
      </c>
      <c r="F2629">
        <v>1</v>
      </c>
      <c r="G2629">
        <v>50</v>
      </c>
      <c r="J2629">
        <v>7.2</v>
      </c>
      <c r="K2629">
        <v>7.2</v>
      </c>
      <c r="L2629">
        <v>7.2</v>
      </c>
      <c r="R2629" t="s">
        <v>977</v>
      </c>
      <c r="T2629" t="s">
        <v>1372</v>
      </c>
      <c r="U2629">
        <v>-4</v>
      </c>
      <c r="V2629">
        <v>149</v>
      </c>
      <c r="W2629">
        <v>170</v>
      </c>
      <c r="AE2629">
        <v>1</v>
      </c>
      <c r="AQ2629">
        <v>1</v>
      </c>
    </row>
    <row r="2630" spans="1:45" x14ac:dyDescent="0.35">
      <c r="A2630">
        <v>2788</v>
      </c>
      <c r="B2630" t="s">
        <v>47</v>
      </c>
      <c r="C2630">
        <v>1906</v>
      </c>
      <c r="D2630">
        <v>11</v>
      </c>
      <c r="E2630">
        <v>19</v>
      </c>
      <c r="F2630">
        <v>7</v>
      </c>
      <c r="G2630">
        <v>18</v>
      </c>
      <c r="H2630" t="s">
        <v>48</v>
      </c>
      <c r="J2630">
        <v>7.8</v>
      </c>
      <c r="P2630">
        <v>7.8</v>
      </c>
      <c r="R2630" t="s">
        <v>1395</v>
      </c>
      <c r="T2630" t="s">
        <v>1857</v>
      </c>
      <c r="U2630">
        <v>-22</v>
      </c>
      <c r="V2630">
        <v>109</v>
      </c>
      <c r="W2630">
        <v>60</v>
      </c>
    </row>
    <row r="2631" spans="1:45" x14ac:dyDescent="0.35">
      <c r="A2631">
        <v>2789</v>
      </c>
      <c r="B2631" t="s">
        <v>51</v>
      </c>
      <c r="C2631">
        <v>1906</v>
      </c>
      <c r="D2631">
        <v>11</v>
      </c>
      <c r="E2631">
        <v>20</v>
      </c>
      <c r="F2631">
        <v>21</v>
      </c>
      <c r="G2631">
        <v>0</v>
      </c>
      <c r="J2631">
        <v>5</v>
      </c>
      <c r="O2631">
        <v>5</v>
      </c>
      <c r="Q2631">
        <v>8</v>
      </c>
      <c r="R2631" t="s">
        <v>687</v>
      </c>
      <c r="T2631" t="s">
        <v>1858</v>
      </c>
      <c r="U2631">
        <v>6.5</v>
      </c>
      <c r="V2631">
        <v>0.3</v>
      </c>
      <c r="W2631">
        <v>10</v>
      </c>
      <c r="AE2631">
        <v>2</v>
      </c>
      <c r="AG2631">
        <v>3</v>
      </c>
      <c r="AQ2631">
        <v>2</v>
      </c>
      <c r="AS2631">
        <v>3</v>
      </c>
    </row>
    <row r="2632" spans="1:45" x14ac:dyDescent="0.35">
      <c r="A2632">
        <v>2790</v>
      </c>
      <c r="B2632" t="s">
        <v>47</v>
      </c>
      <c r="C2632">
        <v>1906</v>
      </c>
      <c r="D2632">
        <v>12</v>
      </c>
      <c r="E2632">
        <v>3</v>
      </c>
      <c r="F2632">
        <v>22</v>
      </c>
      <c r="G2632">
        <v>59</v>
      </c>
      <c r="H2632" t="s">
        <v>48</v>
      </c>
      <c r="I2632">
        <v>100</v>
      </c>
      <c r="J2632">
        <v>7.9</v>
      </c>
      <c r="L2632">
        <v>7.9</v>
      </c>
      <c r="R2632" t="s">
        <v>828</v>
      </c>
      <c r="T2632" t="s">
        <v>828</v>
      </c>
      <c r="U2632">
        <v>15</v>
      </c>
      <c r="V2632">
        <v>-61</v>
      </c>
      <c r="W2632">
        <v>90</v>
      </c>
    </row>
    <row r="2633" spans="1:45" x14ac:dyDescent="0.35">
      <c r="A2633">
        <v>2794</v>
      </c>
      <c r="B2633" t="s">
        <v>47</v>
      </c>
      <c r="C2633">
        <v>1906</v>
      </c>
      <c r="D2633">
        <v>12</v>
      </c>
      <c r="E2633">
        <v>22</v>
      </c>
      <c r="F2633">
        <v>18</v>
      </c>
      <c r="G2633">
        <v>21</v>
      </c>
      <c r="I2633">
        <v>33</v>
      </c>
      <c r="J2633">
        <v>8.3000000000000007</v>
      </c>
      <c r="L2633">
        <v>8.3000000000000007</v>
      </c>
      <c r="Q2633">
        <v>9</v>
      </c>
      <c r="R2633" t="s">
        <v>93</v>
      </c>
      <c r="T2633" t="s">
        <v>1118</v>
      </c>
      <c r="U2633">
        <v>43.5</v>
      </c>
      <c r="V2633">
        <v>85</v>
      </c>
      <c r="W2633">
        <v>40</v>
      </c>
      <c r="X2633">
        <v>280</v>
      </c>
      <c r="Y2633">
        <v>3</v>
      </c>
      <c r="AE2633">
        <v>3</v>
      </c>
      <c r="AF2633">
        <v>2000</v>
      </c>
      <c r="AG2633">
        <v>4</v>
      </c>
      <c r="AJ2633">
        <v>280</v>
      </c>
      <c r="AK2633">
        <v>3</v>
      </c>
      <c r="AQ2633">
        <v>3</v>
      </c>
      <c r="AR2633">
        <v>2000</v>
      </c>
      <c r="AS2633">
        <v>4</v>
      </c>
    </row>
    <row r="2634" spans="1:45" x14ac:dyDescent="0.35">
      <c r="A2634">
        <v>2796</v>
      </c>
      <c r="B2634" t="s">
        <v>47</v>
      </c>
      <c r="C2634">
        <v>1906</v>
      </c>
      <c r="D2634">
        <v>12</v>
      </c>
      <c r="E2634">
        <v>23</v>
      </c>
      <c r="F2634">
        <v>17</v>
      </c>
      <c r="G2634">
        <v>22</v>
      </c>
      <c r="J2634">
        <v>7.6</v>
      </c>
      <c r="P2634">
        <v>7.6</v>
      </c>
      <c r="R2634" t="s">
        <v>505</v>
      </c>
      <c r="S2634" t="s">
        <v>1032</v>
      </c>
      <c r="T2634" t="s">
        <v>1560</v>
      </c>
      <c r="U2634">
        <v>56.85</v>
      </c>
      <c r="V2634">
        <v>-153.9</v>
      </c>
      <c r="W2634">
        <v>150</v>
      </c>
    </row>
    <row r="2635" spans="1:45" x14ac:dyDescent="0.35">
      <c r="A2635">
        <v>2798</v>
      </c>
      <c r="B2635" t="s">
        <v>51</v>
      </c>
      <c r="C2635">
        <v>1906</v>
      </c>
      <c r="D2635">
        <v>12</v>
      </c>
      <c r="E2635">
        <v>26</v>
      </c>
      <c r="F2635">
        <v>6</v>
      </c>
      <c r="G2635">
        <v>53</v>
      </c>
      <c r="H2635">
        <v>28</v>
      </c>
      <c r="I2635">
        <v>33</v>
      </c>
      <c r="J2635">
        <v>7.9</v>
      </c>
      <c r="L2635">
        <v>7.9</v>
      </c>
      <c r="R2635" t="s">
        <v>479</v>
      </c>
      <c r="T2635" t="s">
        <v>1859</v>
      </c>
      <c r="U2635">
        <v>-18</v>
      </c>
      <c r="V2635">
        <v>-71</v>
      </c>
      <c r="W2635">
        <v>160</v>
      </c>
    </row>
    <row r="2636" spans="1:45" x14ac:dyDescent="0.35">
      <c r="A2636">
        <v>2800</v>
      </c>
      <c r="B2636" t="s">
        <v>51</v>
      </c>
      <c r="C2636">
        <v>1907</v>
      </c>
      <c r="D2636">
        <v>1</v>
      </c>
      <c r="E2636">
        <v>4</v>
      </c>
      <c r="F2636">
        <v>5</v>
      </c>
      <c r="G2636">
        <v>19</v>
      </c>
      <c r="H2636">
        <v>12</v>
      </c>
      <c r="I2636">
        <v>50</v>
      </c>
      <c r="J2636">
        <v>7.8</v>
      </c>
      <c r="L2636">
        <v>7.8</v>
      </c>
      <c r="R2636" t="s">
        <v>676</v>
      </c>
      <c r="T2636" t="s">
        <v>1860</v>
      </c>
      <c r="U2636">
        <v>2</v>
      </c>
      <c r="V2636">
        <v>94.5</v>
      </c>
      <c r="W2636">
        <v>60</v>
      </c>
      <c r="AE2636">
        <v>3</v>
      </c>
      <c r="AG2636">
        <v>3</v>
      </c>
      <c r="AI2636">
        <v>3</v>
      </c>
      <c r="AJ2636">
        <v>400</v>
      </c>
      <c r="AK2636">
        <v>3</v>
      </c>
      <c r="AQ2636">
        <v>3</v>
      </c>
      <c r="AS2636">
        <v>3</v>
      </c>
    </row>
    <row r="2637" spans="1:45" x14ac:dyDescent="0.35">
      <c r="A2637">
        <v>2801</v>
      </c>
      <c r="B2637" t="s">
        <v>51</v>
      </c>
      <c r="C2637">
        <v>1907</v>
      </c>
      <c r="D2637">
        <v>1</v>
      </c>
      <c r="E2637">
        <v>14</v>
      </c>
      <c r="F2637">
        <v>21</v>
      </c>
      <c r="G2637">
        <v>36</v>
      </c>
      <c r="H2637" t="s">
        <v>48</v>
      </c>
      <c r="J2637">
        <v>6.5</v>
      </c>
      <c r="P2637">
        <v>6.5</v>
      </c>
      <c r="R2637" t="s">
        <v>756</v>
      </c>
      <c r="T2637" t="s">
        <v>1122</v>
      </c>
      <c r="U2637">
        <v>18.2</v>
      </c>
      <c r="V2637">
        <v>-76.8</v>
      </c>
      <c r="W2637">
        <v>90</v>
      </c>
      <c r="X2637">
        <v>1000</v>
      </c>
      <c r="Y2637">
        <v>3</v>
      </c>
      <c r="AD2637">
        <v>30</v>
      </c>
      <c r="AE2637">
        <v>4</v>
      </c>
      <c r="AG2637">
        <v>3</v>
      </c>
      <c r="AJ2637">
        <v>1000</v>
      </c>
      <c r="AK2637">
        <v>3</v>
      </c>
      <c r="AP2637">
        <v>30</v>
      </c>
      <c r="AQ2637">
        <v>4</v>
      </c>
      <c r="AS2637">
        <v>3</v>
      </c>
    </row>
    <row r="2638" spans="1:45" x14ac:dyDescent="0.35">
      <c r="A2638">
        <v>2802</v>
      </c>
      <c r="B2638" t="s">
        <v>47</v>
      </c>
      <c r="C2638">
        <v>1907</v>
      </c>
      <c r="D2638">
        <v>2</v>
      </c>
      <c r="E2638">
        <v>21</v>
      </c>
      <c r="F2638">
        <v>1</v>
      </c>
      <c r="H2638" t="s">
        <v>48</v>
      </c>
      <c r="Q2638">
        <v>12</v>
      </c>
      <c r="R2638" t="s">
        <v>60</v>
      </c>
      <c r="T2638" t="s">
        <v>139</v>
      </c>
      <c r="U2638">
        <v>38</v>
      </c>
      <c r="V2638">
        <v>13.7</v>
      </c>
      <c r="W2638">
        <v>130</v>
      </c>
    </row>
    <row r="2639" spans="1:45" x14ac:dyDescent="0.35">
      <c r="A2639">
        <v>2803</v>
      </c>
      <c r="B2639" t="s">
        <v>47</v>
      </c>
      <c r="C2639">
        <v>1907</v>
      </c>
      <c r="D2639">
        <v>2</v>
      </c>
      <c r="E2639">
        <v>23</v>
      </c>
      <c r="F2639">
        <v>20</v>
      </c>
      <c r="G2639">
        <v>17</v>
      </c>
      <c r="H2639" t="s">
        <v>48</v>
      </c>
      <c r="I2639">
        <v>90</v>
      </c>
      <c r="J2639">
        <v>7.6</v>
      </c>
      <c r="P2639">
        <v>7.6</v>
      </c>
      <c r="R2639" t="s">
        <v>479</v>
      </c>
      <c r="T2639" t="s">
        <v>479</v>
      </c>
      <c r="U2639">
        <v>-13.2</v>
      </c>
      <c r="V2639">
        <v>-75.400000000000006</v>
      </c>
      <c r="W2639">
        <v>160</v>
      </c>
    </row>
    <row r="2640" spans="1:45" x14ac:dyDescent="0.35">
      <c r="A2640">
        <v>6246</v>
      </c>
      <c r="B2640" t="s">
        <v>51</v>
      </c>
      <c r="C2640">
        <v>1907</v>
      </c>
      <c r="D2640">
        <v>3</v>
      </c>
      <c r="E2640">
        <v>29</v>
      </c>
      <c r="F2640">
        <v>20</v>
      </c>
      <c r="G2640">
        <v>46</v>
      </c>
      <c r="H2640">
        <v>30</v>
      </c>
      <c r="I2640">
        <v>500</v>
      </c>
      <c r="J2640">
        <v>7.3</v>
      </c>
      <c r="L2640">
        <v>7.3</v>
      </c>
      <c r="R2640" t="s">
        <v>676</v>
      </c>
      <c r="T2640" t="s">
        <v>1861</v>
      </c>
      <c r="U2640">
        <v>3</v>
      </c>
      <c r="V2640">
        <v>122</v>
      </c>
      <c r="W2640">
        <v>170</v>
      </c>
    </row>
    <row r="2641" spans="1:45" x14ac:dyDescent="0.35">
      <c r="A2641">
        <v>2804</v>
      </c>
      <c r="B2641" t="s">
        <v>51</v>
      </c>
      <c r="C2641">
        <v>1907</v>
      </c>
      <c r="D2641">
        <v>4</v>
      </c>
      <c r="E2641">
        <v>15</v>
      </c>
      <c r="F2641">
        <v>6</v>
      </c>
      <c r="G2641">
        <v>8</v>
      </c>
      <c r="H2641">
        <v>6</v>
      </c>
      <c r="I2641">
        <v>60</v>
      </c>
      <c r="J2641">
        <v>8.3000000000000007</v>
      </c>
      <c r="L2641">
        <v>8.3000000000000007</v>
      </c>
      <c r="R2641" t="s">
        <v>543</v>
      </c>
      <c r="T2641" t="s">
        <v>1644</v>
      </c>
      <c r="U2641">
        <v>17</v>
      </c>
      <c r="V2641">
        <v>-100</v>
      </c>
      <c r="W2641">
        <v>150</v>
      </c>
      <c r="X2641">
        <v>8</v>
      </c>
      <c r="Y2641">
        <v>1</v>
      </c>
      <c r="AE2641">
        <v>2</v>
      </c>
      <c r="AG2641">
        <v>3</v>
      </c>
      <c r="AJ2641">
        <v>8</v>
      </c>
      <c r="AK2641">
        <v>1</v>
      </c>
      <c r="AQ2641">
        <v>2</v>
      </c>
      <c r="AS2641">
        <v>3</v>
      </c>
    </row>
    <row r="2642" spans="1:45" x14ac:dyDescent="0.35">
      <c r="A2642">
        <v>2807</v>
      </c>
      <c r="B2642" t="s">
        <v>47</v>
      </c>
      <c r="C2642">
        <v>1907</v>
      </c>
      <c r="D2642">
        <v>4</v>
      </c>
      <c r="E2642">
        <v>18</v>
      </c>
      <c r="F2642">
        <v>20</v>
      </c>
      <c r="G2642">
        <v>59</v>
      </c>
      <c r="H2642">
        <v>48</v>
      </c>
      <c r="J2642">
        <v>7.6</v>
      </c>
      <c r="L2642">
        <v>7.6</v>
      </c>
      <c r="Q2642">
        <v>9</v>
      </c>
      <c r="R2642" t="s">
        <v>621</v>
      </c>
      <c r="T2642" t="s">
        <v>1862</v>
      </c>
      <c r="U2642">
        <v>14</v>
      </c>
      <c r="V2642">
        <v>123</v>
      </c>
      <c r="W2642">
        <v>170</v>
      </c>
      <c r="X2642">
        <v>2</v>
      </c>
      <c r="Y2642">
        <v>1</v>
      </c>
      <c r="AC2642">
        <v>1</v>
      </c>
      <c r="AE2642">
        <v>3</v>
      </c>
      <c r="AJ2642">
        <v>2</v>
      </c>
      <c r="AK2642">
        <v>1</v>
      </c>
      <c r="AO2642">
        <v>1</v>
      </c>
      <c r="AQ2642">
        <v>3</v>
      </c>
    </row>
    <row r="2643" spans="1:45" x14ac:dyDescent="0.35">
      <c r="A2643">
        <v>7866</v>
      </c>
      <c r="B2643" t="s">
        <v>47</v>
      </c>
      <c r="C2643">
        <v>1907</v>
      </c>
      <c r="D2643">
        <v>4</v>
      </c>
      <c r="E2643">
        <v>18</v>
      </c>
      <c r="F2643">
        <v>23</v>
      </c>
      <c r="G2643">
        <v>52</v>
      </c>
      <c r="H2643">
        <v>4</v>
      </c>
      <c r="J2643">
        <v>7.4</v>
      </c>
      <c r="L2643">
        <v>7.4</v>
      </c>
      <c r="Q2643">
        <v>7</v>
      </c>
      <c r="R2643" t="s">
        <v>621</v>
      </c>
      <c r="T2643" t="s">
        <v>1862</v>
      </c>
      <c r="U2643">
        <v>13.5</v>
      </c>
      <c r="V2643">
        <v>123</v>
      </c>
      <c r="W2643">
        <v>170</v>
      </c>
      <c r="AE2643">
        <v>1</v>
      </c>
      <c r="AQ2643">
        <v>1</v>
      </c>
    </row>
    <row r="2644" spans="1:45" x14ac:dyDescent="0.35">
      <c r="A2644">
        <v>2808</v>
      </c>
      <c r="B2644" t="s">
        <v>47</v>
      </c>
      <c r="C2644">
        <v>1907</v>
      </c>
      <c r="D2644">
        <v>5</v>
      </c>
      <c r="E2644">
        <v>4</v>
      </c>
      <c r="F2644">
        <v>6</v>
      </c>
      <c r="G2644">
        <v>51</v>
      </c>
      <c r="H2644" t="s">
        <v>48</v>
      </c>
      <c r="I2644">
        <v>60</v>
      </c>
      <c r="J2644">
        <v>7.7</v>
      </c>
      <c r="P2644">
        <v>7.7</v>
      </c>
      <c r="R2644" t="s">
        <v>977</v>
      </c>
      <c r="T2644" t="s">
        <v>1856</v>
      </c>
      <c r="U2644">
        <v>-7.5</v>
      </c>
      <c r="V2644">
        <v>153.69999999999999</v>
      </c>
      <c r="W2644">
        <v>170</v>
      </c>
    </row>
    <row r="2645" spans="1:45" x14ac:dyDescent="0.35">
      <c r="A2645">
        <v>2810</v>
      </c>
      <c r="B2645" t="s">
        <v>47</v>
      </c>
      <c r="C2645">
        <v>1907</v>
      </c>
      <c r="D2645">
        <v>5</v>
      </c>
      <c r="E2645">
        <v>25</v>
      </c>
      <c r="F2645">
        <v>14</v>
      </c>
      <c r="G2645">
        <v>2</v>
      </c>
      <c r="H2645">
        <v>8</v>
      </c>
      <c r="I2645">
        <v>600</v>
      </c>
      <c r="J2645">
        <v>7.9</v>
      </c>
      <c r="L2645">
        <v>7.9</v>
      </c>
      <c r="R2645" t="s">
        <v>98</v>
      </c>
      <c r="T2645" t="s">
        <v>1792</v>
      </c>
      <c r="U2645">
        <v>51.5</v>
      </c>
      <c r="V2645">
        <v>147</v>
      </c>
      <c r="W2645">
        <v>50</v>
      </c>
    </row>
    <row r="2646" spans="1:45" x14ac:dyDescent="0.35">
      <c r="A2646">
        <v>2811</v>
      </c>
      <c r="B2646" t="s">
        <v>47</v>
      </c>
      <c r="C2646">
        <v>1907</v>
      </c>
      <c r="D2646">
        <v>5</v>
      </c>
      <c r="E2646">
        <v>25</v>
      </c>
      <c r="F2646">
        <v>15</v>
      </c>
      <c r="G2646">
        <v>32</v>
      </c>
      <c r="Q2646">
        <v>8</v>
      </c>
      <c r="R2646" t="s">
        <v>621</v>
      </c>
      <c r="T2646" t="s">
        <v>1863</v>
      </c>
      <c r="U2646">
        <v>18</v>
      </c>
      <c r="V2646">
        <v>120</v>
      </c>
      <c r="W2646">
        <v>170</v>
      </c>
      <c r="AE2646">
        <v>2</v>
      </c>
    </row>
    <row r="2647" spans="1:45" x14ac:dyDescent="0.35">
      <c r="A2647">
        <v>2813</v>
      </c>
      <c r="B2647" t="s">
        <v>47</v>
      </c>
      <c r="C2647">
        <v>1907</v>
      </c>
      <c r="D2647">
        <v>6</v>
      </c>
      <c r="E2647">
        <v>25</v>
      </c>
      <c r="F2647">
        <v>17</v>
      </c>
      <c r="G2647">
        <v>54</v>
      </c>
      <c r="H2647">
        <v>36</v>
      </c>
      <c r="I2647">
        <v>200</v>
      </c>
      <c r="J2647">
        <v>7.9</v>
      </c>
      <c r="L2647">
        <v>7.9</v>
      </c>
      <c r="R2647" t="s">
        <v>676</v>
      </c>
      <c r="T2647" t="s">
        <v>1864</v>
      </c>
      <c r="U2647">
        <v>1</v>
      </c>
      <c r="V2647">
        <v>127</v>
      </c>
      <c r="W2647">
        <v>170</v>
      </c>
    </row>
    <row r="2648" spans="1:45" x14ac:dyDescent="0.35">
      <c r="A2648">
        <v>2814</v>
      </c>
      <c r="B2648" t="s">
        <v>47</v>
      </c>
      <c r="C2648">
        <v>1907</v>
      </c>
      <c r="D2648">
        <v>7</v>
      </c>
      <c r="E2648">
        <v>30</v>
      </c>
      <c r="Q2648">
        <v>8</v>
      </c>
      <c r="R2648" t="s">
        <v>676</v>
      </c>
      <c r="T2648" t="s">
        <v>1865</v>
      </c>
      <c r="U2648">
        <v>-2</v>
      </c>
      <c r="V2648">
        <v>121</v>
      </c>
      <c r="W2648">
        <v>170</v>
      </c>
      <c r="AE2648">
        <v>2</v>
      </c>
      <c r="AF2648">
        <v>213</v>
      </c>
      <c r="AG2648">
        <v>3</v>
      </c>
      <c r="AQ2648">
        <v>2</v>
      </c>
      <c r="AR2648">
        <v>213</v>
      </c>
      <c r="AS2648">
        <v>3</v>
      </c>
    </row>
    <row r="2649" spans="1:45" x14ac:dyDescent="0.35">
      <c r="A2649">
        <v>2815</v>
      </c>
      <c r="B2649" t="s">
        <v>47</v>
      </c>
      <c r="C2649">
        <v>1907</v>
      </c>
      <c r="D2649">
        <v>8</v>
      </c>
      <c r="E2649">
        <v>16</v>
      </c>
      <c r="F2649">
        <v>13</v>
      </c>
      <c r="H2649" t="s">
        <v>48</v>
      </c>
      <c r="I2649">
        <v>13</v>
      </c>
      <c r="J2649">
        <v>6.2</v>
      </c>
      <c r="P2649">
        <v>6.2</v>
      </c>
      <c r="Q2649">
        <v>10</v>
      </c>
      <c r="R2649" t="s">
        <v>100</v>
      </c>
      <c r="T2649" t="s">
        <v>100</v>
      </c>
      <c r="U2649">
        <v>41.1</v>
      </c>
      <c r="V2649">
        <v>20.100000000000001</v>
      </c>
      <c r="W2649">
        <v>130</v>
      </c>
    </row>
    <row r="2650" spans="1:45" x14ac:dyDescent="0.35">
      <c r="A2650">
        <v>2816</v>
      </c>
      <c r="B2650" t="s">
        <v>47</v>
      </c>
      <c r="C2650">
        <v>1907</v>
      </c>
      <c r="D2650">
        <v>9</v>
      </c>
      <c r="E2650">
        <v>2</v>
      </c>
      <c r="F2650">
        <v>16</v>
      </c>
      <c r="G2650">
        <v>1</v>
      </c>
      <c r="J2650">
        <v>7.8</v>
      </c>
      <c r="L2650">
        <v>7.8</v>
      </c>
      <c r="M2650">
        <v>7.3</v>
      </c>
      <c r="R2650" t="s">
        <v>505</v>
      </c>
      <c r="S2650" t="s">
        <v>1032</v>
      </c>
      <c r="T2650" t="s">
        <v>1560</v>
      </c>
      <c r="U2650">
        <v>52.59</v>
      </c>
      <c r="V2650">
        <v>-169.73</v>
      </c>
      <c r="W2650">
        <v>150</v>
      </c>
    </row>
    <row r="2651" spans="1:45" x14ac:dyDescent="0.35">
      <c r="A2651">
        <v>8053</v>
      </c>
      <c r="B2651" t="s">
        <v>51</v>
      </c>
      <c r="C2651">
        <v>1907</v>
      </c>
      <c r="D2651">
        <v>9</v>
      </c>
      <c r="E2651">
        <v>24</v>
      </c>
      <c r="F2651">
        <v>12</v>
      </c>
      <c r="G2651">
        <v>59</v>
      </c>
      <c r="J2651">
        <v>5.5</v>
      </c>
      <c r="L2651">
        <v>5.5</v>
      </c>
      <c r="Q2651">
        <v>5</v>
      </c>
      <c r="R2651" t="s">
        <v>505</v>
      </c>
      <c r="S2651" t="s">
        <v>1032</v>
      </c>
      <c r="T2651" t="s">
        <v>1866</v>
      </c>
      <c r="U2651">
        <v>59.5</v>
      </c>
      <c r="V2651">
        <v>-135.5</v>
      </c>
      <c r="W2651">
        <v>150</v>
      </c>
    </row>
    <row r="2652" spans="1:45" x14ac:dyDescent="0.35">
      <c r="A2652">
        <v>2819</v>
      </c>
      <c r="B2652" t="s">
        <v>47</v>
      </c>
      <c r="C2652">
        <v>1907</v>
      </c>
      <c r="D2652">
        <v>10</v>
      </c>
      <c r="E2652">
        <v>16</v>
      </c>
      <c r="F2652">
        <v>14</v>
      </c>
      <c r="G2652">
        <v>57</v>
      </c>
      <c r="H2652" t="s">
        <v>48</v>
      </c>
      <c r="I2652">
        <v>60</v>
      </c>
      <c r="J2652">
        <v>7.7</v>
      </c>
      <c r="P2652">
        <v>7.7</v>
      </c>
      <c r="R2652" t="s">
        <v>543</v>
      </c>
      <c r="T2652" t="s">
        <v>1867</v>
      </c>
      <c r="U2652">
        <v>28</v>
      </c>
      <c r="V2652">
        <v>-112.5</v>
      </c>
      <c r="W2652">
        <v>150</v>
      </c>
    </row>
    <row r="2653" spans="1:45" x14ac:dyDescent="0.35">
      <c r="A2653">
        <v>2821</v>
      </c>
      <c r="B2653" t="s">
        <v>47</v>
      </c>
      <c r="C2653">
        <v>1907</v>
      </c>
      <c r="D2653">
        <v>10</v>
      </c>
      <c r="E2653">
        <v>21</v>
      </c>
      <c r="F2653">
        <v>4</v>
      </c>
      <c r="G2653">
        <v>23</v>
      </c>
      <c r="H2653">
        <v>36</v>
      </c>
      <c r="I2653">
        <v>35</v>
      </c>
      <c r="J2653">
        <v>7.4</v>
      </c>
      <c r="L2653">
        <v>7.4</v>
      </c>
      <c r="Q2653">
        <v>9</v>
      </c>
      <c r="R2653" t="s">
        <v>1868</v>
      </c>
      <c r="T2653" t="s">
        <v>1869</v>
      </c>
      <c r="U2653">
        <v>38.5</v>
      </c>
      <c r="V2653">
        <v>67.900000000000006</v>
      </c>
      <c r="W2653">
        <v>40</v>
      </c>
      <c r="X2653">
        <v>12000</v>
      </c>
      <c r="Y2653">
        <v>4</v>
      </c>
      <c r="AE2653">
        <v>3</v>
      </c>
      <c r="AG2653">
        <v>3</v>
      </c>
      <c r="AJ2653">
        <v>12000</v>
      </c>
      <c r="AK2653">
        <v>4</v>
      </c>
      <c r="AQ2653">
        <v>3</v>
      </c>
      <c r="AS2653">
        <v>3</v>
      </c>
    </row>
    <row r="2654" spans="1:45" x14ac:dyDescent="0.35">
      <c r="A2654">
        <v>2827</v>
      </c>
      <c r="B2654" t="s">
        <v>51</v>
      </c>
      <c r="C2654">
        <v>1907</v>
      </c>
      <c r="D2654">
        <v>10</v>
      </c>
      <c r="E2654">
        <v>23</v>
      </c>
      <c r="F2654">
        <v>20</v>
      </c>
      <c r="G2654">
        <v>28</v>
      </c>
      <c r="H2654">
        <v>19</v>
      </c>
      <c r="I2654">
        <v>33</v>
      </c>
      <c r="J2654">
        <v>5.9</v>
      </c>
      <c r="L2654">
        <v>5.9</v>
      </c>
      <c r="Q2654">
        <v>10</v>
      </c>
      <c r="R2654" t="s">
        <v>60</v>
      </c>
      <c r="T2654" t="s">
        <v>1870</v>
      </c>
      <c r="U2654">
        <v>38.133000000000003</v>
      </c>
      <c r="V2654">
        <v>16.016999999999999</v>
      </c>
      <c r="W2654">
        <v>130</v>
      </c>
      <c r="X2654">
        <v>158</v>
      </c>
      <c r="Y2654">
        <v>3</v>
      </c>
      <c r="AE2654">
        <v>2</v>
      </c>
      <c r="AG2654">
        <v>3</v>
      </c>
      <c r="AJ2654">
        <v>158</v>
      </c>
      <c r="AK2654">
        <v>3</v>
      </c>
      <c r="AQ2654">
        <v>2</v>
      </c>
      <c r="AS2654">
        <v>3</v>
      </c>
    </row>
    <row r="2655" spans="1:45" x14ac:dyDescent="0.35">
      <c r="A2655">
        <v>2828</v>
      </c>
      <c r="B2655" t="s">
        <v>47</v>
      </c>
      <c r="C2655">
        <v>1907</v>
      </c>
      <c r="D2655">
        <v>11</v>
      </c>
      <c r="E2655">
        <v>16</v>
      </c>
      <c r="F2655">
        <v>10</v>
      </c>
      <c r="G2655">
        <v>10</v>
      </c>
      <c r="H2655" t="s">
        <v>48</v>
      </c>
      <c r="I2655">
        <v>150</v>
      </c>
      <c r="Q2655">
        <v>6</v>
      </c>
      <c r="R2655" t="s">
        <v>479</v>
      </c>
      <c r="T2655" t="s">
        <v>479</v>
      </c>
      <c r="U2655">
        <v>-8.01</v>
      </c>
      <c r="V2655">
        <v>-76.790000000000006</v>
      </c>
      <c r="W2655">
        <v>160</v>
      </c>
    </row>
    <row r="2656" spans="1:45" x14ac:dyDescent="0.35">
      <c r="A2656">
        <v>2829</v>
      </c>
      <c r="B2656" t="s">
        <v>47</v>
      </c>
      <c r="C2656">
        <v>1907</v>
      </c>
      <c r="D2656">
        <v>11</v>
      </c>
      <c r="E2656">
        <v>24</v>
      </c>
      <c r="F2656">
        <v>13</v>
      </c>
      <c r="G2656">
        <v>59</v>
      </c>
      <c r="Q2656">
        <v>9</v>
      </c>
      <c r="R2656" t="s">
        <v>621</v>
      </c>
      <c r="T2656" t="s">
        <v>1862</v>
      </c>
      <c r="U2656">
        <v>14</v>
      </c>
      <c r="V2656">
        <v>123</v>
      </c>
      <c r="W2656">
        <v>170</v>
      </c>
      <c r="AE2656">
        <v>2</v>
      </c>
      <c r="AQ2656">
        <v>2</v>
      </c>
    </row>
    <row r="2657" spans="1:45" x14ac:dyDescent="0.35">
      <c r="A2657">
        <v>6249</v>
      </c>
      <c r="B2657" t="s">
        <v>51</v>
      </c>
      <c r="C2657">
        <v>1907</v>
      </c>
      <c r="D2657">
        <v>12</v>
      </c>
      <c r="E2657">
        <v>15</v>
      </c>
      <c r="F2657">
        <v>17</v>
      </c>
      <c r="G2657">
        <v>35</v>
      </c>
      <c r="I2657">
        <v>33</v>
      </c>
      <c r="J2657">
        <v>7.4</v>
      </c>
      <c r="L2657">
        <v>7.4</v>
      </c>
      <c r="R2657" t="s">
        <v>977</v>
      </c>
      <c r="T2657" t="s">
        <v>1372</v>
      </c>
      <c r="U2657">
        <v>-3.1</v>
      </c>
      <c r="V2657">
        <v>142.5</v>
      </c>
      <c r="W2657">
        <v>170</v>
      </c>
      <c r="AQ2657">
        <v>2</v>
      </c>
      <c r="AS2657">
        <v>3</v>
      </c>
    </row>
    <row r="2658" spans="1:45" x14ac:dyDescent="0.35">
      <c r="A2658">
        <v>10011</v>
      </c>
      <c r="B2658" t="s">
        <v>51</v>
      </c>
      <c r="C2658">
        <v>1907</v>
      </c>
      <c r="R2658" t="s">
        <v>1332</v>
      </c>
      <c r="T2658" t="s">
        <v>1871</v>
      </c>
      <c r="U2658">
        <v>-21.17</v>
      </c>
      <c r="V2658">
        <v>-175.73</v>
      </c>
      <c r="W2658">
        <v>170</v>
      </c>
    </row>
    <row r="2659" spans="1:45" x14ac:dyDescent="0.35">
      <c r="A2659">
        <v>6250</v>
      </c>
      <c r="B2659" t="s">
        <v>51</v>
      </c>
      <c r="C2659">
        <v>1908</v>
      </c>
      <c r="D2659">
        <v>2</v>
      </c>
      <c r="E2659">
        <v>6</v>
      </c>
      <c r="I2659">
        <v>130</v>
      </c>
      <c r="J2659">
        <v>7.5</v>
      </c>
      <c r="L2659">
        <v>7.5</v>
      </c>
      <c r="R2659" t="s">
        <v>676</v>
      </c>
      <c r="T2659" t="s">
        <v>1066</v>
      </c>
      <c r="U2659">
        <v>-2</v>
      </c>
      <c r="V2659">
        <v>100</v>
      </c>
      <c r="W2659">
        <v>60</v>
      </c>
    </row>
    <row r="2660" spans="1:45" x14ac:dyDescent="0.35">
      <c r="A2660">
        <v>6251</v>
      </c>
      <c r="B2660" t="s">
        <v>51</v>
      </c>
      <c r="C2660">
        <v>1908</v>
      </c>
      <c r="D2660">
        <v>2</v>
      </c>
      <c r="E2660">
        <v>14</v>
      </c>
      <c r="F2660">
        <v>11</v>
      </c>
      <c r="G2660">
        <v>25</v>
      </c>
      <c r="J2660">
        <v>6</v>
      </c>
      <c r="L2660">
        <v>6</v>
      </c>
      <c r="R2660" t="s">
        <v>505</v>
      </c>
      <c r="S2660" t="s">
        <v>1032</v>
      </c>
      <c r="T2660" t="s">
        <v>1337</v>
      </c>
      <c r="U2660">
        <v>61</v>
      </c>
      <c r="V2660">
        <v>-146.19999999999999</v>
      </c>
      <c r="W2660">
        <v>150</v>
      </c>
    </row>
    <row r="2661" spans="1:45" x14ac:dyDescent="0.35">
      <c r="A2661">
        <v>2832</v>
      </c>
      <c r="B2661" t="s">
        <v>47</v>
      </c>
      <c r="C2661">
        <v>1908</v>
      </c>
      <c r="D2661">
        <v>3</v>
      </c>
      <c r="E2661">
        <v>5</v>
      </c>
      <c r="F2661">
        <v>2</v>
      </c>
      <c r="G2661">
        <v>16</v>
      </c>
      <c r="J2661">
        <v>7.5</v>
      </c>
      <c r="L2661">
        <v>7.5</v>
      </c>
      <c r="R2661" t="s">
        <v>621</v>
      </c>
      <c r="T2661" t="s">
        <v>1872</v>
      </c>
      <c r="U2661">
        <v>9</v>
      </c>
      <c r="V2661">
        <v>126</v>
      </c>
      <c r="W2661">
        <v>170</v>
      </c>
    </row>
    <row r="2662" spans="1:45" x14ac:dyDescent="0.35">
      <c r="A2662">
        <v>7527</v>
      </c>
      <c r="B2662" t="s">
        <v>51</v>
      </c>
      <c r="C2662">
        <v>1908</v>
      </c>
      <c r="D2662">
        <v>3</v>
      </c>
      <c r="E2662">
        <v>23</v>
      </c>
      <c r="F2662">
        <v>12</v>
      </c>
      <c r="G2662">
        <v>20</v>
      </c>
      <c r="J2662">
        <v>6.6</v>
      </c>
      <c r="L2662">
        <v>6.6</v>
      </c>
      <c r="R2662" t="s">
        <v>676</v>
      </c>
      <c r="T2662" t="s">
        <v>1873</v>
      </c>
      <c r="U2662">
        <v>-10</v>
      </c>
      <c r="V2662">
        <v>129</v>
      </c>
      <c r="W2662">
        <v>60</v>
      </c>
      <c r="AE2662">
        <v>1</v>
      </c>
      <c r="AQ2662">
        <v>1</v>
      </c>
    </row>
    <row r="2663" spans="1:45" x14ac:dyDescent="0.35">
      <c r="A2663">
        <v>2833</v>
      </c>
      <c r="B2663" t="s">
        <v>47</v>
      </c>
      <c r="C2663">
        <v>1908</v>
      </c>
      <c r="D2663">
        <v>3</v>
      </c>
      <c r="E2663">
        <v>26</v>
      </c>
      <c r="F2663">
        <v>23</v>
      </c>
      <c r="G2663">
        <v>3</v>
      </c>
      <c r="H2663">
        <v>30</v>
      </c>
      <c r="I2663">
        <v>80</v>
      </c>
      <c r="J2663">
        <v>8.1</v>
      </c>
      <c r="L2663">
        <v>8.1</v>
      </c>
      <c r="R2663" t="s">
        <v>543</v>
      </c>
      <c r="T2663" t="s">
        <v>1644</v>
      </c>
      <c r="U2663">
        <v>18</v>
      </c>
      <c r="V2663">
        <v>-99</v>
      </c>
      <c r="W2663">
        <v>150</v>
      </c>
      <c r="AE2663">
        <v>2</v>
      </c>
      <c r="AQ2663">
        <v>2</v>
      </c>
    </row>
    <row r="2664" spans="1:45" x14ac:dyDescent="0.35">
      <c r="A2664">
        <v>2835</v>
      </c>
      <c r="B2664" t="s">
        <v>47</v>
      </c>
      <c r="C2664">
        <v>1908</v>
      </c>
      <c r="D2664">
        <v>3</v>
      </c>
      <c r="E2664">
        <v>27</v>
      </c>
      <c r="F2664">
        <v>3</v>
      </c>
      <c r="G2664">
        <v>45</v>
      </c>
      <c r="H2664">
        <v>30</v>
      </c>
      <c r="J2664">
        <v>7.5</v>
      </c>
      <c r="L2664">
        <v>7.5</v>
      </c>
      <c r="R2664" t="s">
        <v>543</v>
      </c>
      <c r="T2664" t="s">
        <v>1644</v>
      </c>
      <c r="U2664">
        <v>17</v>
      </c>
      <c r="V2664">
        <v>-101</v>
      </c>
      <c r="W2664">
        <v>150</v>
      </c>
    </row>
    <row r="2665" spans="1:45" x14ac:dyDescent="0.35">
      <c r="A2665">
        <v>2836</v>
      </c>
      <c r="B2665" t="s">
        <v>47</v>
      </c>
      <c r="C2665">
        <v>1908</v>
      </c>
      <c r="D2665">
        <v>5</v>
      </c>
      <c r="E2665">
        <v>5</v>
      </c>
      <c r="F2665">
        <v>6</v>
      </c>
      <c r="G2665">
        <v>16</v>
      </c>
      <c r="J2665">
        <v>7.5</v>
      </c>
      <c r="L2665">
        <v>7.5</v>
      </c>
      <c r="R2665" t="s">
        <v>676</v>
      </c>
      <c r="T2665" t="s">
        <v>1874</v>
      </c>
      <c r="U2665">
        <v>3</v>
      </c>
      <c r="V2665">
        <v>123</v>
      </c>
      <c r="W2665">
        <v>170</v>
      </c>
    </row>
    <row r="2666" spans="1:45" x14ac:dyDescent="0.35">
      <c r="A2666">
        <v>6252</v>
      </c>
      <c r="B2666" t="s">
        <v>51</v>
      </c>
      <c r="C2666">
        <v>1908</v>
      </c>
      <c r="D2666">
        <v>9</v>
      </c>
      <c r="E2666">
        <v>21</v>
      </c>
      <c r="F2666">
        <v>6</v>
      </c>
      <c r="G2666">
        <v>31</v>
      </c>
      <c r="I2666">
        <v>33</v>
      </c>
      <c r="J2666">
        <v>6.8</v>
      </c>
      <c r="L2666">
        <v>6.8</v>
      </c>
      <c r="R2666" t="s">
        <v>505</v>
      </c>
      <c r="S2666" t="s">
        <v>506</v>
      </c>
      <c r="T2666" t="s">
        <v>507</v>
      </c>
      <c r="U2666">
        <v>19</v>
      </c>
      <c r="V2666">
        <v>-155</v>
      </c>
      <c r="W2666">
        <v>150</v>
      </c>
    </row>
    <row r="2667" spans="1:45" x14ac:dyDescent="0.35">
      <c r="A2667">
        <v>2838</v>
      </c>
      <c r="B2667" t="s">
        <v>47</v>
      </c>
      <c r="C2667">
        <v>1908</v>
      </c>
      <c r="D2667">
        <v>10</v>
      </c>
      <c r="E2667">
        <v>23</v>
      </c>
      <c r="F2667">
        <v>20</v>
      </c>
      <c r="G2667">
        <v>14</v>
      </c>
      <c r="H2667">
        <v>6</v>
      </c>
      <c r="I2667">
        <v>220</v>
      </c>
      <c r="J2667">
        <v>7</v>
      </c>
      <c r="L2667">
        <v>7</v>
      </c>
      <c r="P2667">
        <v>7.6</v>
      </c>
      <c r="R2667" t="s">
        <v>121</v>
      </c>
      <c r="T2667" t="s">
        <v>1875</v>
      </c>
      <c r="U2667">
        <v>36.5</v>
      </c>
      <c r="V2667">
        <v>70.5</v>
      </c>
      <c r="W2667">
        <v>40</v>
      </c>
    </row>
    <row r="2668" spans="1:45" x14ac:dyDescent="0.35">
      <c r="A2668">
        <v>2840</v>
      </c>
      <c r="B2668" t="s">
        <v>47</v>
      </c>
      <c r="C2668">
        <v>1908</v>
      </c>
      <c r="D2668">
        <v>11</v>
      </c>
      <c r="E2668">
        <v>6</v>
      </c>
      <c r="F2668">
        <v>7</v>
      </c>
      <c r="G2668">
        <v>9</v>
      </c>
      <c r="H2668">
        <v>30</v>
      </c>
      <c r="I2668">
        <v>40</v>
      </c>
      <c r="J2668">
        <v>7.6</v>
      </c>
      <c r="L2668">
        <v>7.6</v>
      </c>
      <c r="R2668" t="s">
        <v>98</v>
      </c>
      <c r="T2668" t="s">
        <v>904</v>
      </c>
      <c r="U2668">
        <v>45</v>
      </c>
      <c r="V2668">
        <v>150</v>
      </c>
      <c r="W2668">
        <v>50</v>
      </c>
    </row>
    <row r="2669" spans="1:45" x14ac:dyDescent="0.35">
      <c r="A2669">
        <v>2844</v>
      </c>
      <c r="B2669" t="s">
        <v>51</v>
      </c>
      <c r="C2669">
        <v>1908</v>
      </c>
      <c r="D2669">
        <v>12</v>
      </c>
      <c r="E2669">
        <v>12</v>
      </c>
      <c r="F2669">
        <v>12</v>
      </c>
      <c r="G2669">
        <v>8</v>
      </c>
      <c r="R2669" t="s">
        <v>479</v>
      </c>
      <c r="T2669" t="s">
        <v>1876</v>
      </c>
      <c r="U2669">
        <v>-14</v>
      </c>
      <c r="V2669">
        <v>-78</v>
      </c>
      <c r="W2669">
        <v>160</v>
      </c>
    </row>
    <row r="2670" spans="1:45" x14ac:dyDescent="0.35">
      <c r="A2670">
        <v>2842</v>
      </c>
      <c r="B2670" t="s">
        <v>47</v>
      </c>
      <c r="C2670">
        <v>1908</v>
      </c>
      <c r="D2670">
        <v>12</v>
      </c>
      <c r="E2670">
        <v>12</v>
      </c>
      <c r="I2670">
        <v>15</v>
      </c>
      <c r="J2670">
        <v>7.2</v>
      </c>
      <c r="K2670">
        <v>7.2</v>
      </c>
      <c r="L2670">
        <v>7</v>
      </c>
      <c r="M2670">
        <v>7.6</v>
      </c>
      <c r="R2670" t="s">
        <v>851</v>
      </c>
      <c r="T2670" t="s">
        <v>1877</v>
      </c>
      <c r="U2670">
        <v>26.638999999999999</v>
      </c>
      <c r="V2670">
        <v>96.866</v>
      </c>
      <c r="W2670">
        <v>60</v>
      </c>
    </row>
    <row r="2671" spans="1:45" x14ac:dyDescent="0.35">
      <c r="A2671">
        <v>2846</v>
      </c>
      <c r="B2671" t="s">
        <v>51</v>
      </c>
      <c r="C2671">
        <v>1908</v>
      </c>
      <c r="D2671">
        <v>12</v>
      </c>
      <c r="E2671">
        <v>28</v>
      </c>
      <c r="F2671">
        <v>4</v>
      </c>
      <c r="G2671">
        <v>20</v>
      </c>
      <c r="H2671">
        <v>27</v>
      </c>
      <c r="I2671">
        <v>40</v>
      </c>
      <c r="J2671">
        <v>7</v>
      </c>
      <c r="K2671">
        <v>7</v>
      </c>
      <c r="L2671">
        <v>7.2</v>
      </c>
      <c r="Q2671">
        <v>11</v>
      </c>
      <c r="R2671" t="s">
        <v>60</v>
      </c>
      <c r="T2671" t="s">
        <v>1878</v>
      </c>
      <c r="U2671">
        <v>38.17</v>
      </c>
      <c r="V2671">
        <v>15.58</v>
      </c>
      <c r="W2671">
        <v>130</v>
      </c>
      <c r="X2671">
        <v>78000</v>
      </c>
      <c r="Y2671">
        <v>4</v>
      </c>
      <c r="AD2671">
        <v>116</v>
      </c>
      <c r="AE2671">
        <v>4</v>
      </c>
      <c r="AG2671">
        <v>4</v>
      </c>
      <c r="AJ2671">
        <v>80000</v>
      </c>
      <c r="AK2671">
        <v>4</v>
      </c>
      <c r="AP2671">
        <v>116</v>
      </c>
      <c r="AQ2671">
        <v>4</v>
      </c>
      <c r="AS2671">
        <v>4</v>
      </c>
    </row>
    <row r="2672" spans="1:45" x14ac:dyDescent="0.35">
      <c r="A2672">
        <v>2849</v>
      </c>
      <c r="B2672" t="s">
        <v>47</v>
      </c>
      <c r="C2672">
        <v>1909</v>
      </c>
      <c r="D2672">
        <v>1</v>
      </c>
      <c r="E2672">
        <v>19</v>
      </c>
      <c r="F2672">
        <v>4</v>
      </c>
      <c r="G2672">
        <v>56</v>
      </c>
      <c r="H2672" t="s">
        <v>48</v>
      </c>
      <c r="J2672">
        <v>5.8</v>
      </c>
      <c r="P2672">
        <v>5.8</v>
      </c>
      <c r="Q2672">
        <v>9</v>
      </c>
      <c r="R2672" t="s">
        <v>80</v>
      </c>
      <c r="T2672" t="s">
        <v>1879</v>
      </c>
      <c r="U2672">
        <v>38.6</v>
      </c>
      <c r="V2672">
        <v>26.9</v>
      </c>
      <c r="W2672">
        <v>140</v>
      </c>
      <c r="X2672">
        <v>8</v>
      </c>
      <c r="Y2672">
        <v>1</v>
      </c>
      <c r="AE2672">
        <v>3</v>
      </c>
    </row>
    <row r="2673" spans="1:45" x14ac:dyDescent="0.35">
      <c r="A2673">
        <v>2850</v>
      </c>
      <c r="B2673" t="s">
        <v>47</v>
      </c>
      <c r="C2673">
        <v>1909</v>
      </c>
      <c r="D2673">
        <v>1</v>
      </c>
      <c r="E2673">
        <v>23</v>
      </c>
      <c r="F2673">
        <v>2</v>
      </c>
      <c r="G2673">
        <v>48</v>
      </c>
      <c r="H2673">
        <v>18</v>
      </c>
      <c r="I2673">
        <v>33</v>
      </c>
      <c r="J2673">
        <v>7.7</v>
      </c>
      <c r="L2673">
        <v>7.7</v>
      </c>
      <c r="R2673" t="s">
        <v>73</v>
      </c>
      <c r="T2673" t="s">
        <v>1880</v>
      </c>
      <c r="U2673">
        <v>33</v>
      </c>
      <c r="V2673">
        <v>50</v>
      </c>
      <c r="W2673">
        <v>140</v>
      </c>
      <c r="X2673">
        <v>5500</v>
      </c>
      <c r="Y2673">
        <v>4</v>
      </c>
      <c r="AE2673">
        <v>2</v>
      </c>
      <c r="AJ2673">
        <v>55004</v>
      </c>
      <c r="AK2673">
        <v>4</v>
      </c>
      <c r="AQ2673">
        <v>2</v>
      </c>
    </row>
    <row r="2674" spans="1:45" x14ac:dyDescent="0.35">
      <c r="A2674">
        <v>2853</v>
      </c>
      <c r="B2674" t="s">
        <v>47</v>
      </c>
      <c r="C2674">
        <v>1909</v>
      </c>
      <c r="D2674">
        <v>1</v>
      </c>
      <c r="E2674">
        <v>29</v>
      </c>
      <c r="R2674" t="s">
        <v>385</v>
      </c>
      <c r="T2674" t="s">
        <v>1881</v>
      </c>
      <c r="U2674">
        <v>35.6</v>
      </c>
      <c r="V2674">
        <v>-5.4</v>
      </c>
      <c r="W2674">
        <v>15</v>
      </c>
      <c r="X2674">
        <v>100</v>
      </c>
      <c r="Y2674">
        <v>2</v>
      </c>
      <c r="AE2674">
        <v>3</v>
      </c>
      <c r="AJ2674">
        <v>100</v>
      </c>
      <c r="AK2674">
        <v>2</v>
      </c>
      <c r="AQ2674">
        <v>3</v>
      </c>
    </row>
    <row r="2675" spans="1:45" x14ac:dyDescent="0.35">
      <c r="A2675">
        <v>2854</v>
      </c>
      <c r="B2675" t="s">
        <v>47</v>
      </c>
      <c r="C2675">
        <v>1909</v>
      </c>
      <c r="D2675">
        <v>2</v>
      </c>
      <c r="E2675">
        <v>9</v>
      </c>
      <c r="F2675">
        <v>11</v>
      </c>
      <c r="G2675">
        <v>24</v>
      </c>
      <c r="H2675" t="s">
        <v>48</v>
      </c>
      <c r="J2675">
        <v>6.3</v>
      </c>
      <c r="P2675">
        <v>6.3</v>
      </c>
      <c r="Q2675">
        <v>9</v>
      </c>
      <c r="R2675" t="s">
        <v>80</v>
      </c>
      <c r="T2675" t="s">
        <v>1882</v>
      </c>
      <c r="U2675">
        <v>40.200000000000003</v>
      </c>
      <c r="V2675">
        <v>37.799999999999997</v>
      </c>
      <c r="W2675">
        <v>140</v>
      </c>
      <c r="Y2675">
        <v>3</v>
      </c>
      <c r="AE2675">
        <v>3</v>
      </c>
    </row>
    <row r="2676" spans="1:45" x14ac:dyDescent="0.35">
      <c r="A2676">
        <v>2856</v>
      </c>
      <c r="B2676" t="s">
        <v>47</v>
      </c>
      <c r="C2676">
        <v>1909</v>
      </c>
      <c r="D2676">
        <v>2</v>
      </c>
      <c r="E2676">
        <v>22</v>
      </c>
      <c r="F2676">
        <v>9</v>
      </c>
      <c r="G2676">
        <v>21</v>
      </c>
      <c r="H2676">
        <v>42</v>
      </c>
      <c r="I2676">
        <v>550</v>
      </c>
      <c r="J2676">
        <v>7.8</v>
      </c>
      <c r="L2676">
        <v>7.8</v>
      </c>
      <c r="R2676" t="s">
        <v>1594</v>
      </c>
      <c r="T2676" t="s">
        <v>1595</v>
      </c>
      <c r="U2676">
        <v>-18</v>
      </c>
      <c r="V2676">
        <v>-179</v>
      </c>
      <c r="W2676">
        <v>170</v>
      </c>
    </row>
    <row r="2677" spans="1:45" x14ac:dyDescent="0.35">
      <c r="A2677">
        <v>6253</v>
      </c>
      <c r="B2677" t="s">
        <v>51</v>
      </c>
      <c r="C2677">
        <v>1909</v>
      </c>
      <c r="D2677">
        <v>3</v>
      </c>
      <c r="E2677">
        <v>12</v>
      </c>
      <c r="F2677">
        <v>23</v>
      </c>
      <c r="G2677">
        <v>19</v>
      </c>
      <c r="J2677">
        <v>6.7</v>
      </c>
      <c r="L2677">
        <v>6.7</v>
      </c>
      <c r="R2677" t="s">
        <v>199</v>
      </c>
      <c r="T2677" t="s">
        <v>1883</v>
      </c>
      <c r="U2677">
        <v>34.5</v>
      </c>
      <c r="V2677">
        <v>141.5</v>
      </c>
      <c r="W2677">
        <v>30</v>
      </c>
      <c r="AE2677">
        <v>1</v>
      </c>
      <c r="AQ2677">
        <v>1</v>
      </c>
    </row>
    <row r="2678" spans="1:45" x14ac:dyDescent="0.35">
      <c r="A2678">
        <v>2857</v>
      </c>
      <c r="B2678" t="s">
        <v>51</v>
      </c>
      <c r="C2678">
        <v>1909</v>
      </c>
      <c r="D2678">
        <v>3</v>
      </c>
      <c r="E2678">
        <v>13</v>
      </c>
      <c r="F2678">
        <v>14</v>
      </c>
      <c r="G2678">
        <v>29</v>
      </c>
      <c r="I2678">
        <v>80</v>
      </c>
      <c r="J2678">
        <v>7.5</v>
      </c>
      <c r="L2678">
        <v>7.5</v>
      </c>
      <c r="R2678" t="s">
        <v>199</v>
      </c>
      <c r="T2678" t="s">
        <v>1884</v>
      </c>
      <c r="U2678">
        <v>34.5</v>
      </c>
      <c r="V2678">
        <v>141.5</v>
      </c>
      <c r="W2678">
        <v>30</v>
      </c>
      <c r="AE2678">
        <v>1</v>
      </c>
      <c r="AQ2678">
        <v>1</v>
      </c>
    </row>
    <row r="2679" spans="1:45" x14ac:dyDescent="0.35">
      <c r="A2679">
        <v>2858</v>
      </c>
      <c r="B2679" t="s">
        <v>47</v>
      </c>
      <c r="C2679">
        <v>1909</v>
      </c>
      <c r="D2679">
        <v>3</v>
      </c>
      <c r="E2679">
        <v>18</v>
      </c>
      <c r="F2679">
        <v>16</v>
      </c>
      <c r="G2679">
        <v>30</v>
      </c>
      <c r="H2679" t="s">
        <v>48</v>
      </c>
      <c r="Q2679">
        <v>8</v>
      </c>
      <c r="R2679" t="s">
        <v>621</v>
      </c>
      <c r="T2679" t="s">
        <v>1885</v>
      </c>
      <c r="U2679">
        <v>8</v>
      </c>
      <c r="V2679">
        <v>127</v>
      </c>
      <c r="W2679">
        <v>170</v>
      </c>
      <c r="AE2679">
        <v>2</v>
      </c>
    </row>
    <row r="2680" spans="1:45" x14ac:dyDescent="0.35">
      <c r="A2680">
        <v>2859</v>
      </c>
      <c r="B2680" t="s">
        <v>47</v>
      </c>
      <c r="C2680">
        <v>1909</v>
      </c>
      <c r="D2680">
        <v>3</v>
      </c>
      <c r="E2680">
        <v>23</v>
      </c>
      <c r="F2680">
        <v>3</v>
      </c>
      <c r="H2680" t="s">
        <v>48</v>
      </c>
      <c r="Q2680">
        <v>12</v>
      </c>
      <c r="R2680" t="s">
        <v>60</v>
      </c>
      <c r="T2680" t="s">
        <v>332</v>
      </c>
      <c r="U2680">
        <v>44.5</v>
      </c>
      <c r="V2680">
        <v>10.5</v>
      </c>
      <c r="W2680">
        <v>130</v>
      </c>
    </row>
    <row r="2681" spans="1:45" x14ac:dyDescent="0.35">
      <c r="A2681">
        <v>2860</v>
      </c>
      <c r="B2681" t="s">
        <v>47</v>
      </c>
      <c r="C2681">
        <v>1909</v>
      </c>
      <c r="D2681">
        <v>4</v>
      </c>
      <c r="E2681">
        <v>10</v>
      </c>
      <c r="F2681">
        <v>19</v>
      </c>
      <c r="G2681">
        <v>36</v>
      </c>
      <c r="J2681">
        <v>7.8</v>
      </c>
      <c r="L2681">
        <v>7.8</v>
      </c>
      <c r="R2681" t="s">
        <v>505</v>
      </c>
      <c r="S2681" t="s">
        <v>1032</v>
      </c>
      <c r="T2681" t="s">
        <v>1560</v>
      </c>
      <c r="U2681">
        <v>52</v>
      </c>
      <c r="V2681">
        <v>175</v>
      </c>
      <c r="W2681">
        <v>150</v>
      </c>
    </row>
    <row r="2682" spans="1:45" x14ac:dyDescent="0.35">
      <c r="A2682">
        <v>2861</v>
      </c>
      <c r="B2682" t="s">
        <v>47</v>
      </c>
      <c r="C2682">
        <v>1909</v>
      </c>
      <c r="D2682">
        <v>4</v>
      </c>
      <c r="E2682">
        <v>14</v>
      </c>
      <c r="F2682">
        <v>19</v>
      </c>
      <c r="G2682">
        <v>53</v>
      </c>
      <c r="H2682">
        <v>42</v>
      </c>
      <c r="J2682">
        <v>7.3</v>
      </c>
      <c r="L2682">
        <v>7.3</v>
      </c>
      <c r="R2682" t="s">
        <v>738</v>
      </c>
      <c r="T2682" t="s">
        <v>1886</v>
      </c>
      <c r="U2682">
        <v>25</v>
      </c>
      <c r="V2682">
        <v>121.5</v>
      </c>
      <c r="W2682">
        <v>30</v>
      </c>
      <c r="X2682">
        <v>9</v>
      </c>
      <c r="Y2682">
        <v>1</v>
      </c>
      <c r="AB2682">
        <v>51</v>
      </c>
      <c r="AC2682">
        <v>2</v>
      </c>
      <c r="AE2682">
        <v>1</v>
      </c>
      <c r="AF2682">
        <v>122</v>
      </c>
      <c r="AG2682">
        <v>3</v>
      </c>
      <c r="AJ2682">
        <v>9</v>
      </c>
      <c r="AK2682">
        <v>1</v>
      </c>
      <c r="AN2682">
        <v>51</v>
      </c>
      <c r="AO2682">
        <v>2</v>
      </c>
      <c r="AQ2682">
        <v>1</v>
      </c>
      <c r="AR2682">
        <v>122</v>
      </c>
      <c r="AS2682">
        <v>3</v>
      </c>
    </row>
    <row r="2683" spans="1:45" x14ac:dyDescent="0.35">
      <c r="A2683">
        <v>2864</v>
      </c>
      <c r="B2683" t="s">
        <v>47</v>
      </c>
      <c r="C2683">
        <v>1909</v>
      </c>
      <c r="D2683">
        <v>4</v>
      </c>
      <c r="E2683">
        <v>23</v>
      </c>
      <c r="F2683">
        <v>17</v>
      </c>
      <c r="G2683">
        <v>39</v>
      </c>
      <c r="H2683">
        <v>36</v>
      </c>
      <c r="J2683">
        <v>6.6</v>
      </c>
      <c r="L2683">
        <v>6.6</v>
      </c>
      <c r="Q2683">
        <v>10</v>
      </c>
      <c r="R2683" t="s">
        <v>90</v>
      </c>
      <c r="T2683" t="s">
        <v>1887</v>
      </c>
      <c r="U2683">
        <v>38.9</v>
      </c>
      <c r="V2683">
        <v>-8.8000000000000007</v>
      </c>
      <c r="W2683">
        <v>130</v>
      </c>
      <c r="X2683">
        <v>30</v>
      </c>
      <c r="Y2683">
        <v>1</v>
      </c>
      <c r="AE2683">
        <v>2</v>
      </c>
      <c r="AG2683">
        <v>2</v>
      </c>
      <c r="AI2683">
        <v>2</v>
      </c>
      <c r="AJ2683">
        <v>30</v>
      </c>
      <c r="AK2683">
        <v>1</v>
      </c>
      <c r="AQ2683">
        <v>2</v>
      </c>
      <c r="AS2683">
        <v>2</v>
      </c>
    </row>
    <row r="2684" spans="1:45" x14ac:dyDescent="0.35">
      <c r="A2684">
        <v>8158</v>
      </c>
      <c r="B2684" t="s">
        <v>47</v>
      </c>
      <c r="C2684">
        <v>1909</v>
      </c>
      <c r="D2684">
        <v>4</v>
      </c>
      <c r="E2684">
        <v>26</v>
      </c>
      <c r="R2684" t="s">
        <v>1888</v>
      </c>
      <c r="T2684" t="s">
        <v>1889</v>
      </c>
      <c r="U2684">
        <v>4.2</v>
      </c>
      <c r="V2684">
        <v>9.1999999999999993</v>
      </c>
      <c r="W2684">
        <v>10</v>
      </c>
      <c r="AE2684">
        <v>1</v>
      </c>
    </row>
    <row r="2685" spans="1:45" x14ac:dyDescent="0.35">
      <c r="A2685">
        <v>2866</v>
      </c>
      <c r="B2685" t="s">
        <v>47</v>
      </c>
      <c r="C2685">
        <v>1909</v>
      </c>
      <c r="D2685">
        <v>5</v>
      </c>
      <c r="E2685">
        <v>11</v>
      </c>
      <c r="F2685">
        <v>15</v>
      </c>
      <c r="G2685">
        <v>54</v>
      </c>
      <c r="H2685">
        <v>24</v>
      </c>
      <c r="J2685">
        <v>6.5</v>
      </c>
      <c r="L2685">
        <v>6.5</v>
      </c>
      <c r="Q2685">
        <v>8</v>
      </c>
      <c r="R2685" t="s">
        <v>93</v>
      </c>
      <c r="T2685" t="s">
        <v>530</v>
      </c>
      <c r="U2685">
        <v>24.4</v>
      </c>
      <c r="V2685">
        <v>103</v>
      </c>
      <c r="W2685">
        <v>30</v>
      </c>
      <c r="X2685">
        <v>21</v>
      </c>
      <c r="Y2685">
        <v>1</v>
      </c>
      <c r="AE2685">
        <v>2</v>
      </c>
      <c r="AG2685">
        <v>3</v>
      </c>
      <c r="AJ2685">
        <v>21</v>
      </c>
      <c r="AK2685">
        <v>1</v>
      </c>
      <c r="AQ2685">
        <v>2</v>
      </c>
      <c r="AS2685">
        <v>3</v>
      </c>
    </row>
    <row r="2686" spans="1:45" x14ac:dyDescent="0.35">
      <c r="A2686">
        <v>2868</v>
      </c>
      <c r="B2686" t="s">
        <v>51</v>
      </c>
      <c r="C2686">
        <v>1909</v>
      </c>
      <c r="D2686">
        <v>6</v>
      </c>
      <c r="E2686">
        <v>3</v>
      </c>
      <c r="F2686">
        <v>18</v>
      </c>
      <c r="G2686">
        <v>40</v>
      </c>
      <c r="H2686">
        <v>48</v>
      </c>
      <c r="I2686">
        <v>40</v>
      </c>
      <c r="J2686">
        <v>7.6</v>
      </c>
      <c r="L2686">
        <v>7.6</v>
      </c>
      <c r="R2686" t="s">
        <v>676</v>
      </c>
      <c r="T2686" t="s">
        <v>1890</v>
      </c>
      <c r="U2686">
        <v>-2</v>
      </c>
      <c r="V2686">
        <v>101</v>
      </c>
      <c r="W2686">
        <v>60</v>
      </c>
      <c r="Y2686">
        <v>3</v>
      </c>
      <c r="AE2686">
        <v>3</v>
      </c>
      <c r="AG2686">
        <v>3</v>
      </c>
      <c r="AI2686">
        <v>3</v>
      </c>
      <c r="AK2686">
        <v>3</v>
      </c>
      <c r="AQ2686">
        <v>3</v>
      </c>
      <c r="AS2686">
        <v>3</v>
      </c>
    </row>
    <row r="2687" spans="1:45" x14ac:dyDescent="0.35">
      <c r="A2687">
        <v>2870</v>
      </c>
      <c r="B2687" t="s">
        <v>47</v>
      </c>
      <c r="C2687">
        <v>1909</v>
      </c>
      <c r="D2687">
        <v>6</v>
      </c>
      <c r="E2687">
        <v>7</v>
      </c>
      <c r="F2687">
        <v>8</v>
      </c>
      <c r="G2687">
        <v>25</v>
      </c>
      <c r="H2687" t="s">
        <v>48</v>
      </c>
      <c r="Q2687">
        <v>12</v>
      </c>
      <c r="R2687" t="s">
        <v>60</v>
      </c>
      <c r="T2687" t="s">
        <v>476</v>
      </c>
      <c r="U2687">
        <v>43.2</v>
      </c>
      <c r="V2687">
        <v>11.5</v>
      </c>
      <c r="W2687">
        <v>130</v>
      </c>
    </row>
    <row r="2688" spans="1:45" x14ac:dyDescent="0.35">
      <c r="A2688">
        <v>2871</v>
      </c>
      <c r="B2688" t="s">
        <v>51</v>
      </c>
      <c r="C2688">
        <v>1909</v>
      </c>
      <c r="D2688">
        <v>6</v>
      </c>
      <c r="E2688">
        <v>8</v>
      </c>
      <c r="F2688">
        <v>5</v>
      </c>
      <c r="G2688">
        <v>46</v>
      </c>
      <c r="H2688">
        <v>30</v>
      </c>
      <c r="J2688">
        <v>7.6</v>
      </c>
      <c r="L2688">
        <v>7.6</v>
      </c>
      <c r="R2688" t="s">
        <v>539</v>
      </c>
      <c r="T2688" t="s">
        <v>539</v>
      </c>
      <c r="U2688">
        <v>-26.5</v>
      </c>
      <c r="V2688">
        <v>-70.5</v>
      </c>
      <c r="W2688">
        <v>160</v>
      </c>
    </row>
    <row r="2689" spans="1:45" x14ac:dyDescent="0.35">
      <c r="A2689">
        <v>2867</v>
      </c>
      <c r="B2689" t="s">
        <v>47</v>
      </c>
      <c r="C2689">
        <v>1909</v>
      </c>
      <c r="D2689">
        <v>6</v>
      </c>
      <c r="E2689">
        <v>11</v>
      </c>
      <c r="F2689">
        <v>21</v>
      </c>
      <c r="G2689">
        <v>6</v>
      </c>
      <c r="J2689">
        <v>6.2</v>
      </c>
      <c r="L2689">
        <v>6.2</v>
      </c>
      <c r="Q2689">
        <v>10</v>
      </c>
      <c r="R2689" t="s">
        <v>170</v>
      </c>
      <c r="T2689" t="s">
        <v>1891</v>
      </c>
      <c r="U2689">
        <v>43.7</v>
      </c>
      <c r="V2689">
        <v>5.4</v>
      </c>
      <c r="W2689">
        <v>120</v>
      </c>
      <c r="X2689">
        <v>40</v>
      </c>
      <c r="Y2689">
        <v>1</v>
      </c>
      <c r="AE2689">
        <v>2</v>
      </c>
    </row>
    <row r="2690" spans="1:45" x14ac:dyDescent="0.35">
      <c r="A2690">
        <v>2876</v>
      </c>
      <c r="B2690" t="s">
        <v>47</v>
      </c>
      <c r="C2690">
        <v>1909</v>
      </c>
      <c r="D2690">
        <v>7</v>
      </c>
      <c r="E2690">
        <v>7</v>
      </c>
      <c r="F2690">
        <v>21</v>
      </c>
      <c r="G2690">
        <v>37</v>
      </c>
      <c r="H2690">
        <v>50</v>
      </c>
      <c r="I2690">
        <v>230</v>
      </c>
      <c r="J2690">
        <v>8.1</v>
      </c>
      <c r="L2690">
        <v>8.1</v>
      </c>
      <c r="Q2690">
        <v>7</v>
      </c>
      <c r="R2690" t="s">
        <v>121</v>
      </c>
      <c r="T2690" t="s">
        <v>1892</v>
      </c>
      <c r="U2690">
        <v>36.5</v>
      </c>
      <c r="V2690">
        <v>70.5</v>
      </c>
      <c r="W2690">
        <v>40</v>
      </c>
    </row>
    <row r="2691" spans="1:45" x14ac:dyDescent="0.35">
      <c r="A2691">
        <v>2880</v>
      </c>
      <c r="B2691" t="s">
        <v>47</v>
      </c>
      <c r="C2691">
        <v>1909</v>
      </c>
      <c r="D2691">
        <v>7</v>
      </c>
      <c r="E2691">
        <v>8</v>
      </c>
      <c r="F2691">
        <v>2</v>
      </c>
      <c r="G2691">
        <v>30</v>
      </c>
      <c r="R2691" t="s">
        <v>115</v>
      </c>
      <c r="T2691" t="s">
        <v>115</v>
      </c>
      <c r="U2691">
        <v>35.5</v>
      </c>
      <c r="V2691">
        <v>72.5</v>
      </c>
      <c r="W2691">
        <v>60</v>
      </c>
      <c r="X2691">
        <v>10</v>
      </c>
      <c r="Y2691">
        <v>1</v>
      </c>
      <c r="AE2691">
        <v>1</v>
      </c>
    </row>
    <row r="2692" spans="1:45" x14ac:dyDescent="0.35">
      <c r="A2692">
        <v>9332</v>
      </c>
      <c r="B2692" t="s">
        <v>51</v>
      </c>
      <c r="C2692">
        <v>1909</v>
      </c>
      <c r="D2692">
        <v>7</v>
      </c>
      <c r="E2692">
        <v>8</v>
      </c>
      <c r="R2692" t="s">
        <v>1423</v>
      </c>
      <c r="T2692" t="s">
        <v>1680</v>
      </c>
      <c r="U2692">
        <v>-15.5</v>
      </c>
      <c r="V2692">
        <v>167.2</v>
      </c>
      <c r="W2692">
        <v>170</v>
      </c>
      <c r="AE2692">
        <v>2</v>
      </c>
      <c r="AG2692">
        <v>3</v>
      </c>
      <c r="AI2692">
        <v>3</v>
      </c>
      <c r="AQ2692">
        <v>2</v>
      </c>
      <c r="AS2692">
        <v>3</v>
      </c>
    </row>
    <row r="2693" spans="1:45" x14ac:dyDescent="0.35">
      <c r="A2693">
        <v>2881</v>
      </c>
      <c r="B2693" t="s">
        <v>47</v>
      </c>
      <c r="C2693">
        <v>1909</v>
      </c>
      <c r="D2693">
        <v>7</v>
      </c>
      <c r="E2693">
        <v>15</v>
      </c>
      <c r="F2693">
        <v>0</v>
      </c>
      <c r="G2693">
        <v>28</v>
      </c>
      <c r="H2693" t="s">
        <v>48</v>
      </c>
      <c r="I2693">
        <v>4</v>
      </c>
      <c r="J2693">
        <v>5.7</v>
      </c>
      <c r="P2693">
        <v>5.7</v>
      </c>
      <c r="Q2693">
        <v>10</v>
      </c>
      <c r="R2693" t="s">
        <v>56</v>
      </c>
      <c r="T2693" t="s">
        <v>1893</v>
      </c>
      <c r="U2693">
        <v>37.9</v>
      </c>
      <c r="V2693">
        <v>21.5</v>
      </c>
      <c r="W2693">
        <v>130</v>
      </c>
      <c r="Y2693">
        <v>1</v>
      </c>
    </row>
    <row r="2694" spans="1:45" x14ac:dyDescent="0.35">
      <c r="A2694">
        <v>2884</v>
      </c>
      <c r="B2694" t="s">
        <v>51</v>
      </c>
      <c r="C2694">
        <v>1909</v>
      </c>
      <c r="D2694">
        <v>7</v>
      </c>
      <c r="E2694">
        <v>30</v>
      </c>
      <c r="F2694">
        <v>10</v>
      </c>
      <c r="G2694">
        <v>51</v>
      </c>
      <c r="H2694">
        <v>54</v>
      </c>
      <c r="J2694">
        <v>7.8</v>
      </c>
      <c r="L2694">
        <v>7.8</v>
      </c>
      <c r="R2694" t="s">
        <v>543</v>
      </c>
      <c r="T2694" t="s">
        <v>940</v>
      </c>
      <c r="U2694">
        <v>16.8</v>
      </c>
      <c r="V2694">
        <v>-99.8</v>
      </c>
      <c r="W2694">
        <v>150</v>
      </c>
      <c r="AE2694">
        <v>3</v>
      </c>
      <c r="AG2694">
        <v>3</v>
      </c>
      <c r="AQ2694">
        <v>3</v>
      </c>
      <c r="AS2694">
        <v>3</v>
      </c>
    </row>
    <row r="2695" spans="1:45" x14ac:dyDescent="0.35">
      <c r="A2695">
        <v>2886</v>
      </c>
      <c r="B2695" t="s">
        <v>51</v>
      </c>
      <c r="C2695">
        <v>1909</v>
      </c>
      <c r="D2695">
        <v>8</v>
      </c>
      <c r="E2695">
        <v>14</v>
      </c>
      <c r="F2695">
        <v>6</v>
      </c>
      <c r="G2695">
        <v>30</v>
      </c>
      <c r="I2695">
        <v>33</v>
      </c>
      <c r="J2695">
        <v>6.9</v>
      </c>
      <c r="L2695">
        <v>6.9</v>
      </c>
      <c r="R2695" t="s">
        <v>199</v>
      </c>
      <c r="T2695" t="s">
        <v>1894</v>
      </c>
      <c r="U2695">
        <v>35.4</v>
      </c>
      <c r="V2695">
        <v>136.30000000000001</v>
      </c>
      <c r="W2695">
        <v>30</v>
      </c>
      <c r="X2695">
        <v>41</v>
      </c>
      <c r="Y2695">
        <v>1</v>
      </c>
      <c r="AE2695">
        <v>3</v>
      </c>
      <c r="AF2695">
        <v>976</v>
      </c>
      <c r="AG2695">
        <v>3</v>
      </c>
      <c r="AJ2695">
        <v>41</v>
      </c>
      <c r="AK2695">
        <v>1</v>
      </c>
      <c r="AQ2695">
        <v>3</v>
      </c>
      <c r="AR2695">
        <v>976</v>
      </c>
      <c r="AS2695">
        <v>3</v>
      </c>
    </row>
    <row r="2696" spans="1:45" x14ac:dyDescent="0.35">
      <c r="A2696">
        <v>2888</v>
      </c>
      <c r="B2696" t="s">
        <v>47</v>
      </c>
      <c r="C2696">
        <v>1909</v>
      </c>
      <c r="D2696">
        <v>8</v>
      </c>
      <c r="E2696">
        <v>24</v>
      </c>
      <c r="F2696">
        <v>22</v>
      </c>
      <c r="G2696">
        <v>32</v>
      </c>
      <c r="H2696" t="s">
        <v>48</v>
      </c>
      <c r="Q2696">
        <v>12</v>
      </c>
      <c r="R2696" t="s">
        <v>60</v>
      </c>
      <c r="T2696" t="s">
        <v>476</v>
      </c>
      <c r="U2696">
        <v>43.2</v>
      </c>
      <c r="V2696">
        <v>11.5</v>
      </c>
      <c r="W2696">
        <v>130</v>
      </c>
    </row>
    <row r="2697" spans="1:45" x14ac:dyDescent="0.35">
      <c r="A2697">
        <v>10470</v>
      </c>
      <c r="B2697" t="s">
        <v>51</v>
      </c>
      <c r="C2697">
        <v>1909</v>
      </c>
      <c r="D2697">
        <v>10</v>
      </c>
      <c r="E2697">
        <v>6</v>
      </c>
      <c r="F2697">
        <v>2</v>
      </c>
      <c r="G2697">
        <v>41</v>
      </c>
      <c r="Q2697">
        <v>7</v>
      </c>
      <c r="R2697" t="s">
        <v>505</v>
      </c>
      <c r="S2697" t="s">
        <v>1799</v>
      </c>
      <c r="T2697" t="s">
        <v>1800</v>
      </c>
      <c r="U2697">
        <v>41.8</v>
      </c>
      <c r="V2697">
        <v>-112.7</v>
      </c>
      <c r="W2697">
        <v>150</v>
      </c>
      <c r="AE2697">
        <v>1</v>
      </c>
      <c r="AQ2697">
        <v>1</v>
      </c>
    </row>
    <row r="2698" spans="1:45" x14ac:dyDescent="0.35">
      <c r="A2698">
        <v>2889</v>
      </c>
      <c r="B2698" t="s">
        <v>47</v>
      </c>
      <c r="C2698">
        <v>1909</v>
      </c>
      <c r="D2698">
        <v>10</v>
      </c>
      <c r="E2698">
        <v>20</v>
      </c>
      <c r="F2698">
        <v>23</v>
      </c>
      <c r="G2698">
        <v>41</v>
      </c>
      <c r="H2698" t="s">
        <v>48</v>
      </c>
      <c r="I2698">
        <v>60</v>
      </c>
      <c r="J2698">
        <v>7.2</v>
      </c>
      <c r="P2698">
        <v>7.2</v>
      </c>
      <c r="R2698" t="s">
        <v>115</v>
      </c>
      <c r="T2698" t="s">
        <v>115</v>
      </c>
      <c r="U2698">
        <v>30</v>
      </c>
      <c r="V2698">
        <v>68</v>
      </c>
      <c r="W2698">
        <v>60</v>
      </c>
      <c r="X2698">
        <v>231</v>
      </c>
      <c r="Y2698">
        <v>3</v>
      </c>
      <c r="AE2698">
        <v>2</v>
      </c>
    </row>
    <row r="2699" spans="1:45" x14ac:dyDescent="0.35">
      <c r="A2699">
        <v>2890</v>
      </c>
      <c r="B2699" t="s">
        <v>47</v>
      </c>
      <c r="C2699">
        <v>1909</v>
      </c>
      <c r="D2699">
        <v>10</v>
      </c>
      <c r="E2699">
        <v>21</v>
      </c>
      <c r="F2699">
        <v>16</v>
      </c>
      <c r="G2699">
        <v>27</v>
      </c>
      <c r="H2699" t="s">
        <v>48</v>
      </c>
      <c r="I2699">
        <v>5</v>
      </c>
      <c r="Q2699">
        <v>12</v>
      </c>
      <c r="R2699" t="s">
        <v>60</v>
      </c>
      <c r="T2699" t="s">
        <v>139</v>
      </c>
      <c r="U2699">
        <v>37.700000000000003</v>
      </c>
      <c r="V2699">
        <v>15.2</v>
      </c>
      <c r="W2699">
        <v>130</v>
      </c>
    </row>
    <row r="2700" spans="1:45" x14ac:dyDescent="0.35">
      <c r="A2700">
        <v>2891</v>
      </c>
      <c r="B2700" t="s">
        <v>47</v>
      </c>
      <c r="C2700">
        <v>1909</v>
      </c>
      <c r="D2700">
        <v>10</v>
      </c>
      <c r="E2700">
        <v>29</v>
      </c>
      <c r="F2700">
        <v>17</v>
      </c>
      <c r="G2700">
        <v>38</v>
      </c>
      <c r="H2700" t="s">
        <v>48</v>
      </c>
      <c r="J2700">
        <v>5.8</v>
      </c>
      <c r="P2700">
        <v>5.8</v>
      </c>
      <c r="Q2700">
        <v>8</v>
      </c>
      <c r="R2700" t="s">
        <v>80</v>
      </c>
      <c r="T2700" t="s">
        <v>1895</v>
      </c>
      <c r="U2700">
        <v>40.299999999999997</v>
      </c>
      <c r="V2700">
        <v>29.6</v>
      </c>
      <c r="W2700">
        <v>140</v>
      </c>
      <c r="AE2700">
        <v>3</v>
      </c>
    </row>
    <row r="2701" spans="1:45" x14ac:dyDescent="0.35">
      <c r="A2701">
        <v>2892</v>
      </c>
      <c r="B2701" t="s">
        <v>47</v>
      </c>
      <c r="C2701">
        <v>1909</v>
      </c>
      <c r="D2701">
        <v>10</v>
      </c>
      <c r="E2701">
        <v>31</v>
      </c>
      <c r="F2701">
        <v>10</v>
      </c>
      <c r="G2701">
        <v>23</v>
      </c>
      <c r="H2701" t="s">
        <v>48</v>
      </c>
      <c r="J2701">
        <v>4.7</v>
      </c>
      <c r="P2701">
        <v>4.7</v>
      </c>
      <c r="R2701" t="s">
        <v>543</v>
      </c>
      <c r="T2701" t="s">
        <v>1896</v>
      </c>
      <c r="U2701">
        <v>17</v>
      </c>
      <c r="V2701">
        <v>-101.2</v>
      </c>
      <c r="W2701">
        <v>150</v>
      </c>
      <c r="AE2701">
        <v>3</v>
      </c>
    </row>
    <row r="2702" spans="1:45" x14ac:dyDescent="0.35">
      <c r="A2702">
        <v>2893</v>
      </c>
      <c r="B2702" t="s">
        <v>47</v>
      </c>
      <c r="C2702">
        <v>1909</v>
      </c>
      <c r="D2702">
        <v>11</v>
      </c>
      <c r="E2702">
        <v>10</v>
      </c>
      <c r="F2702">
        <v>6</v>
      </c>
      <c r="G2702">
        <v>13</v>
      </c>
      <c r="H2702" t="s">
        <v>48</v>
      </c>
      <c r="I2702">
        <v>190</v>
      </c>
      <c r="J2702">
        <v>7.9</v>
      </c>
      <c r="P2702">
        <v>7.9</v>
      </c>
      <c r="R2702" t="s">
        <v>199</v>
      </c>
      <c r="T2702" t="s">
        <v>1820</v>
      </c>
      <c r="U2702">
        <v>32</v>
      </c>
      <c r="V2702">
        <v>131</v>
      </c>
      <c r="W2702">
        <v>30</v>
      </c>
    </row>
    <row r="2703" spans="1:45" x14ac:dyDescent="0.35">
      <c r="A2703">
        <v>7993</v>
      </c>
      <c r="B2703" t="s">
        <v>47</v>
      </c>
      <c r="C2703">
        <v>1909</v>
      </c>
      <c r="D2703">
        <v>11</v>
      </c>
      <c r="E2703">
        <v>21</v>
      </c>
      <c r="F2703">
        <v>7</v>
      </c>
      <c r="G2703">
        <v>36</v>
      </c>
      <c r="J2703">
        <v>7.3</v>
      </c>
      <c r="L2703">
        <v>7.3</v>
      </c>
      <c r="R2703" t="s">
        <v>738</v>
      </c>
      <c r="T2703" t="s">
        <v>738</v>
      </c>
      <c r="U2703">
        <v>24.4</v>
      </c>
      <c r="V2703">
        <v>121.8</v>
      </c>
      <c r="W2703">
        <v>30</v>
      </c>
      <c r="X2703">
        <v>4</v>
      </c>
      <c r="Y2703">
        <v>1</v>
      </c>
      <c r="AE2703">
        <v>1</v>
      </c>
      <c r="AF2703">
        <v>14</v>
      </c>
      <c r="AG2703">
        <v>1</v>
      </c>
      <c r="AJ2703">
        <v>4</v>
      </c>
      <c r="AK2703">
        <v>1</v>
      </c>
      <c r="AQ2703">
        <v>1</v>
      </c>
      <c r="AR2703">
        <v>14</v>
      </c>
      <c r="AS2703">
        <v>1</v>
      </c>
    </row>
    <row r="2704" spans="1:45" x14ac:dyDescent="0.35">
      <c r="A2704">
        <v>2895</v>
      </c>
      <c r="B2704" t="s">
        <v>47</v>
      </c>
      <c r="C2704">
        <v>1909</v>
      </c>
      <c r="D2704">
        <v>12</v>
      </c>
      <c r="E2704">
        <v>9</v>
      </c>
      <c r="F2704">
        <v>23</v>
      </c>
      <c r="G2704">
        <v>23</v>
      </c>
      <c r="J2704">
        <v>7.7</v>
      </c>
      <c r="P2704">
        <v>7.7</v>
      </c>
      <c r="R2704" t="s">
        <v>1769</v>
      </c>
      <c r="T2704" t="s">
        <v>1769</v>
      </c>
      <c r="U2704">
        <v>-10</v>
      </c>
      <c r="V2704">
        <v>165</v>
      </c>
      <c r="W2704">
        <v>170</v>
      </c>
    </row>
    <row r="2705" spans="1:45" x14ac:dyDescent="0.35">
      <c r="A2705">
        <v>2894</v>
      </c>
      <c r="B2705" t="s">
        <v>51</v>
      </c>
      <c r="C2705">
        <v>1909</v>
      </c>
      <c r="D2705">
        <v>12</v>
      </c>
      <c r="E2705">
        <v>9</v>
      </c>
      <c r="F2705">
        <v>23</v>
      </c>
      <c r="G2705">
        <v>28</v>
      </c>
      <c r="I2705">
        <v>100</v>
      </c>
      <c r="J2705">
        <v>8</v>
      </c>
      <c r="P2705">
        <v>8</v>
      </c>
      <c r="Q2705">
        <v>8</v>
      </c>
      <c r="R2705" t="s">
        <v>647</v>
      </c>
      <c r="S2705" t="s">
        <v>1104</v>
      </c>
      <c r="T2705" t="s">
        <v>1105</v>
      </c>
      <c r="U2705">
        <v>12.5</v>
      </c>
      <c r="V2705">
        <v>145</v>
      </c>
      <c r="W2705">
        <v>170</v>
      </c>
      <c r="AE2705">
        <v>2</v>
      </c>
      <c r="AQ2705">
        <v>2</v>
      </c>
    </row>
    <row r="2706" spans="1:45" x14ac:dyDescent="0.35">
      <c r="A2706">
        <v>2898</v>
      </c>
      <c r="B2706" t="s">
        <v>47</v>
      </c>
      <c r="C2706">
        <v>1910</v>
      </c>
      <c r="D2706">
        <v>1</v>
      </c>
      <c r="E2706">
        <v>1</v>
      </c>
      <c r="F2706">
        <v>11</v>
      </c>
      <c r="G2706">
        <v>2</v>
      </c>
      <c r="H2706" t="s">
        <v>48</v>
      </c>
      <c r="I2706">
        <v>60</v>
      </c>
      <c r="J2706">
        <v>7.5</v>
      </c>
      <c r="L2706">
        <v>7.5</v>
      </c>
      <c r="R2706" t="s">
        <v>553</v>
      </c>
      <c r="T2706" t="s">
        <v>553</v>
      </c>
      <c r="U2706">
        <v>17</v>
      </c>
      <c r="V2706">
        <v>-85</v>
      </c>
      <c r="W2706">
        <v>90</v>
      </c>
    </row>
    <row r="2707" spans="1:45" x14ac:dyDescent="0.35">
      <c r="A2707">
        <v>2899</v>
      </c>
      <c r="B2707" t="s">
        <v>47</v>
      </c>
      <c r="C2707">
        <v>1910</v>
      </c>
      <c r="D2707">
        <v>1</v>
      </c>
      <c r="E2707">
        <v>8</v>
      </c>
      <c r="F2707">
        <v>14</v>
      </c>
      <c r="G2707">
        <v>49</v>
      </c>
      <c r="H2707">
        <v>30</v>
      </c>
      <c r="J2707">
        <v>6.8</v>
      </c>
      <c r="L2707">
        <v>6.8</v>
      </c>
      <c r="R2707" t="s">
        <v>93</v>
      </c>
      <c r="T2707" t="s">
        <v>137</v>
      </c>
      <c r="U2707">
        <v>35</v>
      </c>
      <c r="V2707">
        <v>122</v>
      </c>
      <c r="W2707">
        <v>30</v>
      </c>
      <c r="AE2707">
        <v>2</v>
      </c>
      <c r="AG2707">
        <v>3</v>
      </c>
      <c r="AQ2707">
        <v>2</v>
      </c>
      <c r="AS2707">
        <v>3</v>
      </c>
    </row>
    <row r="2708" spans="1:45" x14ac:dyDescent="0.35">
      <c r="A2708">
        <v>2900</v>
      </c>
      <c r="B2708" t="s">
        <v>47</v>
      </c>
      <c r="C2708">
        <v>1910</v>
      </c>
      <c r="D2708">
        <v>2</v>
      </c>
      <c r="E2708">
        <v>12</v>
      </c>
      <c r="F2708">
        <v>18</v>
      </c>
      <c r="G2708">
        <v>10</v>
      </c>
      <c r="H2708" t="s">
        <v>48</v>
      </c>
      <c r="I2708">
        <v>350</v>
      </c>
      <c r="J2708">
        <v>7.4</v>
      </c>
      <c r="L2708">
        <v>7.4</v>
      </c>
      <c r="P2708">
        <v>7.6</v>
      </c>
      <c r="R2708" t="s">
        <v>199</v>
      </c>
      <c r="T2708" t="s">
        <v>1897</v>
      </c>
      <c r="U2708">
        <v>33</v>
      </c>
      <c r="V2708">
        <v>138.5</v>
      </c>
      <c r="W2708">
        <v>30</v>
      </c>
    </row>
    <row r="2709" spans="1:45" x14ac:dyDescent="0.35">
      <c r="A2709">
        <v>7464</v>
      </c>
      <c r="B2709" t="s">
        <v>51</v>
      </c>
      <c r="C2709">
        <v>1910</v>
      </c>
      <c r="D2709">
        <v>2</v>
      </c>
      <c r="E2709">
        <v>25</v>
      </c>
      <c r="J2709">
        <v>6</v>
      </c>
      <c r="L2709">
        <v>6</v>
      </c>
      <c r="R2709" t="s">
        <v>977</v>
      </c>
      <c r="T2709" t="s">
        <v>1898</v>
      </c>
      <c r="U2709">
        <v>-4.25</v>
      </c>
      <c r="V2709">
        <v>152.25</v>
      </c>
      <c r="W2709">
        <v>170</v>
      </c>
    </row>
    <row r="2710" spans="1:45" x14ac:dyDescent="0.35">
      <c r="A2710">
        <v>2901</v>
      </c>
      <c r="B2710" t="s">
        <v>47</v>
      </c>
      <c r="C2710">
        <v>1910</v>
      </c>
      <c r="D2710">
        <v>4</v>
      </c>
      <c r="E2710">
        <v>12</v>
      </c>
      <c r="F2710">
        <v>0</v>
      </c>
      <c r="G2710">
        <v>22</v>
      </c>
      <c r="H2710">
        <v>13</v>
      </c>
      <c r="I2710">
        <v>200</v>
      </c>
      <c r="J2710">
        <v>7.8</v>
      </c>
      <c r="L2710">
        <v>7.8</v>
      </c>
      <c r="R2710" t="s">
        <v>738</v>
      </c>
      <c r="T2710" t="s">
        <v>738</v>
      </c>
      <c r="U2710">
        <v>25.5</v>
      </c>
      <c r="V2710">
        <v>122.5</v>
      </c>
      <c r="W2710">
        <v>30</v>
      </c>
      <c r="X2710">
        <v>60</v>
      </c>
      <c r="Y2710">
        <v>2</v>
      </c>
      <c r="AE2710">
        <v>1</v>
      </c>
      <c r="AF2710">
        <v>13</v>
      </c>
      <c r="AG2710">
        <v>1</v>
      </c>
      <c r="AJ2710">
        <v>60</v>
      </c>
      <c r="AK2710">
        <v>2</v>
      </c>
      <c r="AQ2710">
        <v>1</v>
      </c>
      <c r="AR2710">
        <v>13</v>
      </c>
      <c r="AS2710">
        <v>1</v>
      </c>
    </row>
    <row r="2711" spans="1:45" x14ac:dyDescent="0.35">
      <c r="A2711">
        <v>2902</v>
      </c>
      <c r="B2711" t="s">
        <v>47</v>
      </c>
      <c r="C2711">
        <v>1910</v>
      </c>
      <c r="D2711">
        <v>4</v>
      </c>
      <c r="E2711">
        <v>13</v>
      </c>
      <c r="H2711" t="s">
        <v>48</v>
      </c>
      <c r="R2711" t="s">
        <v>595</v>
      </c>
      <c r="T2711" t="s">
        <v>1899</v>
      </c>
      <c r="U2711">
        <v>9.8000000000000007</v>
      </c>
      <c r="V2711">
        <v>-84</v>
      </c>
      <c r="W2711">
        <v>100</v>
      </c>
      <c r="X2711">
        <v>1750</v>
      </c>
      <c r="Y2711">
        <v>4</v>
      </c>
      <c r="AE2711">
        <v>2</v>
      </c>
    </row>
    <row r="2712" spans="1:45" x14ac:dyDescent="0.35">
      <c r="A2712">
        <v>2904</v>
      </c>
      <c r="B2712" t="s">
        <v>47</v>
      </c>
      <c r="C2712">
        <v>1910</v>
      </c>
      <c r="D2712">
        <v>5</v>
      </c>
      <c r="E2712">
        <v>4</v>
      </c>
      <c r="F2712">
        <v>23</v>
      </c>
      <c r="G2712">
        <v>50</v>
      </c>
      <c r="H2712" t="s">
        <v>48</v>
      </c>
      <c r="R2712" t="s">
        <v>595</v>
      </c>
      <c r="T2712" t="s">
        <v>1900</v>
      </c>
      <c r="U2712">
        <v>10</v>
      </c>
      <c r="V2712">
        <v>-84</v>
      </c>
      <c r="W2712">
        <v>100</v>
      </c>
      <c r="X2712">
        <v>700</v>
      </c>
      <c r="Y2712">
        <v>3</v>
      </c>
      <c r="AE2712">
        <v>3</v>
      </c>
    </row>
    <row r="2713" spans="1:45" x14ac:dyDescent="0.35">
      <c r="A2713">
        <v>2905</v>
      </c>
      <c r="B2713" t="s">
        <v>47</v>
      </c>
      <c r="C2713">
        <v>1910</v>
      </c>
      <c r="D2713">
        <v>5</v>
      </c>
      <c r="E2713">
        <v>22</v>
      </c>
      <c r="F2713">
        <v>6</v>
      </c>
      <c r="G2713">
        <v>25</v>
      </c>
      <c r="H2713" t="s">
        <v>48</v>
      </c>
      <c r="I2713">
        <v>60</v>
      </c>
      <c r="J2713">
        <v>7.5</v>
      </c>
      <c r="P2713">
        <v>7.5</v>
      </c>
      <c r="R2713" t="s">
        <v>199</v>
      </c>
      <c r="T2713" t="s">
        <v>1816</v>
      </c>
      <c r="U2713">
        <v>42</v>
      </c>
      <c r="V2713">
        <v>145</v>
      </c>
      <c r="W2713">
        <v>30</v>
      </c>
    </row>
    <row r="2714" spans="1:45" x14ac:dyDescent="0.35">
      <c r="A2714">
        <v>2906</v>
      </c>
      <c r="B2714" t="s">
        <v>47</v>
      </c>
      <c r="C2714">
        <v>1910</v>
      </c>
      <c r="D2714">
        <v>6</v>
      </c>
      <c r="E2714">
        <v>1</v>
      </c>
      <c r="F2714">
        <v>5</v>
      </c>
      <c r="G2714">
        <v>55</v>
      </c>
      <c r="H2714" t="s">
        <v>48</v>
      </c>
      <c r="I2714">
        <v>80</v>
      </c>
      <c r="J2714">
        <v>7.5</v>
      </c>
      <c r="P2714">
        <v>7.5</v>
      </c>
      <c r="R2714" t="s">
        <v>1423</v>
      </c>
      <c r="T2714" t="s">
        <v>1424</v>
      </c>
      <c r="U2714">
        <v>-20</v>
      </c>
      <c r="V2714">
        <v>169</v>
      </c>
      <c r="W2714">
        <v>170</v>
      </c>
    </row>
    <row r="2715" spans="1:45" x14ac:dyDescent="0.35">
      <c r="A2715">
        <v>2908</v>
      </c>
      <c r="B2715" t="s">
        <v>47</v>
      </c>
      <c r="C2715">
        <v>1910</v>
      </c>
      <c r="D2715">
        <v>6</v>
      </c>
      <c r="E2715">
        <v>7</v>
      </c>
      <c r="F2715">
        <v>2</v>
      </c>
      <c r="G2715">
        <v>5</v>
      </c>
      <c r="H2715" t="s">
        <v>48</v>
      </c>
      <c r="I2715">
        <v>33</v>
      </c>
      <c r="J2715">
        <v>5.9</v>
      </c>
      <c r="P2715">
        <v>5.9</v>
      </c>
      <c r="Q2715">
        <v>10</v>
      </c>
      <c r="R2715" t="s">
        <v>60</v>
      </c>
      <c r="T2715" t="s">
        <v>813</v>
      </c>
      <c r="U2715">
        <v>40.9</v>
      </c>
      <c r="V2715">
        <v>15.4</v>
      </c>
      <c r="W2715">
        <v>130</v>
      </c>
    </row>
    <row r="2716" spans="1:45" x14ac:dyDescent="0.35">
      <c r="A2716">
        <v>2909</v>
      </c>
      <c r="B2716" t="s">
        <v>47</v>
      </c>
      <c r="C2716">
        <v>1910</v>
      </c>
      <c r="D2716">
        <v>6</v>
      </c>
      <c r="E2716">
        <v>16</v>
      </c>
      <c r="F2716">
        <v>6</v>
      </c>
      <c r="G2716">
        <v>30</v>
      </c>
      <c r="H2716">
        <v>42</v>
      </c>
      <c r="I2716">
        <v>100</v>
      </c>
      <c r="J2716">
        <v>7.9</v>
      </c>
      <c r="K2716">
        <v>7.9</v>
      </c>
      <c r="L2716">
        <v>8.1</v>
      </c>
      <c r="M2716">
        <v>7.9</v>
      </c>
      <c r="R2716" t="s">
        <v>1423</v>
      </c>
      <c r="T2716" t="s">
        <v>1424</v>
      </c>
      <c r="U2716">
        <v>-19</v>
      </c>
      <c r="V2716">
        <v>169.5</v>
      </c>
      <c r="W2716">
        <v>170</v>
      </c>
    </row>
    <row r="2717" spans="1:45" x14ac:dyDescent="0.35">
      <c r="A2717">
        <v>2910</v>
      </c>
      <c r="B2717" t="s">
        <v>47</v>
      </c>
      <c r="C2717">
        <v>1910</v>
      </c>
      <c r="D2717">
        <v>6</v>
      </c>
      <c r="E2717">
        <v>24</v>
      </c>
      <c r="F2717">
        <v>13</v>
      </c>
      <c r="G2717">
        <v>27</v>
      </c>
      <c r="I2717">
        <v>33</v>
      </c>
      <c r="J2717">
        <v>6.4</v>
      </c>
      <c r="L2717">
        <v>6.4</v>
      </c>
      <c r="Q2717">
        <v>11</v>
      </c>
      <c r="R2717" t="s">
        <v>258</v>
      </c>
      <c r="T2717" t="s">
        <v>1901</v>
      </c>
      <c r="U2717">
        <v>36</v>
      </c>
      <c r="V2717">
        <v>4</v>
      </c>
      <c r="W2717">
        <v>15</v>
      </c>
      <c r="X2717">
        <v>12</v>
      </c>
      <c r="Y2717">
        <v>1</v>
      </c>
      <c r="AE2717">
        <v>1</v>
      </c>
      <c r="AJ2717">
        <v>12</v>
      </c>
      <c r="AK2717">
        <v>1</v>
      </c>
      <c r="AQ2717">
        <v>1</v>
      </c>
    </row>
    <row r="2718" spans="1:45" x14ac:dyDescent="0.35">
      <c r="A2718">
        <v>2911</v>
      </c>
      <c r="B2718" t="s">
        <v>47</v>
      </c>
      <c r="C2718">
        <v>1910</v>
      </c>
      <c r="D2718">
        <v>6</v>
      </c>
      <c r="E2718">
        <v>25</v>
      </c>
      <c r="F2718">
        <v>19</v>
      </c>
      <c r="G2718">
        <v>26</v>
      </c>
      <c r="H2718" t="s">
        <v>48</v>
      </c>
      <c r="J2718">
        <v>6.1</v>
      </c>
      <c r="P2718">
        <v>6.1</v>
      </c>
      <c r="Q2718">
        <v>7</v>
      </c>
      <c r="R2718" t="s">
        <v>80</v>
      </c>
      <c r="T2718" t="s">
        <v>1902</v>
      </c>
      <c r="U2718">
        <v>40.9</v>
      </c>
      <c r="V2718">
        <v>34.6</v>
      </c>
      <c r="W2718">
        <v>140</v>
      </c>
      <c r="AE2718">
        <v>3</v>
      </c>
    </row>
    <row r="2719" spans="1:45" x14ac:dyDescent="0.35">
      <c r="A2719">
        <v>2912</v>
      </c>
      <c r="B2719" t="s">
        <v>47</v>
      </c>
      <c r="C2719">
        <v>1910</v>
      </c>
      <c r="D2719">
        <v>9</v>
      </c>
      <c r="E2719">
        <v>24</v>
      </c>
      <c r="F2719">
        <v>3</v>
      </c>
      <c r="H2719" t="s">
        <v>48</v>
      </c>
      <c r="J2719">
        <v>6.9</v>
      </c>
      <c r="P2719">
        <v>6.9</v>
      </c>
      <c r="Q2719">
        <v>9</v>
      </c>
      <c r="R2719" t="s">
        <v>543</v>
      </c>
      <c r="T2719" t="s">
        <v>627</v>
      </c>
      <c r="U2719">
        <v>16.8</v>
      </c>
      <c r="V2719">
        <v>-95.9</v>
      </c>
      <c r="W2719">
        <v>150</v>
      </c>
      <c r="AE2719">
        <v>2</v>
      </c>
    </row>
    <row r="2720" spans="1:45" x14ac:dyDescent="0.35">
      <c r="A2720">
        <v>2913</v>
      </c>
      <c r="B2720" t="s">
        <v>47</v>
      </c>
      <c r="C2720">
        <v>1910</v>
      </c>
      <c r="D2720">
        <v>10</v>
      </c>
      <c r="E2720">
        <v>27</v>
      </c>
      <c r="R2720" t="s">
        <v>385</v>
      </c>
      <c r="T2720" t="s">
        <v>1903</v>
      </c>
      <c r="U2720">
        <v>35.299999999999997</v>
      </c>
      <c r="V2720">
        <v>-2.97</v>
      </c>
      <c r="W2720">
        <v>15</v>
      </c>
      <c r="AE2720">
        <v>2</v>
      </c>
    </row>
    <row r="2721" spans="1:47" x14ac:dyDescent="0.35">
      <c r="A2721">
        <v>9272</v>
      </c>
      <c r="B2721" t="s">
        <v>47</v>
      </c>
      <c r="C2721">
        <v>1910</v>
      </c>
      <c r="D2721">
        <v>11</v>
      </c>
      <c r="E2721">
        <v>9</v>
      </c>
      <c r="F2721">
        <v>6</v>
      </c>
      <c r="G2721">
        <v>2</v>
      </c>
      <c r="I2721">
        <v>70</v>
      </c>
      <c r="J2721">
        <v>7.9</v>
      </c>
      <c r="L2721">
        <v>7.9</v>
      </c>
      <c r="R2721" t="s">
        <v>1423</v>
      </c>
      <c r="T2721" t="s">
        <v>1680</v>
      </c>
      <c r="U2721">
        <v>-16</v>
      </c>
      <c r="V2721">
        <v>166</v>
      </c>
      <c r="W2721">
        <v>170</v>
      </c>
    </row>
    <row r="2722" spans="1:47" x14ac:dyDescent="0.35">
      <c r="A2722">
        <v>2914</v>
      </c>
      <c r="B2722" t="s">
        <v>51</v>
      </c>
      <c r="C2722">
        <v>1910</v>
      </c>
      <c r="D2722">
        <v>11</v>
      </c>
      <c r="E2722">
        <v>10</v>
      </c>
      <c r="F2722">
        <v>12</v>
      </c>
      <c r="G2722">
        <v>19</v>
      </c>
      <c r="H2722">
        <v>54</v>
      </c>
      <c r="I2722">
        <v>90</v>
      </c>
      <c r="J2722">
        <v>7.2</v>
      </c>
      <c r="L2722">
        <v>7.2</v>
      </c>
      <c r="R2722" t="s">
        <v>1423</v>
      </c>
      <c r="T2722" t="s">
        <v>1680</v>
      </c>
      <c r="U2722">
        <v>-14</v>
      </c>
      <c r="V2722">
        <v>166.5</v>
      </c>
      <c r="W2722">
        <v>170</v>
      </c>
      <c r="AE2722">
        <v>2</v>
      </c>
      <c r="AQ2722">
        <v>2</v>
      </c>
    </row>
    <row r="2723" spans="1:47" x14ac:dyDescent="0.35">
      <c r="A2723">
        <v>2915</v>
      </c>
      <c r="B2723" t="s">
        <v>47</v>
      </c>
      <c r="C2723">
        <v>1910</v>
      </c>
      <c r="D2723">
        <v>11</v>
      </c>
      <c r="E2723">
        <v>26</v>
      </c>
      <c r="F2723">
        <v>4</v>
      </c>
      <c r="G2723">
        <v>39</v>
      </c>
      <c r="H2723" t="s">
        <v>48</v>
      </c>
      <c r="I2723">
        <v>33</v>
      </c>
      <c r="J2723">
        <v>8</v>
      </c>
      <c r="L2723">
        <v>8</v>
      </c>
      <c r="R2723" t="s">
        <v>1769</v>
      </c>
      <c r="T2723" t="s">
        <v>1769</v>
      </c>
      <c r="U2723">
        <v>-8</v>
      </c>
      <c r="V2723">
        <v>167</v>
      </c>
      <c r="W2723">
        <v>170</v>
      </c>
    </row>
    <row r="2724" spans="1:47" x14ac:dyDescent="0.35">
      <c r="A2724">
        <v>2916</v>
      </c>
      <c r="B2724" t="s">
        <v>47</v>
      </c>
      <c r="C2724">
        <v>1910</v>
      </c>
      <c r="D2724">
        <v>12</v>
      </c>
      <c r="E2724">
        <v>13</v>
      </c>
      <c r="F2724">
        <v>11</v>
      </c>
      <c r="G2724">
        <v>37</v>
      </c>
      <c r="H2724">
        <v>24</v>
      </c>
      <c r="J2724">
        <v>7.3</v>
      </c>
      <c r="L2724">
        <v>7.3</v>
      </c>
      <c r="R2724" t="s">
        <v>1904</v>
      </c>
      <c r="T2724" t="s">
        <v>1904</v>
      </c>
      <c r="U2724">
        <v>-8</v>
      </c>
      <c r="V2724">
        <v>31</v>
      </c>
      <c r="W2724">
        <v>10</v>
      </c>
      <c r="X2724">
        <v>2</v>
      </c>
      <c r="Y2724">
        <v>1</v>
      </c>
      <c r="AE2724">
        <v>2</v>
      </c>
    </row>
    <row r="2725" spans="1:47" x14ac:dyDescent="0.35">
      <c r="A2725">
        <v>2917</v>
      </c>
      <c r="B2725" t="s">
        <v>47</v>
      </c>
      <c r="C2725">
        <v>1910</v>
      </c>
      <c r="D2725">
        <v>12</v>
      </c>
      <c r="E2725">
        <v>16</v>
      </c>
      <c r="F2725">
        <v>14</v>
      </c>
      <c r="G2725">
        <v>45</v>
      </c>
      <c r="J2725">
        <v>7.5</v>
      </c>
      <c r="L2725">
        <v>7.5</v>
      </c>
      <c r="R2725" t="s">
        <v>676</v>
      </c>
      <c r="T2725" t="s">
        <v>1905</v>
      </c>
      <c r="U2725">
        <v>4.5</v>
      </c>
      <c r="V2725">
        <v>126</v>
      </c>
      <c r="W2725">
        <v>170</v>
      </c>
    </row>
    <row r="2726" spans="1:47" x14ac:dyDescent="0.35">
      <c r="A2726">
        <v>6576</v>
      </c>
      <c r="B2726" t="s">
        <v>51</v>
      </c>
      <c r="C2726">
        <v>1910</v>
      </c>
      <c r="D2726">
        <v>12</v>
      </c>
      <c r="E2726">
        <v>18</v>
      </c>
      <c r="F2726">
        <v>2</v>
      </c>
      <c r="G2726">
        <v>42</v>
      </c>
      <c r="J2726">
        <v>6.7</v>
      </c>
      <c r="L2726">
        <v>6.7</v>
      </c>
      <c r="Q2726">
        <v>8</v>
      </c>
      <c r="R2726" t="s">
        <v>676</v>
      </c>
      <c r="T2726" t="s">
        <v>1906</v>
      </c>
      <c r="U2726">
        <v>4</v>
      </c>
      <c r="V2726">
        <v>127</v>
      </c>
      <c r="W2726">
        <v>170</v>
      </c>
      <c r="AE2726">
        <v>1</v>
      </c>
      <c r="AI2726">
        <v>1</v>
      </c>
      <c r="AQ2726">
        <v>1</v>
      </c>
      <c r="AU2726">
        <v>1</v>
      </c>
    </row>
    <row r="2727" spans="1:47" x14ac:dyDescent="0.35">
      <c r="A2727">
        <v>6541</v>
      </c>
      <c r="B2727" t="s">
        <v>51</v>
      </c>
      <c r="C2727">
        <v>1910</v>
      </c>
      <c r="D2727">
        <v>12</v>
      </c>
      <c r="E2727">
        <v>30</v>
      </c>
      <c r="I2727">
        <v>60</v>
      </c>
      <c r="J2727">
        <v>6.2</v>
      </c>
      <c r="L2727">
        <v>6.2</v>
      </c>
      <c r="Q2727">
        <v>7</v>
      </c>
      <c r="R2727" t="s">
        <v>621</v>
      </c>
      <c r="T2727" t="s">
        <v>1907</v>
      </c>
      <c r="U2727">
        <v>9</v>
      </c>
      <c r="V2727">
        <v>125.5</v>
      </c>
      <c r="W2727">
        <v>170</v>
      </c>
      <c r="AE2727">
        <v>1</v>
      </c>
      <c r="AQ2727">
        <v>1</v>
      </c>
    </row>
    <row r="2728" spans="1:47" x14ac:dyDescent="0.35">
      <c r="A2728">
        <v>2919</v>
      </c>
      <c r="B2728" t="s">
        <v>47</v>
      </c>
      <c r="C2728">
        <v>1911</v>
      </c>
      <c r="D2728">
        <v>1</v>
      </c>
      <c r="E2728">
        <v>3</v>
      </c>
      <c r="F2728">
        <v>23</v>
      </c>
      <c r="G2728">
        <v>25</v>
      </c>
      <c r="H2728">
        <v>45</v>
      </c>
      <c r="I2728">
        <v>25</v>
      </c>
      <c r="J2728">
        <v>7.7</v>
      </c>
      <c r="K2728">
        <v>7.7</v>
      </c>
      <c r="L2728">
        <v>8.4</v>
      </c>
      <c r="Q2728">
        <v>10</v>
      </c>
      <c r="R2728" t="s">
        <v>174</v>
      </c>
      <c r="T2728" t="s">
        <v>1908</v>
      </c>
      <c r="U2728">
        <v>43.5</v>
      </c>
      <c r="V2728">
        <v>77.5</v>
      </c>
      <c r="W2728">
        <v>40</v>
      </c>
      <c r="X2728">
        <v>450</v>
      </c>
      <c r="Y2728">
        <v>3</v>
      </c>
      <c r="AE2728">
        <v>3</v>
      </c>
      <c r="AJ2728">
        <v>450</v>
      </c>
      <c r="AK2728">
        <v>3</v>
      </c>
      <c r="AQ2728">
        <v>3</v>
      </c>
    </row>
    <row r="2729" spans="1:47" x14ac:dyDescent="0.35">
      <c r="A2729">
        <v>7994</v>
      </c>
      <c r="B2729" t="s">
        <v>47</v>
      </c>
      <c r="C2729">
        <v>1911</v>
      </c>
      <c r="D2729">
        <v>1</v>
      </c>
      <c r="E2729">
        <v>26</v>
      </c>
      <c r="J2729">
        <v>5.5</v>
      </c>
      <c r="L2729">
        <v>5.5</v>
      </c>
      <c r="Q2729">
        <v>7</v>
      </c>
      <c r="R2729" t="s">
        <v>93</v>
      </c>
      <c r="T2729" t="s">
        <v>662</v>
      </c>
      <c r="U2729">
        <v>39.799999999999997</v>
      </c>
      <c r="V2729">
        <v>114.5</v>
      </c>
      <c r="W2729">
        <v>30</v>
      </c>
      <c r="Y2729">
        <v>1</v>
      </c>
      <c r="AC2729">
        <v>1</v>
      </c>
      <c r="AE2729">
        <v>2</v>
      </c>
      <c r="AG2729">
        <v>3</v>
      </c>
      <c r="AK2729">
        <v>1</v>
      </c>
      <c r="AO2729">
        <v>1</v>
      </c>
      <c r="AQ2729">
        <v>2</v>
      </c>
      <c r="AS2729">
        <v>3</v>
      </c>
    </row>
    <row r="2730" spans="1:47" x14ac:dyDescent="0.35">
      <c r="A2730">
        <v>8391</v>
      </c>
      <c r="B2730" t="s">
        <v>51</v>
      </c>
      <c r="C2730">
        <v>1911</v>
      </c>
      <c r="D2730">
        <v>1</v>
      </c>
      <c r="E2730">
        <v>27</v>
      </c>
      <c r="F2730">
        <v>23</v>
      </c>
      <c r="G2730">
        <v>6</v>
      </c>
      <c r="H2730">
        <v>5</v>
      </c>
      <c r="Q2730">
        <v>9</v>
      </c>
      <c r="R2730" t="s">
        <v>621</v>
      </c>
      <c r="T2730" t="s">
        <v>1909</v>
      </c>
      <c r="U2730">
        <v>14.002000000000001</v>
      </c>
      <c r="V2730">
        <v>120.99299999999999</v>
      </c>
      <c r="W2730">
        <v>170</v>
      </c>
      <c r="AE2730">
        <v>1</v>
      </c>
      <c r="AG2730">
        <v>1</v>
      </c>
      <c r="AI2730">
        <v>1</v>
      </c>
      <c r="AJ2730">
        <v>1335</v>
      </c>
      <c r="AK2730">
        <v>4</v>
      </c>
      <c r="AN2730">
        <v>199</v>
      </c>
      <c r="AO2730">
        <v>3</v>
      </c>
      <c r="AQ2730">
        <v>3</v>
      </c>
      <c r="AR2730">
        <v>543</v>
      </c>
      <c r="AS2730">
        <v>3</v>
      </c>
      <c r="AU2730">
        <v>1</v>
      </c>
    </row>
    <row r="2731" spans="1:47" x14ac:dyDescent="0.35">
      <c r="A2731">
        <v>7868</v>
      </c>
      <c r="B2731" t="s">
        <v>47</v>
      </c>
      <c r="C2731">
        <v>1911</v>
      </c>
      <c r="D2731">
        <v>2</v>
      </c>
      <c r="E2731">
        <v>18</v>
      </c>
      <c r="F2731">
        <v>18</v>
      </c>
      <c r="G2731">
        <v>41</v>
      </c>
      <c r="H2731">
        <v>14</v>
      </c>
      <c r="I2731">
        <v>26</v>
      </c>
      <c r="J2731">
        <v>7.4</v>
      </c>
      <c r="L2731">
        <v>7.4</v>
      </c>
      <c r="R2731" t="s">
        <v>1868</v>
      </c>
      <c r="T2731" t="s">
        <v>1910</v>
      </c>
      <c r="U2731">
        <v>38.200000000000003</v>
      </c>
      <c r="V2731">
        <v>72.8</v>
      </c>
      <c r="W2731">
        <v>40</v>
      </c>
      <c r="X2731">
        <v>90</v>
      </c>
      <c r="Y2731">
        <v>2</v>
      </c>
      <c r="AE2731">
        <v>3</v>
      </c>
      <c r="AG2731">
        <v>3</v>
      </c>
      <c r="AI2731">
        <v>3</v>
      </c>
      <c r="AJ2731">
        <v>90</v>
      </c>
      <c r="AK2731">
        <v>2</v>
      </c>
      <c r="AQ2731">
        <v>3</v>
      </c>
      <c r="AS2731">
        <v>3</v>
      </c>
    </row>
    <row r="2732" spans="1:47" x14ac:dyDescent="0.35">
      <c r="A2732">
        <v>2925</v>
      </c>
      <c r="B2732" t="s">
        <v>47</v>
      </c>
      <c r="C2732">
        <v>1911</v>
      </c>
      <c r="D2732">
        <v>2</v>
      </c>
      <c r="E2732">
        <v>18</v>
      </c>
      <c r="F2732">
        <v>21</v>
      </c>
      <c r="G2732">
        <v>36</v>
      </c>
      <c r="J2732">
        <v>6.7</v>
      </c>
      <c r="L2732">
        <v>6.7</v>
      </c>
      <c r="Q2732">
        <v>10</v>
      </c>
      <c r="R2732" t="s">
        <v>56</v>
      </c>
      <c r="T2732" t="s">
        <v>181</v>
      </c>
      <c r="U2732">
        <v>41.1</v>
      </c>
      <c r="V2732">
        <v>20.7</v>
      </c>
      <c r="W2732">
        <v>130</v>
      </c>
    </row>
    <row r="2733" spans="1:47" x14ac:dyDescent="0.35">
      <c r="A2733">
        <v>2927</v>
      </c>
      <c r="B2733" t="s">
        <v>47</v>
      </c>
      <c r="C2733">
        <v>1911</v>
      </c>
      <c r="D2733">
        <v>4</v>
      </c>
      <c r="E2733">
        <v>18</v>
      </c>
      <c r="F2733">
        <v>18</v>
      </c>
      <c r="G2733">
        <v>14</v>
      </c>
      <c r="H2733">
        <v>36</v>
      </c>
      <c r="I2733">
        <v>50</v>
      </c>
      <c r="J2733">
        <v>6.7</v>
      </c>
      <c r="L2733">
        <v>6.7</v>
      </c>
      <c r="R2733" t="s">
        <v>73</v>
      </c>
      <c r="T2733" t="s">
        <v>1911</v>
      </c>
      <c r="U2733">
        <v>31.23</v>
      </c>
      <c r="V2733">
        <v>57.03</v>
      </c>
      <c r="W2733">
        <v>140</v>
      </c>
      <c r="X2733">
        <v>700</v>
      </c>
      <c r="Y2733">
        <v>3</v>
      </c>
      <c r="AE2733">
        <v>3</v>
      </c>
      <c r="AG2733">
        <v>3</v>
      </c>
      <c r="AJ2733">
        <v>700</v>
      </c>
      <c r="AK2733">
        <v>3</v>
      </c>
      <c r="AQ2733">
        <v>3</v>
      </c>
      <c r="AS2733">
        <v>3</v>
      </c>
    </row>
    <row r="2734" spans="1:47" x14ac:dyDescent="0.35">
      <c r="A2734">
        <v>2928</v>
      </c>
      <c r="B2734" t="s">
        <v>47</v>
      </c>
      <c r="C2734">
        <v>1911</v>
      </c>
      <c r="D2734">
        <v>5</v>
      </c>
      <c r="E2734">
        <v>4</v>
      </c>
      <c r="F2734">
        <v>23</v>
      </c>
      <c r="G2734">
        <v>36</v>
      </c>
      <c r="H2734">
        <v>48</v>
      </c>
      <c r="I2734">
        <v>240</v>
      </c>
      <c r="J2734">
        <v>7.6</v>
      </c>
      <c r="L2734">
        <v>7.6</v>
      </c>
      <c r="Q2734">
        <v>7</v>
      </c>
      <c r="R2734" t="s">
        <v>98</v>
      </c>
      <c r="T2734" t="s">
        <v>1042</v>
      </c>
      <c r="U2734">
        <v>51.8</v>
      </c>
      <c r="V2734">
        <v>156</v>
      </c>
      <c r="W2734">
        <v>50</v>
      </c>
    </row>
    <row r="2735" spans="1:47" x14ac:dyDescent="0.35">
      <c r="A2735">
        <v>6254</v>
      </c>
      <c r="B2735" t="s">
        <v>51</v>
      </c>
      <c r="C2735">
        <v>1911</v>
      </c>
      <c r="D2735">
        <v>5</v>
      </c>
      <c r="E2735">
        <v>8</v>
      </c>
      <c r="R2735" t="s">
        <v>977</v>
      </c>
      <c r="T2735" t="s">
        <v>1912</v>
      </c>
      <c r="U2735">
        <v>-4.25</v>
      </c>
      <c r="V2735">
        <v>152.25</v>
      </c>
      <c r="W2735">
        <v>170</v>
      </c>
    </row>
    <row r="2736" spans="1:47" x14ac:dyDescent="0.35">
      <c r="A2736">
        <v>8111</v>
      </c>
      <c r="B2736" t="s">
        <v>47</v>
      </c>
      <c r="C2736">
        <v>1911</v>
      </c>
      <c r="D2736">
        <v>5</v>
      </c>
      <c r="E2736">
        <v>14</v>
      </c>
      <c r="J2736">
        <v>5.5</v>
      </c>
      <c r="L2736">
        <v>5.5</v>
      </c>
      <c r="Q2736">
        <v>7</v>
      </c>
      <c r="R2736" t="s">
        <v>93</v>
      </c>
      <c r="T2736" t="s">
        <v>308</v>
      </c>
      <c r="U2736">
        <v>23</v>
      </c>
      <c r="V2736">
        <v>115.3</v>
      </c>
      <c r="W2736">
        <v>30</v>
      </c>
      <c r="AE2736">
        <v>2</v>
      </c>
      <c r="AG2736">
        <v>3</v>
      </c>
      <c r="AQ2736">
        <v>2</v>
      </c>
      <c r="AS2736">
        <v>3</v>
      </c>
    </row>
    <row r="2737" spans="1:47" x14ac:dyDescent="0.35">
      <c r="A2737">
        <v>2932</v>
      </c>
      <c r="B2737" t="s">
        <v>47</v>
      </c>
      <c r="C2737">
        <v>1911</v>
      </c>
      <c r="D2737">
        <v>6</v>
      </c>
      <c r="E2737">
        <v>7</v>
      </c>
      <c r="F2737">
        <v>11</v>
      </c>
      <c r="G2737">
        <v>2</v>
      </c>
      <c r="H2737">
        <v>42</v>
      </c>
      <c r="I2737">
        <v>11</v>
      </c>
      <c r="J2737">
        <v>7.9</v>
      </c>
      <c r="L2737">
        <v>7.9</v>
      </c>
      <c r="R2737" t="s">
        <v>543</v>
      </c>
      <c r="T2737" t="s">
        <v>1913</v>
      </c>
      <c r="U2737">
        <v>17.5</v>
      </c>
      <c r="V2737">
        <v>-102.5</v>
      </c>
      <c r="W2737">
        <v>150</v>
      </c>
      <c r="X2737">
        <v>45</v>
      </c>
      <c r="Y2737">
        <v>1</v>
      </c>
      <c r="AB2737">
        <v>22</v>
      </c>
      <c r="AC2737">
        <v>1</v>
      </c>
      <c r="AJ2737">
        <v>45</v>
      </c>
      <c r="AK2737">
        <v>1</v>
      </c>
      <c r="AN2737">
        <v>22</v>
      </c>
      <c r="AO2737">
        <v>1</v>
      </c>
    </row>
    <row r="2738" spans="1:47" x14ac:dyDescent="0.35">
      <c r="A2738">
        <v>2935</v>
      </c>
      <c r="B2738" t="s">
        <v>51</v>
      </c>
      <c r="C2738">
        <v>1911</v>
      </c>
      <c r="D2738">
        <v>6</v>
      </c>
      <c r="E2738">
        <v>15</v>
      </c>
      <c r="F2738">
        <v>14</v>
      </c>
      <c r="G2738">
        <v>26</v>
      </c>
      <c r="I2738">
        <v>160</v>
      </c>
      <c r="J2738">
        <v>8</v>
      </c>
      <c r="L2738">
        <v>8</v>
      </c>
      <c r="R2738" t="s">
        <v>199</v>
      </c>
      <c r="T2738" t="s">
        <v>979</v>
      </c>
      <c r="U2738">
        <v>28</v>
      </c>
      <c r="V2738">
        <v>130</v>
      </c>
      <c r="W2738">
        <v>30</v>
      </c>
      <c r="X2738">
        <v>12</v>
      </c>
      <c r="Y2738">
        <v>1</v>
      </c>
      <c r="AE2738">
        <v>3</v>
      </c>
      <c r="AF2738">
        <v>422</v>
      </c>
      <c r="AG2738">
        <v>3</v>
      </c>
      <c r="AJ2738">
        <v>12</v>
      </c>
      <c r="AK2738">
        <v>1</v>
      </c>
      <c r="AQ2738">
        <v>3</v>
      </c>
      <c r="AR2738">
        <v>422</v>
      </c>
      <c r="AS2738">
        <v>3</v>
      </c>
    </row>
    <row r="2739" spans="1:47" x14ac:dyDescent="0.35">
      <c r="A2739">
        <v>2936</v>
      </c>
      <c r="B2739" t="s">
        <v>47</v>
      </c>
      <c r="C2739">
        <v>1911</v>
      </c>
      <c r="D2739">
        <v>7</v>
      </c>
      <c r="E2739">
        <v>4</v>
      </c>
      <c r="F2739">
        <v>13</v>
      </c>
      <c r="G2739">
        <v>33</v>
      </c>
      <c r="H2739">
        <v>26</v>
      </c>
      <c r="I2739">
        <v>190</v>
      </c>
      <c r="J2739">
        <v>7.6</v>
      </c>
      <c r="L2739">
        <v>7.6</v>
      </c>
      <c r="R2739" t="s">
        <v>121</v>
      </c>
      <c r="T2739" t="s">
        <v>1875</v>
      </c>
      <c r="U2739">
        <v>36</v>
      </c>
      <c r="V2739">
        <v>70.5</v>
      </c>
      <c r="W2739">
        <v>40</v>
      </c>
    </row>
    <row r="2740" spans="1:47" x14ac:dyDescent="0.35">
      <c r="A2740">
        <v>2940</v>
      </c>
      <c r="B2740" t="s">
        <v>51</v>
      </c>
      <c r="C2740">
        <v>1911</v>
      </c>
      <c r="D2740">
        <v>7</v>
      </c>
      <c r="E2740">
        <v>12</v>
      </c>
      <c r="F2740">
        <v>4</v>
      </c>
      <c r="G2740">
        <v>7</v>
      </c>
      <c r="H2740">
        <v>36</v>
      </c>
      <c r="I2740">
        <v>50</v>
      </c>
      <c r="J2740">
        <v>7.8</v>
      </c>
      <c r="L2740">
        <v>7.8</v>
      </c>
      <c r="Q2740">
        <v>10</v>
      </c>
      <c r="R2740" t="s">
        <v>621</v>
      </c>
      <c r="T2740" t="s">
        <v>1914</v>
      </c>
      <c r="U2740">
        <v>9</v>
      </c>
      <c r="V2740">
        <v>126</v>
      </c>
      <c r="W2740">
        <v>170</v>
      </c>
      <c r="AE2740">
        <v>3</v>
      </c>
      <c r="AI2740">
        <v>3</v>
      </c>
      <c r="AQ2740">
        <v>3</v>
      </c>
      <c r="AU2740">
        <v>3</v>
      </c>
    </row>
    <row r="2741" spans="1:47" x14ac:dyDescent="0.35">
      <c r="A2741">
        <v>2941</v>
      </c>
      <c r="B2741" t="s">
        <v>47</v>
      </c>
      <c r="C2741">
        <v>1911</v>
      </c>
      <c r="D2741">
        <v>7</v>
      </c>
      <c r="E2741">
        <v>24</v>
      </c>
      <c r="H2741" t="s">
        <v>48</v>
      </c>
      <c r="J2741">
        <v>5</v>
      </c>
      <c r="P2741">
        <v>5</v>
      </c>
      <c r="Q2741">
        <v>7</v>
      </c>
      <c r="R2741" t="s">
        <v>170</v>
      </c>
      <c r="T2741" t="s">
        <v>1915</v>
      </c>
      <c r="U2741">
        <v>43.2</v>
      </c>
      <c r="V2741">
        <v>0.2</v>
      </c>
      <c r="W2741">
        <v>120</v>
      </c>
      <c r="AE2741">
        <v>2</v>
      </c>
    </row>
    <row r="2742" spans="1:47" x14ac:dyDescent="0.35">
      <c r="A2742">
        <v>2943</v>
      </c>
      <c r="B2742" t="s">
        <v>47</v>
      </c>
      <c r="C2742">
        <v>1911</v>
      </c>
      <c r="D2742">
        <v>8</v>
      </c>
      <c r="E2742">
        <v>16</v>
      </c>
      <c r="F2742">
        <v>22</v>
      </c>
      <c r="G2742">
        <v>41</v>
      </c>
      <c r="H2742">
        <v>18</v>
      </c>
      <c r="I2742">
        <v>17</v>
      </c>
      <c r="J2742">
        <v>7.7</v>
      </c>
      <c r="K2742">
        <v>7.7</v>
      </c>
      <c r="L2742">
        <v>7.7</v>
      </c>
      <c r="R2742" t="s">
        <v>1916</v>
      </c>
      <c r="T2742" t="s">
        <v>1917</v>
      </c>
      <c r="U2742">
        <v>7</v>
      </c>
      <c r="V2742">
        <v>137</v>
      </c>
      <c r="W2742">
        <v>170</v>
      </c>
    </row>
    <row r="2743" spans="1:47" x14ac:dyDescent="0.35">
      <c r="A2743">
        <v>6256</v>
      </c>
      <c r="B2743" t="s">
        <v>51</v>
      </c>
      <c r="C2743">
        <v>1911</v>
      </c>
      <c r="D2743">
        <v>9</v>
      </c>
      <c r="E2743">
        <v>15</v>
      </c>
      <c r="F2743">
        <v>13</v>
      </c>
      <c r="G2743">
        <v>10</v>
      </c>
      <c r="J2743">
        <v>7.3</v>
      </c>
      <c r="L2743">
        <v>7.3</v>
      </c>
      <c r="R2743" t="s">
        <v>539</v>
      </c>
      <c r="T2743" t="s">
        <v>1557</v>
      </c>
      <c r="U2743">
        <v>-20</v>
      </c>
      <c r="V2743">
        <v>-72</v>
      </c>
      <c r="W2743">
        <v>160</v>
      </c>
    </row>
    <row r="2744" spans="1:47" x14ac:dyDescent="0.35">
      <c r="A2744">
        <v>10027</v>
      </c>
      <c r="B2744" t="s">
        <v>47</v>
      </c>
      <c r="C2744">
        <v>1911</v>
      </c>
      <c r="D2744">
        <v>9</v>
      </c>
      <c r="E2744">
        <v>22</v>
      </c>
      <c r="F2744">
        <v>5</v>
      </c>
      <c r="G2744">
        <v>1</v>
      </c>
      <c r="H2744">
        <v>24</v>
      </c>
      <c r="I2744">
        <v>60</v>
      </c>
      <c r="J2744">
        <v>6.9</v>
      </c>
      <c r="L2744">
        <v>6.9</v>
      </c>
      <c r="Q2744">
        <v>8</v>
      </c>
      <c r="R2744" t="s">
        <v>505</v>
      </c>
      <c r="S2744" t="s">
        <v>1032</v>
      </c>
      <c r="T2744" t="s">
        <v>1918</v>
      </c>
      <c r="U2744">
        <v>60.5</v>
      </c>
      <c r="V2744">
        <v>-149</v>
      </c>
      <c r="W2744">
        <v>150</v>
      </c>
      <c r="AQ2744">
        <v>1</v>
      </c>
    </row>
    <row r="2745" spans="1:47" x14ac:dyDescent="0.35">
      <c r="A2745">
        <v>2944</v>
      </c>
      <c r="B2745" t="s">
        <v>47</v>
      </c>
      <c r="C2745">
        <v>1911</v>
      </c>
      <c r="D2745">
        <v>10</v>
      </c>
      <c r="E2745">
        <v>15</v>
      </c>
      <c r="F2745">
        <v>8</v>
      </c>
      <c r="G2745">
        <v>52</v>
      </c>
      <c r="H2745" t="s">
        <v>48</v>
      </c>
      <c r="I2745">
        <v>1</v>
      </c>
      <c r="J2745">
        <v>4.3</v>
      </c>
      <c r="P2745">
        <v>4.3</v>
      </c>
      <c r="Q2745">
        <v>10</v>
      </c>
      <c r="R2745" t="s">
        <v>60</v>
      </c>
      <c r="T2745" t="s">
        <v>1440</v>
      </c>
      <c r="U2745">
        <v>37.700000000000003</v>
      </c>
      <c r="V2745">
        <v>15.2</v>
      </c>
      <c r="W2745">
        <v>130</v>
      </c>
    </row>
    <row r="2746" spans="1:47" x14ac:dyDescent="0.35">
      <c r="A2746">
        <v>2945</v>
      </c>
      <c r="B2746" t="s">
        <v>47</v>
      </c>
      <c r="C2746">
        <v>1911</v>
      </c>
      <c r="D2746">
        <v>11</v>
      </c>
      <c r="E2746">
        <v>18</v>
      </c>
      <c r="F2746">
        <v>21</v>
      </c>
      <c r="G2746">
        <v>35</v>
      </c>
      <c r="H2746" t="s">
        <v>48</v>
      </c>
      <c r="Q2746">
        <v>10</v>
      </c>
      <c r="R2746" t="s">
        <v>100</v>
      </c>
      <c r="T2746" t="s">
        <v>1919</v>
      </c>
      <c r="U2746">
        <v>40.4</v>
      </c>
      <c r="V2746">
        <v>20.5</v>
      </c>
      <c r="W2746">
        <v>130</v>
      </c>
    </row>
    <row r="2747" spans="1:47" x14ac:dyDescent="0.35">
      <c r="A2747">
        <v>2946</v>
      </c>
      <c r="B2747" t="s">
        <v>47</v>
      </c>
      <c r="C2747">
        <v>1911</v>
      </c>
      <c r="D2747">
        <v>12</v>
      </c>
      <c r="E2747">
        <v>16</v>
      </c>
      <c r="F2747">
        <v>19</v>
      </c>
      <c r="G2747">
        <v>14</v>
      </c>
      <c r="I2747">
        <v>50</v>
      </c>
      <c r="J2747">
        <v>7.6</v>
      </c>
      <c r="L2747">
        <v>7.6</v>
      </c>
      <c r="Q2747">
        <v>4</v>
      </c>
      <c r="R2747" t="s">
        <v>543</v>
      </c>
      <c r="T2747" t="s">
        <v>1920</v>
      </c>
      <c r="U2747">
        <v>17</v>
      </c>
      <c r="V2747">
        <v>-100.7</v>
      </c>
      <c r="W2747">
        <v>150</v>
      </c>
    </row>
    <row r="2748" spans="1:47" x14ac:dyDescent="0.35">
      <c r="A2748">
        <v>2948</v>
      </c>
      <c r="B2748" t="s">
        <v>47</v>
      </c>
      <c r="C2748">
        <v>1912</v>
      </c>
      <c r="D2748">
        <v>1</v>
      </c>
      <c r="E2748">
        <v>24</v>
      </c>
      <c r="F2748">
        <v>16</v>
      </c>
      <c r="G2748">
        <v>23</v>
      </c>
      <c r="H2748" t="s">
        <v>48</v>
      </c>
      <c r="I2748">
        <v>60</v>
      </c>
      <c r="J2748">
        <v>7</v>
      </c>
      <c r="P2748">
        <v>7</v>
      </c>
      <c r="Q2748">
        <v>10</v>
      </c>
      <c r="R2748" t="s">
        <v>56</v>
      </c>
      <c r="T2748" t="s">
        <v>1921</v>
      </c>
      <c r="U2748">
        <v>38</v>
      </c>
      <c r="V2748">
        <v>20.5</v>
      </c>
      <c r="W2748">
        <v>130</v>
      </c>
      <c r="Y2748">
        <v>2</v>
      </c>
    </row>
    <row r="2749" spans="1:47" x14ac:dyDescent="0.35">
      <c r="A2749">
        <v>2949</v>
      </c>
      <c r="B2749" t="s">
        <v>47</v>
      </c>
      <c r="C2749">
        <v>1912</v>
      </c>
      <c r="D2749">
        <v>5</v>
      </c>
      <c r="E2749">
        <v>6</v>
      </c>
      <c r="F2749">
        <v>18</v>
      </c>
      <c r="G2749">
        <v>59</v>
      </c>
      <c r="H2749" t="s">
        <v>48</v>
      </c>
      <c r="I2749">
        <v>60</v>
      </c>
      <c r="J2749">
        <v>7.5</v>
      </c>
      <c r="P2749">
        <v>7.5</v>
      </c>
      <c r="Q2749">
        <v>11</v>
      </c>
      <c r="R2749" t="s">
        <v>287</v>
      </c>
      <c r="T2749" t="s">
        <v>287</v>
      </c>
      <c r="U2749">
        <v>64</v>
      </c>
      <c r="V2749">
        <v>-20</v>
      </c>
      <c r="W2749">
        <v>120</v>
      </c>
    </row>
    <row r="2750" spans="1:47" x14ac:dyDescent="0.35">
      <c r="A2750">
        <v>2951</v>
      </c>
      <c r="B2750" t="s">
        <v>47</v>
      </c>
      <c r="C2750">
        <v>1912</v>
      </c>
      <c r="D2750">
        <v>5</v>
      </c>
      <c r="E2750">
        <v>8</v>
      </c>
      <c r="H2750" t="s">
        <v>48</v>
      </c>
      <c r="R2750" t="s">
        <v>543</v>
      </c>
      <c r="T2750" t="s">
        <v>1242</v>
      </c>
      <c r="U2750">
        <v>20.399999999999999</v>
      </c>
      <c r="V2750">
        <v>-103.2</v>
      </c>
      <c r="W2750">
        <v>150</v>
      </c>
      <c r="AE2750">
        <v>3</v>
      </c>
    </row>
    <row r="2751" spans="1:47" x14ac:dyDescent="0.35">
      <c r="A2751">
        <v>2953</v>
      </c>
      <c r="B2751" t="s">
        <v>47</v>
      </c>
      <c r="C2751">
        <v>1912</v>
      </c>
      <c r="D2751">
        <v>5</v>
      </c>
      <c r="E2751">
        <v>23</v>
      </c>
      <c r="F2751">
        <v>2</v>
      </c>
      <c r="G2751">
        <v>24</v>
      </c>
      <c r="H2751">
        <v>6</v>
      </c>
      <c r="I2751">
        <v>25</v>
      </c>
      <c r="J2751">
        <v>8</v>
      </c>
      <c r="L2751">
        <v>8</v>
      </c>
      <c r="Q2751">
        <v>9</v>
      </c>
      <c r="R2751" t="s">
        <v>851</v>
      </c>
      <c r="T2751" t="s">
        <v>1922</v>
      </c>
      <c r="U2751">
        <v>21</v>
      </c>
      <c r="V2751">
        <v>97</v>
      </c>
      <c r="W2751">
        <v>60</v>
      </c>
      <c r="Y2751">
        <v>1</v>
      </c>
      <c r="AE2751">
        <v>3</v>
      </c>
    </row>
    <row r="2752" spans="1:47" x14ac:dyDescent="0.35">
      <c r="A2752">
        <v>6257</v>
      </c>
      <c r="B2752" t="s">
        <v>51</v>
      </c>
      <c r="C2752">
        <v>1912</v>
      </c>
      <c r="D2752">
        <v>6</v>
      </c>
      <c r="E2752">
        <v>8</v>
      </c>
      <c r="F2752">
        <v>4</v>
      </c>
      <c r="G2752">
        <v>42</v>
      </c>
      <c r="I2752">
        <v>100</v>
      </c>
      <c r="J2752">
        <v>6.6</v>
      </c>
      <c r="L2752">
        <v>6.6</v>
      </c>
      <c r="R2752" t="s">
        <v>199</v>
      </c>
      <c r="T2752" t="s">
        <v>379</v>
      </c>
      <c r="U2752">
        <v>40.5</v>
      </c>
      <c r="V2752">
        <v>142</v>
      </c>
      <c r="W2752">
        <v>30</v>
      </c>
      <c r="AE2752">
        <v>1</v>
      </c>
      <c r="AQ2752">
        <v>1</v>
      </c>
    </row>
    <row r="2753" spans="1:45" x14ac:dyDescent="0.35">
      <c r="A2753">
        <v>2954</v>
      </c>
      <c r="B2753" t="s">
        <v>47</v>
      </c>
      <c r="C2753">
        <v>1912</v>
      </c>
      <c r="D2753">
        <v>7</v>
      </c>
      <c r="E2753">
        <v>24</v>
      </c>
      <c r="F2753">
        <v>11</v>
      </c>
      <c r="G2753">
        <v>50</v>
      </c>
      <c r="H2753" t="s">
        <v>48</v>
      </c>
      <c r="I2753">
        <v>30</v>
      </c>
      <c r="J2753">
        <v>7</v>
      </c>
      <c r="L2753">
        <v>7</v>
      </c>
      <c r="Q2753">
        <v>10</v>
      </c>
      <c r="R2753" t="s">
        <v>479</v>
      </c>
      <c r="T2753" t="s">
        <v>1923</v>
      </c>
      <c r="U2753">
        <v>-5.62</v>
      </c>
      <c r="V2753">
        <v>-80.412999999999997</v>
      </c>
      <c r="W2753">
        <v>160</v>
      </c>
      <c r="Y2753">
        <v>3</v>
      </c>
      <c r="AC2753">
        <v>3</v>
      </c>
      <c r="AE2753">
        <v>3</v>
      </c>
      <c r="AG2753">
        <v>3</v>
      </c>
      <c r="AK2753">
        <v>3</v>
      </c>
      <c r="AO2753">
        <v>3</v>
      </c>
      <c r="AQ2753">
        <v>3</v>
      </c>
      <c r="AS2753">
        <v>3</v>
      </c>
    </row>
    <row r="2754" spans="1:45" x14ac:dyDescent="0.35">
      <c r="A2754">
        <v>2955</v>
      </c>
      <c r="B2754" t="s">
        <v>51</v>
      </c>
      <c r="C2754">
        <v>1912</v>
      </c>
      <c r="D2754">
        <v>8</v>
      </c>
      <c r="E2754">
        <v>9</v>
      </c>
      <c r="F2754">
        <v>1</v>
      </c>
      <c r="G2754">
        <v>29</v>
      </c>
      <c r="I2754">
        <v>60</v>
      </c>
      <c r="J2754">
        <v>7.8</v>
      </c>
      <c r="P2754">
        <v>7.8</v>
      </c>
      <c r="R2754" t="s">
        <v>80</v>
      </c>
      <c r="T2754" t="s">
        <v>159</v>
      </c>
      <c r="U2754">
        <v>40.5</v>
      </c>
      <c r="V2754">
        <v>27.2</v>
      </c>
      <c r="W2754">
        <v>140</v>
      </c>
      <c r="X2754">
        <v>3000</v>
      </c>
      <c r="Y2754">
        <v>4</v>
      </c>
      <c r="AB2754">
        <v>1575</v>
      </c>
      <c r="AC2754">
        <v>4</v>
      </c>
      <c r="AE2754">
        <v>4</v>
      </c>
      <c r="AF2754">
        <v>5540</v>
      </c>
      <c r="AG2754">
        <v>4</v>
      </c>
      <c r="AJ2754">
        <v>3000</v>
      </c>
      <c r="AK2754">
        <v>4</v>
      </c>
      <c r="AN2754">
        <v>1575</v>
      </c>
      <c r="AO2754">
        <v>4</v>
      </c>
      <c r="AQ2754">
        <v>4</v>
      </c>
      <c r="AR2754">
        <v>5540</v>
      </c>
      <c r="AS2754">
        <v>4</v>
      </c>
    </row>
    <row r="2755" spans="1:45" x14ac:dyDescent="0.35">
      <c r="A2755">
        <v>2962</v>
      </c>
      <c r="B2755" t="s">
        <v>47</v>
      </c>
      <c r="C2755">
        <v>1912</v>
      </c>
      <c r="D2755">
        <v>9</v>
      </c>
      <c r="E2755">
        <v>19</v>
      </c>
      <c r="H2755" t="s">
        <v>48</v>
      </c>
      <c r="R2755" t="s">
        <v>543</v>
      </c>
      <c r="T2755" t="s">
        <v>1924</v>
      </c>
      <c r="U2755">
        <v>19.899999999999999</v>
      </c>
      <c r="V2755">
        <v>-99.9</v>
      </c>
      <c r="W2755">
        <v>150</v>
      </c>
      <c r="AE2755">
        <v>3</v>
      </c>
    </row>
    <row r="2756" spans="1:45" x14ac:dyDescent="0.35">
      <c r="A2756">
        <v>2963</v>
      </c>
      <c r="B2756" t="s">
        <v>47</v>
      </c>
      <c r="C2756">
        <v>1912</v>
      </c>
      <c r="D2756">
        <v>9</v>
      </c>
      <c r="E2756">
        <v>29</v>
      </c>
      <c r="F2756">
        <v>20</v>
      </c>
      <c r="G2756">
        <v>51</v>
      </c>
      <c r="I2756">
        <v>50</v>
      </c>
      <c r="J2756">
        <v>7.5</v>
      </c>
      <c r="K2756">
        <v>7.5</v>
      </c>
      <c r="L2756">
        <v>7.5</v>
      </c>
      <c r="R2756" t="s">
        <v>1916</v>
      </c>
      <c r="T2756" t="s">
        <v>1917</v>
      </c>
      <c r="U2756">
        <v>7</v>
      </c>
      <c r="V2756">
        <v>138</v>
      </c>
      <c r="W2756">
        <v>170</v>
      </c>
    </row>
    <row r="2757" spans="1:45" x14ac:dyDescent="0.35">
      <c r="A2757">
        <v>6258</v>
      </c>
      <c r="B2757" t="s">
        <v>51</v>
      </c>
      <c r="C2757">
        <v>1912</v>
      </c>
      <c r="D2757">
        <v>10</v>
      </c>
      <c r="E2757">
        <v>31</v>
      </c>
      <c r="F2757">
        <v>17</v>
      </c>
      <c r="G2757">
        <v>24</v>
      </c>
      <c r="I2757">
        <v>33</v>
      </c>
      <c r="J2757">
        <v>6.9</v>
      </c>
      <c r="L2757">
        <v>6.9</v>
      </c>
      <c r="Q2757">
        <v>3</v>
      </c>
      <c r="R2757" t="s">
        <v>1916</v>
      </c>
      <c r="T2757" t="s">
        <v>1917</v>
      </c>
      <c r="U2757">
        <v>7</v>
      </c>
      <c r="V2757">
        <v>138</v>
      </c>
      <c r="W2757">
        <v>170</v>
      </c>
    </row>
    <row r="2758" spans="1:45" x14ac:dyDescent="0.35">
      <c r="A2758">
        <v>2964</v>
      </c>
      <c r="B2758" t="s">
        <v>47</v>
      </c>
      <c r="C2758">
        <v>1912</v>
      </c>
      <c r="D2758">
        <v>11</v>
      </c>
      <c r="E2758">
        <v>7</v>
      </c>
      <c r="F2758">
        <v>7</v>
      </c>
      <c r="G2758">
        <v>40</v>
      </c>
      <c r="H2758" t="s">
        <v>48</v>
      </c>
      <c r="I2758">
        <v>90</v>
      </c>
      <c r="J2758">
        <v>7.5</v>
      </c>
      <c r="P2758">
        <v>7.5</v>
      </c>
      <c r="Q2758">
        <v>5</v>
      </c>
      <c r="R2758" t="s">
        <v>505</v>
      </c>
      <c r="S2758" t="s">
        <v>1032</v>
      </c>
      <c r="T2758" t="s">
        <v>1925</v>
      </c>
      <c r="U2758">
        <v>57.5</v>
      </c>
      <c r="V2758">
        <v>-155</v>
      </c>
      <c r="W2758">
        <v>150</v>
      </c>
    </row>
    <row r="2759" spans="1:45" x14ac:dyDescent="0.35">
      <c r="A2759">
        <v>2965</v>
      </c>
      <c r="B2759" t="s">
        <v>47</v>
      </c>
      <c r="C2759">
        <v>1912</v>
      </c>
      <c r="D2759">
        <v>11</v>
      </c>
      <c r="E2759">
        <v>8</v>
      </c>
      <c r="F2759">
        <v>7</v>
      </c>
      <c r="G2759">
        <v>54</v>
      </c>
      <c r="H2759" t="s">
        <v>48</v>
      </c>
      <c r="Q2759">
        <v>9</v>
      </c>
      <c r="R2759" t="s">
        <v>621</v>
      </c>
      <c r="T2759" t="s">
        <v>1926</v>
      </c>
      <c r="U2759">
        <v>12.6</v>
      </c>
      <c r="V2759">
        <v>124</v>
      </c>
      <c r="W2759">
        <v>170</v>
      </c>
      <c r="AE2759">
        <v>2</v>
      </c>
    </row>
    <row r="2760" spans="1:45" x14ac:dyDescent="0.35">
      <c r="A2760">
        <v>2966</v>
      </c>
      <c r="B2760" t="s">
        <v>47</v>
      </c>
      <c r="C2760">
        <v>1912</v>
      </c>
      <c r="D2760">
        <v>11</v>
      </c>
      <c r="E2760">
        <v>19</v>
      </c>
      <c r="F2760">
        <v>13</v>
      </c>
      <c r="G2760">
        <v>18</v>
      </c>
      <c r="H2760" t="s">
        <v>48</v>
      </c>
      <c r="J2760">
        <v>7.8</v>
      </c>
      <c r="P2760">
        <v>7.8</v>
      </c>
      <c r="R2760" t="s">
        <v>543</v>
      </c>
      <c r="T2760" t="s">
        <v>1927</v>
      </c>
      <c r="U2760">
        <v>19.899999999999999</v>
      </c>
      <c r="V2760">
        <v>-99.8</v>
      </c>
      <c r="W2760">
        <v>150</v>
      </c>
      <c r="AE2760">
        <v>3</v>
      </c>
    </row>
    <row r="2761" spans="1:45" x14ac:dyDescent="0.35">
      <c r="A2761">
        <v>6577</v>
      </c>
      <c r="B2761" t="s">
        <v>51</v>
      </c>
      <c r="C2761">
        <v>1912</v>
      </c>
      <c r="D2761">
        <v>12</v>
      </c>
      <c r="E2761">
        <v>6</v>
      </c>
      <c r="Q2761">
        <v>3</v>
      </c>
      <c r="R2761" t="s">
        <v>1916</v>
      </c>
      <c r="T2761" t="s">
        <v>1928</v>
      </c>
      <c r="W2761">
        <v>170</v>
      </c>
    </row>
    <row r="2762" spans="1:45" x14ac:dyDescent="0.35">
      <c r="A2762">
        <v>2967</v>
      </c>
      <c r="B2762" t="s">
        <v>47</v>
      </c>
      <c r="C2762">
        <v>1912</v>
      </c>
      <c r="D2762">
        <v>12</v>
      </c>
      <c r="E2762">
        <v>7</v>
      </c>
      <c r="F2762">
        <v>22</v>
      </c>
      <c r="G2762">
        <v>46</v>
      </c>
      <c r="H2762">
        <v>50</v>
      </c>
      <c r="I2762">
        <v>620</v>
      </c>
      <c r="J2762">
        <v>7.5</v>
      </c>
      <c r="L2762">
        <v>7.5</v>
      </c>
      <c r="R2762" t="s">
        <v>807</v>
      </c>
      <c r="T2762" t="s">
        <v>1929</v>
      </c>
      <c r="U2762">
        <v>-29</v>
      </c>
      <c r="V2762">
        <v>-62.5</v>
      </c>
      <c r="W2762">
        <v>160</v>
      </c>
    </row>
    <row r="2763" spans="1:45" x14ac:dyDescent="0.35">
      <c r="A2763">
        <v>2969</v>
      </c>
      <c r="B2763" t="s">
        <v>47</v>
      </c>
      <c r="C2763">
        <v>1913</v>
      </c>
      <c r="D2763">
        <v>1</v>
      </c>
      <c r="E2763">
        <v>19</v>
      </c>
      <c r="F2763">
        <v>23</v>
      </c>
      <c r="G2763">
        <v>48</v>
      </c>
      <c r="H2763" t="s">
        <v>48</v>
      </c>
      <c r="I2763">
        <v>120</v>
      </c>
      <c r="J2763">
        <v>7.5</v>
      </c>
      <c r="P2763">
        <v>7.5</v>
      </c>
      <c r="R2763" t="s">
        <v>98</v>
      </c>
      <c r="T2763" t="s">
        <v>904</v>
      </c>
      <c r="U2763">
        <v>46</v>
      </c>
      <c r="V2763">
        <v>152</v>
      </c>
      <c r="W2763">
        <v>50</v>
      </c>
      <c r="AE2763">
        <v>1</v>
      </c>
    </row>
    <row r="2764" spans="1:45" x14ac:dyDescent="0.35">
      <c r="A2764">
        <v>6259</v>
      </c>
      <c r="B2764" t="s">
        <v>51</v>
      </c>
      <c r="C2764">
        <v>1913</v>
      </c>
      <c r="D2764">
        <v>2</v>
      </c>
      <c r="E2764">
        <v>22</v>
      </c>
      <c r="F2764">
        <v>2</v>
      </c>
      <c r="G2764">
        <v>36</v>
      </c>
      <c r="I2764">
        <v>33</v>
      </c>
      <c r="J2764">
        <v>6.8</v>
      </c>
      <c r="L2764">
        <v>6.8</v>
      </c>
      <c r="Q2764">
        <v>8</v>
      </c>
      <c r="R2764" t="s">
        <v>1186</v>
      </c>
      <c r="T2764" t="s">
        <v>1930</v>
      </c>
      <c r="U2764">
        <v>-41.8</v>
      </c>
      <c r="V2764">
        <v>171.5</v>
      </c>
      <c r="W2764">
        <v>170</v>
      </c>
      <c r="AE2764">
        <v>1</v>
      </c>
      <c r="AG2764">
        <v>1</v>
      </c>
      <c r="AQ2764">
        <v>1</v>
      </c>
      <c r="AS2764">
        <v>1</v>
      </c>
    </row>
    <row r="2765" spans="1:45" x14ac:dyDescent="0.35">
      <c r="A2765">
        <v>2970</v>
      </c>
      <c r="B2765" t="s">
        <v>47</v>
      </c>
      <c r="C2765">
        <v>1913</v>
      </c>
      <c r="D2765">
        <v>2</v>
      </c>
      <c r="E2765">
        <v>24</v>
      </c>
      <c r="F2765">
        <v>2</v>
      </c>
      <c r="G2765">
        <v>30</v>
      </c>
      <c r="H2765" t="s">
        <v>48</v>
      </c>
      <c r="I2765">
        <v>50</v>
      </c>
      <c r="J2765">
        <v>7.7</v>
      </c>
      <c r="P2765">
        <v>7.7</v>
      </c>
      <c r="Q2765">
        <v>7</v>
      </c>
      <c r="R2765" t="s">
        <v>570</v>
      </c>
      <c r="T2765" t="s">
        <v>1931</v>
      </c>
      <c r="U2765">
        <v>-3.4</v>
      </c>
      <c r="V2765">
        <v>-79.599999999999994</v>
      </c>
      <c r="W2765">
        <v>160</v>
      </c>
      <c r="Y2765">
        <v>3</v>
      </c>
      <c r="AE2765">
        <v>3</v>
      </c>
      <c r="AG2765">
        <v>3</v>
      </c>
      <c r="AK2765">
        <v>3</v>
      </c>
      <c r="AQ2765">
        <v>3</v>
      </c>
      <c r="AS2765">
        <v>3</v>
      </c>
    </row>
    <row r="2766" spans="1:45" x14ac:dyDescent="0.35">
      <c r="A2766">
        <v>2973</v>
      </c>
      <c r="B2766" t="s">
        <v>51</v>
      </c>
      <c r="C2766">
        <v>1913</v>
      </c>
      <c r="D2766">
        <v>3</v>
      </c>
      <c r="E2766">
        <v>14</v>
      </c>
      <c r="F2766">
        <v>8</v>
      </c>
      <c r="G2766">
        <v>45</v>
      </c>
      <c r="H2766">
        <v>4.3</v>
      </c>
      <c r="I2766">
        <v>15</v>
      </c>
      <c r="J2766">
        <v>7.8</v>
      </c>
      <c r="K2766">
        <v>7.8</v>
      </c>
      <c r="L2766">
        <v>7.9</v>
      </c>
      <c r="M2766">
        <v>7.7</v>
      </c>
      <c r="Q2766">
        <v>9</v>
      </c>
      <c r="R2766" t="s">
        <v>676</v>
      </c>
      <c r="T2766" t="s">
        <v>1932</v>
      </c>
      <c r="U2766">
        <v>5.3540000000000001</v>
      </c>
      <c r="V2766">
        <v>126.121</v>
      </c>
      <c r="W2766">
        <v>170</v>
      </c>
      <c r="X2766">
        <v>138</v>
      </c>
      <c r="Y2766">
        <v>3</v>
      </c>
      <c r="AC2766">
        <v>2</v>
      </c>
      <c r="AE2766">
        <v>2</v>
      </c>
      <c r="AG2766">
        <v>3</v>
      </c>
      <c r="AJ2766">
        <v>138</v>
      </c>
      <c r="AK2766">
        <v>3</v>
      </c>
      <c r="AO2766">
        <v>2</v>
      </c>
      <c r="AQ2766">
        <v>2</v>
      </c>
      <c r="AS2766">
        <v>3</v>
      </c>
    </row>
    <row r="2767" spans="1:45" x14ac:dyDescent="0.35">
      <c r="A2767">
        <v>2974</v>
      </c>
      <c r="B2767" t="s">
        <v>47</v>
      </c>
      <c r="C2767">
        <v>1913</v>
      </c>
      <c r="D2767">
        <v>3</v>
      </c>
      <c r="E2767">
        <v>24</v>
      </c>
      <c r="F2767">
        <v>10</v>
      </c>
      <c r="G2767">
        <v>34</v>
      </c>
      <c r="J2767">
        <v>5.8</v>
      </c>
      <c r="L2767">
        <v>5.8</v>
      </c>
      <c r="R2767" t="s">
        <v>73</v>
      </c>
      <c r="T2767" t="s">
        <v>1933</v>
      </c>
      <c r="U2767">
        <v>26.8</v>
      </c>
      <c r="V2767">
        <v>53.7</v>
      </c>
      <c r="W2767">
        <v>140</v>
      </c>
      <c r="X2767">
        <v>11</v>
      </c>
      <c r="Y2767">
        <v>1</v>
      </c>
      <c r="AJ2767">
        <v>11</v>
      </c>
      <c r="AK2767">
        <v>1</v>
      </c>
    </row>
    <row r="2768" spans="1:45" x14ac:dyDescent="0.35">
      <c r="A2768">
        <v>2975</v>
      </c>
      <c r="B2768" t="s">
        <v>47</v>
      </c>
      <c r="C2768">
        <v>1913</v>
      </c>
      <c r="D2768">
        <v>4</v>
      </c>
      <c r="E2768">
        <v>25</v>
      </c>
      <c r="F2768">
        <v>17</v>
      </c>
      <c r="G2768">
        <v>56</v>
      </c>
      <c r="H2768" t="s">
        <v>48</v>
      </c>
      <c r="I2768">
        <v>60</v>
      </c>
      <c r="J2768">
        <v>7.7</v>
      </c>
      <c r="P2768">
        <v>7.7</v>
      </c>
      <c r="R2768" t="s">
        <v>621</v>
      </c>
      <c r="T2768" t="s">
        <v>621</v>
      </c>
      <c r="U2768">
        <v>9.5</v>
      </c>
      <c r="V2768">
        <v>127.8</v>
      </c>
      <c r="W2768">
        <v>170</v>
      </c>
    </row>
    <row r="2769" spans="1:47" x14ac:dyDescent="0.35">
      <c r="A2769">
        <v>2976</v>
      </c>
      <c r="B2769" t="s">
        <v>47</v>
      </c>
      <c r="C2769">
        <v>1913</v>
      </c>
      <c r="D2769">
        <v>5</v>
      </c>
      <c r="E2769">
        <v>30</v>
      </c>
      <c r="F2769">
        <v>11</v>
      </c>
      <c r="G2769">
        <v>46</v>
      </c>
      <c r="H2769" t="s">
        <v>48</v>
      </c>
      <c r="I2769">
        <v>60</v>
      </c>
      <c r="J2769">
        <v>7.5</v>
      </c>
      <c r="P2769">
        <v>7.5</v>
      </c>
      <c r="R2769" t="s">
        <v>977</v>
      </c>
      <c r="T2769" t="s">
        <v>1934</v>
      </c>
      <c r="U2769">
        <v>-5</v>
      </c>
      <c r="V2769">
        <v>154</v>
      </c>
      <c r="W2769">
        <v>170</v>
      </c>
    </row>
    <row r="2770" spans="1:47" x14ac:dyDescent="0.35">
      <c r="A2770">
        <v>2979</v>
      </c>
      <c r="B2770" t="s">
        <v>47</v>
      </c>
      <c r="C2770">
        <v>1913</v>
      </c>
      <c r="D2770">
        <v>6</v>
      </c>
      <c r="E2770">
        <v>14</v>
      </c>
      <c r="F2770">
        <v>9</v>
      </c>
      <c r="G2770">
        <v>33</v>
      </c>
      <c r="H2770">
        <v>12</v>
      </c>
      <c r="J2770">
        <v>6.8</v>
      </c>
      <c r="L2770">
        <v>6.8</v>
      </c>
      <c r="Q2770">
        <v>11</v>
      </c>
      <c r="R2770" t="s">
        <v>104</v>
      </c>
      <c r="T2770" t="s">
        <v>1935</v>
      </c>
      <c r="U2770">
        <v>43.5</v>
      </c>
      <c r="V2770">
        <v>25.5</v>
      </c>
      <c r="W2770">
        <v>110</v>
      </c>
    </row>
    <row r="2771" spans="1:47" x14ac:dyDescent="0.35">
      <c r="A2771">
        <v>2982</v>
      </c>
      <c r="B2771" t="s">
        <v>47</v>
      </c>
      <c r="C2771">
        <v>1913</v>
      </c>
      <c r="D2771">
        <v>6</v>
      </c>
      <c r="E2771">
        <v>26</v>
      </c>
      <c r="F2771">
        <v>4</v>
      </c>
      <c r="G2771">
        <v>57</v>
      </c>
      <c r="H2771">
        <v>1</v>
      </c>
      <c r="I2771">
        <v>33</v>
      </c>
      <c r="J2771">
        <v>7.6</v>
      </c>
      <c r="L2771">
        <v>7.6</v>
      </c>
      <c r="R2771" t="s">
        <v>1332</v>
      </c>
      <c r="T2771" t="s">
        <v>1445</v>
      </c>
      <c r="U2771">
        <v>-20</v>
      </c>
      <c r="V2771">
        <v>-174</v>
      </c>
      <c r="W2771">
        <v>170</v>
      </c>
    </row>
    <row r="2772" spans="1:47" x14ac:dyDescent="0.35">
      <c r="A2772">
        <v>2983</v>
      </c>
      <c r="B2772" t="s">
        <v>47</v>
      </c>
      <c r="C2772">
        <v>1913</v>
      </c>
      <c r="D2772">
        <v>6</v>
      </c>
      <c r="E2772">
        <v>28</v>
      </c>
      <c r="F2772">
        <v>8</v>
      </c>
      <c r="G2772">
        <v>53</v>
      </c>
      <c r="Q2772">
        <v>9</v>
      </c>
      <c r="R2772" t="s">
        <v>60</v>
      </c>
      <c r="T2772" t="s">
        <v>1936</v>
      </c>
      <c r="U2772">
        <v>39.6</v>
      </c>
      <c r="V2772">
        <v>16.2</v>
      </c>
      <c r="W2772">
        <v>130</v>
      </c>
      <c r="AE2772">
        <v>2</v>
      </c>
    </row>
    <row r="2773" spans="1:47" x14ac:dyDescent="0.35">
      <c r="A2773">
        <v>6260</v>
      </c>
      <c r="B2773" t="s">
        <v>51</v>
      </c>
      <c r="C2773">
        <v>1913</v>
      </c>
      <c r="D2773">
        <v>7</v>
      </c>
      <c r="E2773">
        <v>28</v>
      </c>
      <c r="F2773">
        <v>6</v>
      </c>
      <c r="G2773">
        <v>40</v>
      </c>
      <c r="I2773">
        <v>30</v>
      </c>
      <c r="J2773">
        <v>7</v>
      </c>
      <c r="L2773">
        <v>7</v>
      </c>
      <c r="Q2773">
        <v>9</v>
      </c>
      <c r="R2773" t="s">
        <v>479</v>
      </c>
      <c r="T2773" t="s">
        <v>872</v>
      </c>
      <c r="U2773">
        <v>-16.600000000000001</v>
      </c>
      <c r="V2773">
        <v>-73.3</v>
      </c>
      <c r="W2773">
        <v>160</v>
      </c>
      <c r="AE2773">
        <v>1</v>
      </c>
      <c r="AQ2773">
        <v>1</v>
      </c>
    </row>
    <row r="2774" spans="1:47" x14ac:dyDescent="0.35">
      <c r="A2774">
        <v>2985</v>
      </c>
      <c r="B2774" t="s">
        <v>47</v>
      </c>
      <c r="C2774">
        <v>1913</v>
      </c>
      <c r="D2774">
        <v>8</v>
      </c>
      <c r="E2774">
        <v>1</v>
      </c>
      <c r="F2774">
        <v>17</v>
      </c>
      <c r="G2774">
        <v>10</v>
      </c>
      <c r="H2774" t="s">
        <v>48</v>
      </c>
      <c r="I2774">
        <v>60</v>
      </c>
      <c r="J2774">
        <v>7.7</v>
      </c>
      <c r="P2774">
        <v>7.7</v>
      </c>
      <c r="R2774" t="s">
        <v>98</v>
      </c>
      <c r="T2774" t="s">
        <v>904</v>
      </c>
      <c r="U2774">
        <v>47.5</v>
      </c>
      <c r="V2774">
        <v>155.5</v>
      </c>
      <c r="W2774">
        <v>50</v>
      </c>
    </row>
    <row r="2775" spans="1:47" x14ac:dyDescent="0.35">
      <c r="A2775">
        <v>2987</v>
      </c>
      <c r="B2775" t="s">
        <v>51</v>
      </c>
      <c r="C2775">
        <v>1913</v>
      </c>
      <c r="D2775">
        <v>8</v>
      </c>
      <c r="E2775">
        <v>6</v>
      </c>
      <c r="F2775">
        <v>22</v>
      </c>
      <c r="G2775">
        <v>14</v>
      </c>
      <c r="H2775">
        <v>24</v>
      </c>
      <c r="I2775">
        <v>33</v>
      </c>
      <c r="J2775">
        <v>7.9</v>
      </c>
      <c r="L2775">
        <v>7.9</v>
      </c>
      <c r="Q2775">
        <v>10</v>
      </c>
      <c r="R2775" t="s">
        <v>479</v>
      </c>
      <c r="T2775" t="s">
        <v>1937</v>
      </c>
      <c r="U2775">
        <v>-17</v>
      </c>
      <c r="V2775">
        <v>-74</v>
      </c>
      <c r="W2775">
        <v>160</v>
      </c>
      <c r="Y2775">
        <v>2</v>
      </c>
      <c r="AE2775">
        <v>3</v>
      </c>
      <c r="AG2775">
        <v>3</v>
      </c>
      <c r="AI2775">
        <v>3</v>
      </c>
      <c r="AK2775">
        <v>2</v>
      </c>
      <c r="AQ2775">
        <v>3</v>
      </c>
      <c r="AS2775">
        <v>3</v>
      </c>
      <c r="AU2775">
        <v>3</v>
      </c>
    </row>
    <row r="2776" spans="1:47" x14ac:dyDescent="0.35">
      <c r="A2776">
        <v>2984</v>
      </c>
      <c r="B2776" t="s">
        <v>47</v>
      </c>
      <c r="C2776">
        <v>1913</v>
      </c>
      <c r="D2776">
        <v>8</v>
      </c>
      <c r="J2776">
        <v>6</v>
      </c>
      <c r="L2776">
        <v>6</v>
      </c>
      <c r="Q2776">
        <v>8</v>
      </c>
      <c r="R2776" t="s">
        <v>93</v>
      </c>
      <c r="T2776" t="s">
        <v>410</v>
      </c>
      <c r="U2776">
        <v>28.4</v>
      </c>
      <c r="V2776">
        <v>102.3</v>
      </c>
      <c r="W2776">
        <v>30</v>
      </c>
      <c r="Y2776">
        <v>2</v>
      </c>
      <c r="AE2776">
        <v>2</v>
      </c>
      <c r="AG2776">
        <v>2</v>
      </c>
      <c r="AK2776">
        <v>2</v>
      </c>
      <c r="AQ2776">
        <v>2</v>
      </c>
      <c r="AS2776">
        <v>2</v>
      </c>
    </row>
    <row r="2777" spans="1:47" x14ac:dyDescent="0.35">
      <c r="A2777">
        <v>10279</v>
      </c>
      <c r="B2777" t="s">
        <v>51</v>
      </c>
      <c r="C2777">
        <v>1913</v>
      </c>
      <c r="D2777">
        <v>10</v>
      </c>
      <c r="E2777">
        <v>2</v>
      </c>
      <c r="F2777">
        <v>4</v>
      </c>
      <c r="G2777">
        <v>23</v>
      </c>
      <c r="H2777">
        <v>28</v>
      </c>
      <c r="J2777">
        <v>6.7</v>
      </c>
      <c r="L2777">
        <v>6.7</v>
      </c>
      <c r="R2777" t="s">
        <v>663</v>
      </c>
      <c r="T2777" t="s">
        <v>1938</v>
      </c>
      <c r="U2777">
        <v>7.1</v>
      </c>
      <c r="V2777">
        <v>-80.599999999999994</v>
      </c>
      <c r="W2777">
        <v>100</v>
      </c>
      <c r="Y2777">
        <v>1</v>
      </c>
      <c r="AE2777">
        <v>1</v>
      </c>
      <c r="AG2777">
        <v>1</v>
      </c>
      <c r="AI2777">
        <v>3</v>
      </c>
      <c r="AK2777">
        <v>1</v>
      </c>
      <c r="AQ2777">
        <v>1</v>
      </c>
      <c r="AS2777">
        <v>1</v>
      </c>
      <c r="AU2777">
        <v>3</v>
      </c>
    </row>
    <row r="2778" spans="1:47" x14ac:dyDescent="0.35">
      <c r="A2778">
        <v>6261</v>
      </c>
      <c r="B2778" t="s">
        <v>51</v>
      </c>
      <c r="C2778">
        <v>1913</v>
      </c>
      <c r="D2778">
        <v>10</v>
      </c>
      <c r="E2778">
        <v>11</v>
      </c>
      <c r="F2778">
        <v>4</v>
      </c>
      <c r="G2778">
        <v>6</v>
      </c>
      <c r="H2778">
        <v>3</v>
      </c>
      <c r="I2778">
        <v>33</v>
      </c>
      <c r="J2778">
        <v>7</v>
      </c>
      <c r="L2778">
        <v>7</v>
      </c>
      <c r="R2778" t="s">
        <v>977</v>
      </c>
      <c r="T2778" t="s">
        <v>977</v>
      </c>
      <c r="U2778">
        <v>-7</v>
      </c>
      <c r="V2778">
        <v>148</v>
      </c>
      <c r="W2778">
        <v>170</v>
      </c>
    </row>
    <row r="2779" spans="1:47" x14ac:dyDescent="0.35">
      <c r="A2779">
        <v>2989</v>
      </c>
      <c r="B2779" t="s">
        <v>47</v>
      </c>
      <c r="C2779">
        <v>1913</v>
      </c>
      <c r="D2779">
        <v>10</v>
      </c>
      <c r="E2779">
        <v>14</v>
      </c>
      <c r="F2779">
        <v>8</v>
      </c>
      <c r="G2779">
        <v>8</v>
      </c>
      <c r="H2779">
        <v>48</v>
      </c>
      <c r="I2779">
        <v>230</v>
      </c>
      <c r="J2779">
        <v>8.1</v>
      </c>
      <c r="L2779">
        <v>8.1</v>
      </c>
      <c r="R2779" t="s">
        <v>1423</v>
      </c>
      <c r="T2779" t="s">
        <v>1424</v>
      </c>
      <c r="U2779">
        <v>-19.5</v>
      </c>
      <c r="V2779">
        <v>169</v>
      </c>
      <c r="W2779">
        <v>170</v>
      </c>
    </row>
    <row r="2780" spans="1:47" x14ac:dyDescent="0.35">
      <c r="A2780">
        <v>2990</v>
      </c>
      <c r="B2780" t="s">
        <v>47</v>
      </c>
      <c r="C2780">
        <v>1913</v>
      </c>
      <c r="D2780">
        <v>11</v>
      </c>
      <c r="E2780">
        <v>4</v>
      </c>
      <c r="F2780">
        <v>21</v>
      </c>
      <c r="G2780">
        <v>33</v>
      </c>
      <c r="I2780">
        <v>10</v>
      </c>
      <c r="J2780">
        <v>6.3</v>
      </c>
      <c r="L2780">
        <v>6.3</v>
      </c>
      <c r="Q2780">
        <v>10</v>
      </c>
      <c r="R2780" t="s">
        <v>479</v>
      </c>
      <c r="T2780" t="s">
        <v>1939</v>
      </c>
      <c r="U2780">
        <v>-14.2</v>
      </c>
      <c r="V2780">
        <v>-72.900000000000006</v>
      </c>
      <c r="W2780">
        <v>160</v>
      </c>
      <c r="X2780">
        <v>150</v>
      </c>
      <c r="Y2780">
        <v>3</v>
      </c>
      <c r="AE2780">
        <v>3</v>
      </c>
      <c r="AG2780">
        <v>3</v>
      </c>
      <c r="AJ2780">
        <v>150</v>
      </c>
      <c r="AK2780">
        <v>3</v>
      </c>
      <c r="AQ2780">
        <v>3</v>
      </c>
      <c r="AS2780">
        <v>3</v>
      </c>
    </row>
    <row r="2781" spans="1:47" x14ac:dyDescent="0.35">
      <c r="A2781">
        <v>2992</v>
      </c>
      <c r="B2781" t="s">
        <v>47</v>
      </c>
      <c r="C2781">
        <v>1913</v>
      </c>
      <c r="D2781">
        <v>11</v>
      </c>
      <c r="E2781">
        <v>10</v>
      </c>
      <c r="F2781">
        <v>21</v>
      </c>
      <c r="G2781">
        <v>12</v>
      </c>
      <c r="H2781" t="s">
        <v>48</v>
      </c>
      <c r="I2781">
        <v>80</v>
      </c>
      <c r="J2781">
        <v>7.5</v>
      </c>
      <c r="P2781">
        <v>7.5</v>
      </c>
      <c r="R2781" t="s">
        <v>1423</v>
      </c>
      <c r="T2781" t="s">
        <v>1424</v>
      </c>
      <c r="U2781">
        <v>-18</v>
      </c>
      <c r="V2781">
        <v>169</v>
      </c>
      <c r="W2781">
        <v>170</v>
      </c>
    </row>
    <row r="2782" spans="1:47" x14ac:dyDescent="0.35">
      <c r="A2782">
        <v>2993</v>
      </c>
      <c r="B2782" t="s">
        <v>47</v>
      </c>
      <c r="C2782">
        <v>1913</v>
      </c>
      <c r="D2782">
        <v>12</v>
      </c>
      <c r="E2782">
        <v>21</v>
      </c>
      <c r="F2782">
        <v>15</v>
      </c>
      <c r="G2782">
        <v>37</v>
      </c>
      <c r="H2782">
        <v>38</v>
      </c>
      <c r="I2782">
        <v>10</v>
      </c>
      <c r="J2782">
        <v>7</v>
      </c>
      <c r="L2782">
        <v>7</v>
      </c>
      <c r="Q2782">
        <v>9</v>
      </c>
      <c r="R2782" t="s">
        <v>93</v>
      </c>
      <c r="T2782" t="s">
        <v>530</v>
      </c>
      <c r="U2782">
        <v>24.15</v>
      </c>
      <c r="V2782">
        <v>102.45</v>
      </c>
      <c r="W2782">
        <v>30</v>
      </c>
      <c r="X2782">
        <v>942</v>
      </c>
      <c r="Y2782">
        <v>3</v>
      </c>
      <c r="AB2782">
        <v>112</v>
      </c>
      <c r="AC2782">
        <v>3</v>
      </c>
      <c r="AE2782">
        <v>3</v>
      </c>
      <c r="AG2782">
        <v>4</v>
      </c>
      <c r="AJ2782">
        <v>942</v>
      </c>
      <c r="AK2782">
        <v>3</v>
      </c>
      <c r="AN2782">
        <v>112</v>
      </c>
      <c r="AO2782">
        <v>3</v>
      </c>
      <c r="AQ2782">
        <v>3</v>
      </c>
      <c r="AS2782">
        <v>4</v>
      </c>
    </row>
    <row r="2783" spans="1:47" x14ac:dyDescent="0.35">
      <c r="A2783">
        <v>2994</v>
      </c>
      <c r="B2783" t="s">
        <v>51</v>
      </c>
      <c r="C2783">
        <v>1914</v>
      </c>
      <c r="D2783">
        <v>1</v>
      </c>
      <c r="E2783">
        <v>12</v>
      </c>
      <c r="J2783">
        <v>7.1</v>
      </c>
      <c r="L2783">
        <v>7.1</v>
      </c>
      <c r="R2783" t="s">
        <v>199</v>
      </c>
      <c r="T2783" t="s">
        <v>1940</v>
      </c>
      <c r="U2783">
        <v>31.58</v>
      </c>
      <c r="V2783">
        <v>130.66999999999999</v>
      </c>
      <c r="W2783">
        <v>30</v>
      </c>
      <c r="X2783">
        <v>29</v>
      </c>
      <c r="Y2783">
        <v>1</v>
      </c>
      <c r="AE2783">
        <v>1</v>
      </c>
      <c r="AF2783">
        <v>120</v>
      </c>
      <c r="AG2783">
        <v>3</v>
      </c>
      <c r="AJ2783">
        <v>63</v>
      </c>
      <c r="AK2783">
        <v>1</v>
      </c>
      <c r="AN2783">
        <v>112</v>
      </c>
      <c r="AO2783">
        <v>3</v>
      </c>
      <c r="AP2783">
        <v>19</v>
      </c>
      <c r="AQ2783">
        <v>3</v>
      </c>
      <c r="AR2783">
        <v>2268</v>
      </c>
      <c r="AS2783">
        <v>4</v>
      </c>
    </row>
    <row r="2784" spans="1:47" x14ac:dyDescent="0.35">
      <c r="A2784">
        <v>6262</v>
      </c>
      <c r="B2784" t="s">
        <v>51</v>
      </c>
      <c r="C2784">
        <v>1914</v>
      </c>
      <c r="D2784">
        <v>1</v>
      </c>
      <c r="E2784">
        <v>12</v>
      </c>
      <c r="I2784">
        <v>33</v>
      </c>
      <c r="R2784" t="s">
        <v>479</v>
      </c>
      <c r="T2784" t="s">
        <v>875</v>
      </c>
      <c r="U2784">
        <v>-12</v>
      </c>
      <c r="V2784">
        <v>-76.599999999999994</v>
      </c>
      <c r="W2784">
        <v>160</v>
      </c>
    </row>
    <row r="2785" spans="1:45" x14ac:dyDescent="0.35">
      <c r="A2785">
        <v>7785</v>
      </c>
      <c r="B2785" t="s">
        <v>51</v>
      </c>
      <c r="C2785">
        <v>1914</v>
      </c>
      <c r="D2785">
        <v>1</v>
      </c>
      <c r="E2785">
        <v>15</v>
      </c>
      <c r="F2785">
        <v>4</v>
      </c>
      <c r="G2785">
        <v>28</v>
      </c>
      <c r="Q2785">
        <v>6</v>
      </c>
      <c r="R2785" t="s">
        <v>60</v>
      </c>
      <c r="T2785" t="s">
        <v>708</v>
      </c>
      <c r="U2785">
        <v>43.5</v>
      </c>
      <c r="V2785">
        <v>10.199999999999999</v>
      </c>
      <c r="W2785">
        <v>130</v>
      </c>
    </row>
    <row r="2786" spans="1:45" x14ac:dyDescent="0.35">
      <c r="A2786">
        <v>2997</v>
      </c>
      <c r="B2786" t="s">
        <v>47</v>
      </c>
      <c r="C2786">
        <v>1914</v>
      </c>
      <c r="D2786">
        <v>1</v>
      </c>
      <c r="E2786">
        <v>30</v>
      </c>
      <c r="F2786">
        <v>3</v>
      </c>
      <c r="G2786">
        <v>35</v>
      </c>
      <c r="H2786">
        <v>50</v>
      </c>
      <c r="I2786">
        <v>33</v>
      </c>
      <c r="J2786">
        <v>7.6</v>
      </c>
      <c r="L2786">
        <v>7.6</v>
      </c>
      <c r="R2786" t="s">
        <v>539</v>
      </c>
      <c r="T2786" t="s">
        <v>1941</v>
      </c>
      <c r="U2786">
        <v>-35</v>
      </c>
      <c r="V2786">
        <v>-73</v>
      </c>
      <c r="W2786">
        <v>160</v>
      </c>
    </row>
    <row r="2787" spans="1:45" x14ac:dyDescent="0.35">
      <c r="A2787">
        <v>6578</v>
      </c>
      <c r="B2787" t="s">
        <v>51</v>
      </c>
      <c r="C2787">
        <v>1914</v>
      </c>
      <c r="D2787">
        <v>2</v>
      </c>
      <c r="E2787">
        <v>26</v>
      </c>
      <c r="F2787">
        <v>4</v>
      </c>
      <c r="G2787">
        <v>58</v>
      </c>
      <c r="H2787">
        <v>12</v>
      </c>
      <c r="I2787">
        <v>130</v>
      </c>
      <c r="J2787">
        <v>7.2</v>
      </c>
      <c r="L2787">
        <v>7.2</v>
      </c>
      <c r="R2787" t="s">
        <v>479</v>
      </c>
      <c r="T2787" t="s">
        <v>872</v>
      </c>
      <c r="U2787">
        <v>-17</v>
      </c>
      <c r="V2787">
        <v>-72</v>
      </c>
      <c r="W2787">
        <v>160</v>
      </c>
    </row>
    <row r="2788" spans="1:45" x14ac:dyDescent="0.35">
      <c r="A2788">
        <v>2999</v>
      </c>
      <c r="B2788" t="s">
        <v>47</v>
      </c>
      <c r="C2788">
        <v>1914</v>
      </c>
      <c r="D2788">
        <v>3</v>
      </c>
      <c r="E2788">
        <v>15</v>
      </c>
      <c r="F2788">
        <v>20</v>
      </c>
      <c r="G2788">
        <v>0</v>
      </c>
      <c r="H2788">
        <v>6</v>
      </c>
      <c r="I2788">
        <v>33</v>
      </c>
      <c r="J2788">
        <v>7.2</v>
      </c>
      <c r="L2788">
        <v>7.2</v>
      </c>
      <c r="R2788" t="s">
        <v>199</v>
      </c>
      <c r="T2788" t="s">
        <v>1942</v>
      </c>
      <c r="U2788">
        <v>39.200000000000003</v>
      </c>
      <c r="V2788">
        <v>139.80000000000001</v>
      </c>
      <c r="W2788">
        <v>30</v>
      </c>
      <c r="X2788">
        <v>94</v>
      </c>
      <c r="Y2788">
        <v>2</v>
      </c>
      <c r="AE2788">
        <v>3</v>
      </c>
      <c r="AF2788">
        <v>640</v>
      </c>
      <c r="AG2788">
        <v>3</v>
      </c>
      <c r="AJ2788">
        <v>94</v>
      </c>
      <c r="AK2788">
        <v>2</v>
      </c>
      <c r="AQ2788">
        <v>3</v>
      </c>
      <c r="AR2788">
        <v>640</v>
      </c>
      <c r="AS2788">
        <v>3</v>
      </c>
    </row>
    <row r="2789" spans="1:45" x14ac:dyDescent="0.35">
      <c r="A2789">
        <v>3001</v>
      </c>
      <c r="B2789" t="s">
        <v>47</v>
      </c>
      <c r="C2789">
        <v>1914</v>
      </c>
      <c r="D2789">
        <v>3</v>
      </c>
      <c r="E2789">
        <v>30</v>
      </c>
      <c r="F2789">
        <v>0</v>
      </c>
      <c r="G2789">
        <v>41</v>
      </c>
      <c r="H2789" t="s">
        <v>48</v>
      </c>
      <c r="I2789">
        <v>150</v>
      </c>
      <c r="J2789">
        <v>7.5</v>
      </c>
      <c r="P2789">
        <v>7.5</v>
      </c>
      <c r="R2789" t="s">
        <v>543</v>
      </c>
      <c r="T2789" t="s">
        <v>1943</v>
      </c>
      <c r="U2789">
        <v>16.8</v>
      </c>
      <c r="V2789">
        <v>-92.2</v>
      </c>
      <c r="W2789">
        <v>150</v>
      </c>
    </row>
    <row r="2790" spans="1:45" x14ac:dyDescent="0.35">
      <c r="A2790">
        <v>3002</v>
      </c>
      <c r="B2790" t="s">
        <v>47</v>
      </c>
      <c r="C2790">
        <v>1914</v>
      </c>
      <c r="D2790">
        <v>5</v>
      </c>
      <c r="E2790">
        <v>8</v>
      </c>
      <c r="F2790">
        <v>18</v>
      </c>
      <c r="G2790">
        <v>1</v>
      </c>
      <c r="J2790">
        <v>4.9000000000000004</v>
      </c>
      <c r="L2790">
        <v>4.9000000000000004</v>
      </c>
      <c r="Q2790">
        <v>10</v>
      </c>
      <c r="R2790" t="s">
        <v>60</v>
      </c>
      <c r="T2790" t="s">
        <v>1944</v>
      </c>
      <c r="U2790">
        <v>37.700000000000003</v>
      </c>
      <c r="V2790">
        <v>15.2</v>
      </c>
      <c r="W2790">
        <v>130</v>
      </c>
      <c r="X2790">
        <v>120</v>
      </c>
      <c r="Y2790">
        <v>3</v>
      </c>
      <c r="AE2790">
        <v>3</v>
      </c>
      <c r="AF2790">
        <v>223</v>
      </c>
      <c r="AG2790">
        <v>3</v>
      </c>
      <c r="AJ2790">
        <v>120</v>
      </c>
      <c r="AK2790">
        <v>3</v>
      </c>
      <c r="AQ2790">
        <v>3</v>
      </c>
      <c r="AR2790">
        <v>223</v>
      </c>
      <c r="AS2790">
        <v>3</v>
      </c>
    </row>
    <row r="2791" spans="1:45" x14ac:dyDescent="0.35">
      <c r="A2791">
        <v>3005</v>
      </c>
      <c r="B2791" t="s">
        <v>51</v>
      </c>
      <c r="C2791">
        <v>1914</v>
      </c>
      <c r="D2791">
        <v>5</v>
      </c>
      <c r="E2791">
        <v>26</v>
      </c>
      <c r="F2791">
        <v>14</v>
      </c>
      <c r="G2791">
        <v>22</v>
      </c>
      <c r="H2791">
        <v>47.7</v>
      </c>
      <c r="I2791">
        <v>15</v>
      </c>
      <c r="J2791">
        <v>8.1</v>
      </c>
      <c r="K2791">
        <v>8.1</v>
      </c>
      <c r="L2791">
        <v>8</v>
      </c>
      <c r="M2791">
        <v>7.3</v>
      </c>
      <c r="Q2791">
        <v>9</v>
      </c>
      <c r="R2791" t="s">
        <v>676</v>
      </c>
      <c r="T2791" t="s">
        <v>1945</v>
      </c>
      <c r="U2791">
        <v>-1.829</v>
      </c>
      <c r="V2791">
        <v>136.94300000000001</v>
      </c>
      <c r="W2791">
        <v>170</v>
      </c>
      <c r="Y2791">
        <v>3</v>
      </c>
      <c r="AE2791">
        <v>2</v>
      </c>
      <c r="AG2791">
        <v>3</v>
      </c>
      <c r="AK2791">
        <v>3</v>
      </c>
      <c r="AQ2791">
        <v>2</v>
      </c>
      <c r="AS2791">
        <v>3</v>
      </c>
    </row>
    <row r="2792" spans="1:45" x14ac:dyDescent="0.35">
      <c r="A2792">
        <v>3007</v>
      </c>
      <c r="B2792" t="s">
        <v>47</v>
      </c>
      <c r="C2792">
        <v>1914</v>
      </c>
      <c r="D2792">
        <v>5</v>
      </c>
      <c r="E2792">
        <v>28</v>
      </c>
      <c r="F2792">
        <v>11</v>
      </c>
      <c r="G2792">
        <v>27</v>
      </c>
      <c r="H2792" t="s">
        <v>48</v>
      </c>
      <c r="J2792">
        <v>5.6</v>
      </c>
      <c r="P2792">
        <v>5.6</v>
      </c>
      <c r="Q2792">
        <v>7</v>
      </c>
      <c r="R2792" t="s">
        <v>80</v>
      </c>
      <c r="T2792" t="s">
        <v>1946</v>
      </c>
      <c r="U2792">
        <v>39.200000000000003</v>
      </c>
      <c r="V2792">
        <v>36</v>
      </c>
      <c r="W2792">
        <v>140</v>
      </c>
      <c r="AE2792">
        <v>2</v>
      </c>
    </row>
    <row r="2793" spans="1:45" x14ac:dyDescent="0.35">
      <c r="A2793">
        <v>3008</v>
      </c>
      <c r="B2793" t="s">
        <v>47</v>
      </c>
      <c r="C2793">
        <v>1914</v>
      </c>
      <c r="D2793">
        <v>5</v>
      </c>
      <c r="E2793">
        <v>31</v>
      </c>
      <c r="H2793" t="s">
        <v>48</v>
      </c>
      <c r="I2793">
        <v>10</v>
      </c>
      <c r="J2793">
        <v>5.8</v>
      </c>
      <c r="P2793">
        <v>5.8</v>
      </c>
      <c r="Q2793">
        <v>10</v>
      </c>
      <c r="R2793" t="s">
        <v>570</v>
      </c>
      <c r="T2793" t="s">
        <v>1947</v>
      </c>
      <c r="U2793">
        <v>-0.2</v>
      </c>
      <c r="V2793">
        <v>-78.2</v>
      </c>
      <c r="W2793">
        <v>160</v>
      </c>
    </row>
    <row r="2794" spans="1:45" x14ac:dyDescent="0.35">
      <c r="A2794">
        <v>3010</v>
      </c>
      <c r="B2794" t="s">
        <v>51</v>
      </c>
      <c r="C2794">
        <v>1914</v>
      </c>
      <c r="D2794">
        <v>6</v>
      </c>
      <c r="E2794">
        <v>25</v>
      </c>
      <c r="F2794">
        <v>19</v>
      </c>
      <c r="G2794">
        <v>7</v>
      </c>
      <c r="H2794">
        <v>25.9</v>
      </c>
      <c r="I2794">
        <v>35</v>
      </c>
      <c r="J2794">
        <v>7.6</v>
      </c>
      <c r="K2794">
        <v>7.6</v>
      </c>
      <c r="L2794">
        <v>7.6</v>
      </c>
      <c r="M2794">
        <v>7.6</v>
      </c>
      <c r="R2794" t="s">
        <v>676</v>
      </c>
      <c r="T2794" t="s">
        <v>1948</v>
      </c>
      <c r="U2794">
        <v>-3.9239999999999999</v>
      </c>
      <c r="V2794">
        <v>101.82</v>
      </c>
      <c r="W2794">
        <v>60</v>
      </c>
      <c r="X2794">
        <v>20</v>
      </c>
      <c r="Y2794">
        <v>1</v>
      </c>
      <c r="AB2794">
        <v>20</v>
      </c>
      <c r="AC2794">
        <v>1</v>
      </c>
      <c r="AE2794">
        <v>1</v>
      </c>
      <c r="AG2794">
        <v>1</v>
      </c>
      <c r="AJ2794">
        <v>20</v>
      </c>
      <c r="AK2794">
        <v>1</v>
      </c>
      <c r="AN2794">
        <v>20</v>
      </c>
      <c r="AO2794">
        <v>1</v>
      </c>
      <c r="AQ2794">
        <v>1</v>
      </c>
      <c r="AS2794">
        <v>1</v>
      </c>
    </row>
    <row r="2795" spans="1:45" x14ac:dyDescent="0.35">
      <c r="A2795">
        <v>3012</v>
      </c>
      <c r="B2795" t="s">
        <v>47</v>
      </c>
      <c r="C2795">
        <v>1914</v>
      </c>
      <c r="D2795">
        <v>8</v>
      </c>
      <c r="E2795">
        <v>4</v>
      </c>
      <c r="F2795">
        <v>22</v>
      </c>
      <c r="G2795">
        <v>41</v>
      </c>
      <c r="H2795">
        <v>6</v>
      </c>
      <c r="J2795">
        <v>7.5</v>
      </c>
      <c r="L2795">
        <v>7.5</v>
      </c>
      <c r="Q2795">
        <v>8</v>
      </c>
      <c r="R2795" t="s">
        <v>93</v>
      </c>
      <c r="T2795" t="s">
        <v>1949</v>
      </c>
      <c r="U2795">
        <v>43.5</v>
      </c>
      <c r="V2795">
        <v>91.5</v>
      </c>
      <c r="W2795">
        <v>40</v>
      </c>
      <c r="X2795">
        <v>1</v>
      </c>
      <c r="Y2795">
        <v>1</v>
      </c>
      <c r="AE2795">
        <v>1</v>
      </c>
      <c r="AG2795">
        <v>2</v>
      </c>
      <c r="AJ2795">
        <v>1</v>
      </c>
      <c r="AK2795">
        <v>1</v>
      </c>
      <c r="AQ2795">
        <v>1</v>
      </c>
      <c r="AS2795">
        <v>2</v>
      </c>
    </row>
    <row r="2796" spans="1:45" x14ac:dyDescent="0.35">
      <c r="A2796">
        <v>3013</v>
      </c>
      <c r="B2796" t="s">
        <v>47</v>
      </c>
      <c r="C2796">
        <v>1914</v>
      </c>
      <c r="D2796">
        <v>9</v>
      </c>
      <c r="E2796">
        <v>11</v>
      </c>
      <c r="F2796">
        <v>11</v>
      </c>
      <c r="G2796">
        <v>48</v>
      </c>
      <c r="H2796" t="s">
        <v>48</v>
      </c>
      <c r="R2796" t="s">
        <v>479</v>
      </c>
      <c r="T2796" t="s">
        <v>1950</v>
      </c>
      <c r="U2796">
        <v>-15.5</v>
      </c>
      <c r="V2796">
        <v>-73.2</v>
      </c>
      <c r="W2796">
        <v>160</v>
      </c>
      <c r="Y2796">
        <v>1</v>
      </c>
      <c r="AE2796">
        <v>2</v>
      </c>
    </row>
    <row r="2797" spans="1:45" x14ac:dyDescent="0.35">
      <c r="A2797">
        <v>3016</v>
      </c>
      <c r="B2797" t="s">
        <v>47</v>
      </c>
      <c r="C2797">
        <v>1914</v>
      </c>
      <c r="D2797">
        <v>10</v>
      </c>
      <c r="E2797">
        <v>3</v>
      </c>
      <c r="F2797">
        <v>22</v>
      </c>
      <c r="G2797">
        <v>6</v>
      </c>
      <c r="H2797">
        <v>34</v>
      </c>
      <c r="J2797">
        <v>7</v>
      </c>
      <c r="L2797">
        <v>7</v>
      </c>
      <c r="Q2797">
        <v>9</v>
      </c>
      <c r="R2797" t="s">
        <v>80</v>
      </c>
      <c r="T2797" t="s">
        <v>1951</v>
      </c>
      <c r="U2797">
        <v>37.82</v>
      </c>
      <c r="V2797">
        <v>30.27</v>
      </c>
      <c r="W2797">
        <v>140</v>
      </c>
      <c r="X2797">
        <v>4000</v>
      </c>
      <c r="Y2797">
        <v>4</v>
      </c>
      <c r="AB2797">
        <v>700</v>
      </c>
      <c r="AC2797">
        <v>3</v>
      </c>
      <c r="AE2797">
        <v>4</v>
      </c>
      <c r="AF2797">
        <v>17000</v>
      </c>
      <c r="AG2797">
        <v>4</v>
      </c>
      <c r="AJ2797">
        <v>4000</v>
      </c>
      <c r="AK2797">
        <v>4</v>
      </c>
      <c r="AN2797">
        <v>700</v>
      </c>
      <c r="AO2797">
        <v>3</v>
      </c>
      <c r="AQ2797">
        <v>4</v>
      </c>
      <c r="AR2797">
        <v>17000</v>
      </c>
      <c r="AS2797">
        <v>4</v>
      </c>
    </row>
    <row r="2798" spans="1:45" x14ac:dyDescent="0.35">
      <c r="A2798">
        <v>10064</v>
      </c>
      <c r="B2798" t="s">
        <v>51</v>
      </c>
      <c r="C2798">
        <v>1914</v>
      </c>
      <c r="D2798">
        <v>10</v>
      </c>
      <c r="E2798">
        <v>6</v>
      </c>
      <c r="F2798">
        <v>19</v>
      </c>
      <c r="G2798">
        <v>15</v>
      </c>
      <c r="Q2798">
        <v>8</v>
      </c>
      <c r="R2798" t="s">
        <v>1186</v>
      </c>
      <c r="T2798" t="s">
        <v>1952</v>
      </c>
      <c r="U2798">
        <v>-37.799999999999997</v>
      </c>
      <c r="V2798">
        <v>178.2</v>
      </c>
      <c r="W2798">
        <v>170</v>
      </c>
      <c r="X2798">
        <v>1</v>
      </c>
      <c r="Y2798">
        <v>1</v>
      </c>
      <c r="AE2798">
        <v>2</v>
      </c>
      <c r="AJ2798">
        <v>1</v>
      </c>
      <c r="AK2798">
        <v>1</v>
      </c>
      <c r="AQ2798">
        <v>2</v>
      </c>
    </row>
    <row r="2799" spans="1:45" x14ac:dyDescent="0.35">
      <c r="A2799">
        <v>7869</v>
      </c>
      <c r="B2799" t="s">
        <v>47</v>
      </c>
      <c r="C2799">
        <v>1914</v>
      </c>
      <c r="D2799">
        <v>10</v>
      </c>
      <c r="E2799">
        <v>17</v>
      </c>
      <c r="F2799">
        <v>6</v>
      </c>
      <c r="G2799">
        <v>22</v>
      </c>
      <c r="H2799">
        <v>30</v>
      </c>
      <c r="J2799">
        <v>6</v>
      </c>
      <c r="L2799">
        <v>6</v>
      </c>
      <c r="Q2799">
        <v>10</v>
      </c>
      <c r="R2799" t="s">
        <v>56</v>
      </c>
      <c r="T2799" t="s">
        <v>1953</v>
      </c>
      <c r="U2799">
        <v>38.25</v>
      </c>
      <c r="V2799">
        <v>23.25</v>
      </c>
      <c r="W2799">
        <v>130</v>
      </c>
    </row>
    <row r="2800" spans="1:45" x14ac:dyDescent="0.35">
      <c r="A2800">
        <v>3019</v>
      </c>
      <c r="B2800" t="s">
        <v>47</v>
      </c>
      <c r="C2800">
        <v>1914</v>
      </c>
      <c r="D2800">
        <v>10</v>
      </c>
      <c r="E2800">
        <v>23</v>
      </c>
      <c r="F2800">
        <v>6</v>
      </c>
      <c r="G2800">
        <v>18</v>
      </c>
      <c r="H2800">
        <v>34</v>
      </c>
      <c r="I2800">
        <v>60</v>
      </c>
      <c r="J2800">
        <v>7.6</v>
      </c>
      <c r="K2800">
        <v>7.6</v>
      </c>
      <c r="L2800">
        <v>7.6</v>
      </c>
      <c r="R2800" t="s">
        <v>1954</v>
      </c>
      <c r="T2800" t="s">
        <v>1917</v>
      </c>
      <c r="U2800">
        <v>6</v>
      </c>
      <c r="V2800">
        <v>132.5</v>
      </c>
      <c r="W2800">
        <v>170</v>
      </c>
    </row>
    <row r="2801" spans="1:47" x14ac:dyDescent="0.35">
      <c r="A2801">
        <v>3020</v>
      </c>
      <c r="B2801" t="s">
        <v>47</v>
      </c>
      <c r="C2801">
        <v>1914</v>
      </c>
      <c r="D2801">
        <v>11</v>
      </c>
      <c r="E2801">
        <v>24</v>
      </c>
      <c r="F2801">
        <v>11</v>
      </c>
      <c r="G2801">
        <v>53</v>
      </c>
      <c r="H2801">
        <v>30</v>
      </c>
      <c r="I2801">
        <v>110</v>
      </c>
      <c r="J2801">
        <v>8.1</v>
      </c>
      <c r="L2801">
        <v>8.1</v>
      </c>
      <c r="M2801">
        <v>7.9</v>
      </c>
      <c r="R2801" t="s">
        <v>199</v>
      </c>
      <c r="T2801" t="s">
        <v>1955</v>
      </c>
      <c r="U2801">
        <v>22</v>
      </c>
      <c r="V2801">
        <v>143</v>
      </c>
      <c r="W2801">
        <v>30</v>
      </c>
    </row>
    <row r="2802" spans="1:47" x14ac:dyDescent="0.35">
      <c r="A2802">
        <v>3021</v>
      </c>
      <c r="B2802" t="s">
        <v>51</v>
      </c>
      <c r="C2802">
        <v>1914</v>
      </c>
      <c r="D2802">
        <v>11</v>
      </c>
      <c r="E2802">
        <v>27</v>
      </c>
      <c r="F2802">
        <v>14</v>
      </c>
      <c r="G2802">
        <v>39</v>
      </c>
      <c r="H2802">
        <v>46</v>
      </c>
      <c r="I2802">
        <v>30</v>
      </c>
      <c r="J2802">
        <v>6.3</v>
      </c>
      <c r="L2802">
        <v>6.3</v>
      </c>
      <c r="Q2802">
        <v>9</v>
      </c>
      <c r="R2802" t="s">
        <v>56</v>
      </c>
      <c r="T2802" t="s">
        <v>1956</v>
      </c>
      <c r="U2802">
        <v>38.799999999999997</v>
      </c>
      <c r="V2802">
        <v>20.6</v>
      </c>
      <c r="W2802">
        <v>130</v>
      </c>
      <c r="X2802">
        <v>14</v>
      </c>
      <c r="Y2802">
        <v>1</v>
      </c>
      <c r="AE2802">
        <v>3</v>
      </c>
      <c r="AG2802">
        <v>3</v>
      </c>
      <c r="AI2802">
        <v>2</v>
      </c>
      <c r="AJ2802">
        <v>14</v>
      </c>
      <c r="AK2802">
        <v>1</v>
      </c>
      <c r="AQ2802">
        <v>3</v>
      </c>
      <c r="AS2802">
        <v>3</v>
      </c>
      <c r="AU2802">
        <v>2</v>
      </c>
    </row>
    <row r="2803" spans="1:47" x14ac:dyDescent="0.35">
      <c r="A2803">
        <v>3022</v>
      </c>
      <c r="B2803" t="s">
        <v>47</v>
      </c>
      <c r="C2803">
        <v>1914</v>
      </c>
      <c r="D2803">
        <v>12</v>
      </c>
      <c r="E2803">
        <v>2</v>
      </c>
      <c r="F2803">
        <v>23</v>
      </c>
      <c r="G2803">
        <v>55</v>
      </c>
      <c r="H2803" t="s">
        <v>48</v>
      </c>
      <c r="Q2803">
        <v>10</v>
      </c>
      <c r="R2803" t="s">
        <v>479</v>
      </c>
      <c r="T2803" t="s">
        <v>1957</v>
      </c>
      <c r="U2803">
        <v>-15.2</v>
      </c>
      <c r="V2803">
        <v>-73.2</v>
      </c>
      <c r="W2803">
        <v>160</v>
      </c>
      <c r="X2803">
        <v>34</v>
      </c>
      <c r="Y2803">
        <v>1</v>
      </c>
      <c r="AE2803">
        <v>3</v>
      </c>
    </row>
    <row r="2804" spans="1:47" x14ac:dyDescent="0.35">
      <c r="A2804">
        <v>3025</v>
      </c>
      <c r="B2804" t="s">
        <v>47</v>
      </c>
      <c r="C2804">
        <v>1915</v>
      </c>
      <c r="D2804">
        <v>1</v>
      </c>
      <c r="E2804">
        <v>13</v>
      </c>
      <c r="F2804">
        <v>6</v>
      </c>
      <c r="G2804">
        <v>52</v>
      </c>
      <c r="H2804">
        <v>38</v>
      </c>
      <c r="I2804">
        <v>10</v>
      </c>
      <c r="J2804">
        <v>7.5</v>
      </c>
      <c r="L2804">
        <v>7.5</v>
      </c>
      <c r="Q2804">
        <v>11</v>
      </c>
      <c r="R2804" t="s">
        <v>60</v>
      </c>
      <c r="T2804" t="s">
        <v>1958</v>
      </c>
      <c r="U2804">
        <v>42</v>
      </c>
      <c r="V2804">
        <v>13.5</v>
      </c>
      <c r="W2804">
        <v>130</v>
      </c>
      <c r="X2804">
        <v>29978</v>
      </c>
      <c r="Y2804">
        <v>4</v>
      </c>
      <c r="AD2804">
        <v>60</v>
      </c>
      <c r="AE2804">
        <v>4</v>
      </c>
      <c r="AJ2804">
        <v>29978</v>
      </c>
      <c r="AK2804">
        <v>4</v>
      </c>
      <c r="AP2804">
        <v>60</v>
      </c>
      <c r="AQ2804">
        <v>4</v>
      </c>
    </row>
    <row r="2805" spans="1:47" x14ac:dyDescent="0.35">
      <c r="A2805">
        <v>3028</v>
      </c>
      <c r="B2805" t="s">
        <v>47</v>
      </c>
      <c r="C2805">
        <v>1915</v>
      </c>
      <c r="D2805">
        <v>2</v>
      </c>
      <c r="E2805">
        <v>28</v>
      </c>
      <c r="F2805">
        <v>18</v>
      </c>
      <c r="G2805">
        <v>59</v>
      </c>
      <c r="H2805" t="s">
        <v>48</v>
      </c>
      <c r="I2805">
        <v>60</v>
      </c>
      <c r="J2805">
        <v>7.7</v>
      </c>
      <c r="P2805">
        <v>7.7</v>
      </c>
      <c r="R2805" t="s">
        <v>199</v>
      </c>
      <c r="T2805" t="s">
        <v>1959</v>
      </c>
      <c r="U2805">
        <v>23.6</v>
      </c>
      <c r="V2805">
        <v>123.5</v>
      </c>
      <c r="W2805">
        <v>30</v>
      </c>
    </row>
    <row r="2806" spans="1:47" x14ac:dyDescent="0.35">
      <c r="A2806">
        <v>3029</v>
      </c>
      <c r="B2806" t="s">
        <v>47</v>
      </c>
      <c r="C2806">
        <v>1915</v>
      </c>
      <c r="D2806">
        <v>5</v>
      </c>
      <c r="E2806">
        <v>1</v>
      </c>
      <c r="F2806">
        <v>5</v>
      </c>
      <c r="G2806">
        <v>0</v>
      </c>
      <c r="H2806" t="s">
        <v>48</v>
      </c>
      <c r="I2806">
        <v>25</v>
      </c>
      <c r="J2806">
        <v>8.1</v>
      </c>
      <c r="L2806">
        <v>8.1</v>
      </c>
      <c r="R2806" t="s">
        <v>98</v>
      </c>
      <c r="T2806" t="s">
        <v>904</v>
      </c>
      <c r="U2806">
        <v>47</v>
      </c>
      <c r="V2806">
        <v>155</v>
      </c>
      <c r="W2806">
        <v>50</v>
      </c>
    </row>
    <row r="2807" spans="1:47" x14ac:dyDescent="0.35">
      <c r="A2807">
        <v>3031</v>
      </c>
      <c r="B2807" t="s">
        <v>47</v>
      </c>
      <c r="C2807">
        <v>1915</v>
      </c>
      <c r="D2807">
        <v>5</v>
      </c>
      <c r="E2807">
        <v>16</v>
      </c>
      <c r="F2807">
        <v>13</v>
      </c>
      <c r="G2807">
        <v>55</v>
      </c>
      <c r="H2807" t="s">
        <v>48</v>
      </c>
      <c r="Q2807">
        <v>8</v>
      </c>
      <c r="R2807" t="s">
        <v>621</v>
      </c>
      <c r="T2807" t="s">
        <v>1960</v>
      </c>
      <c r="U2807">
        <v>11.3</v>
      </c>
      <c r="V2807">
        <v>122.3</v>
      </c>
      <c r="W2807">
        <v>170</v>
      </c>
      <c r="AE2807">
        <v>2</v>
      </c>
    </row>
    <row r="2808" spans="1:47" x14ac:dyDescent="0.35">
      <c r="A2808">
        <v>6264</v>
      </c>
      <c r="B2808" t="s">
        <v>51</v>
      </c>
      <c r="C2808">
        <v>1915</v>
      </c>
      <c r="D2808">
        <v>5</v>
      </c>
      <c r="E2808">
        <v>23</v>
      </c>
      <c r="R2808" t="s">
        <v>676</v>
      </c>
      <c r="T2808" t="s">
        <v>1961</v>
      </c>
      <c r="U2808">
        <v>-3.6440000000000001</v>
      </c>
      <c r="V2808">
        <v>133.69499999999999</v>
      </c>
      <c r="W2808">
        <v>170</v>
      </c>
    </row>
    <row r="2809" spans="1:47" x14ac:dyDescent="0.35">
      <c r="A2809">
        <v>3032</v>
      </c>
      <c r="B2809" t="s">
        <v>47</v>
      </c>
      <c r="C2809">
        <v>1915</v>
      </c>
      <c r="D2809">
        <v>6</v>
      </c>
      <c r="E2809">
        <v>6</v>
      </c>
      <c r="F2809">
        <v>21</v>
      </c>
      <c r="G2809">
        <v>29</v>
      </c>
      <c r="H2809" t="s">
        <v>48</v>
      </c>
      <c r="I2809">
        <v>160</v>
      </c>
      <c r="J2809">
        <v>7.6</v>
      </c>
      <c r="P2809">
        <v>7.6</v>
      </c>
      <c r="R2809" t="s">
        <v>479</v>
      </c>
      <c r="T2809" t="s">
        <v>1962</v>
      </c>
      <c r="U2809">
        <v>-18.5</v>
      </c>
      <c r="V2809">
        <v>-68.5</v>
      </c>
      <c r="W2809">
        <v>160</v>
      </c>
    </row>
    <row r="2810" spans="1:47" x14ac:dyDescent="0.35">
      <c r="A2810">
        <v>3033</v>
      </c>
      <c r="B2810" t="s">
        <v>47</v>
      </c>
      <c r="C2810">
        <v>1915</v>
      </c>
      <c r="D2810">
        <v>6</v>
      </c>
      <c r="E2810">
        <v>23</v>
      </c>
      <c r="F2810">
        <v>4</v>
      </c>
      <c r="G2810">
        <v>56</v>
      </c>
      <c r="H2810" t="s">
        <v>48</v>
      </c>
      <c r="J2810">
        <v>6.2</v>
      </c>
      <c r="P2810">
        <v>6.2</v>
      </c>
      <c r="R2810" t="s">
        <v>505</v>
      </c>
      <c r="S2810" t="s">
        <v>1092</v>
      </c>
      <c r="T2810" t="s">
        <v>1963</v>
      </c>
      <c r="U2810">
        <v>32.799999999999997</v>
      </c>
      <c r="V2810">
        <v>-115.5</v>
      </c>
      <c r="W2810">
        <v>150</v>
      </c>
      <c r="X2810">
        <v>6</v>
      </c>
      <c r="Y2810">
        <v>1</v>
      </c>
      <c r="AD2810">
        <v>0.9</v>
      </c>
      <c r="AE2810">
        <v>1</v>
      </c>
    </row>
    <row r="2811" spans="1:47" x14ac:dyDescent="0.35">
      <c r="A2811">
        <v>3034</v>
      </c>
      <c r="B2811" t="s">
        <v>47</v>
      </c>
      <c r="C2811">
        <v>1915</v>
      </c>
      <c r="D2811">
        <v>7</v>
      </c>
      <c r="E2811">
        <v>31</v>
      </c>
      <c r="F2811">
        <v>1</v>
      </c>
      <c r="G2811">
        <v>31</v>
      </c>
      <c r="H2811">
        <v>23</v>
      </c>
      <c r="I2811">
        <v>20</v>
      </c>
      <c r="J2811">
        <v>7.3</v>
      </c>
      <c r="L2811">
        <v>7.3</v>
      </c>
      <c r="Q2811">
        <v>10</v>
      </c>
      <c r="R2811" t="s">
        <v>98</v>
      </c>
      <c r="T2811" t="s">
        <v>903</v>
      </c>
      <c r="U2811">
        <v>53.5</v>
      </c>
      <c r="V2811">
        <v>163.30000000000001</v>
      </c>
      <c r="W2811">
        <v>50</v>
      </c>
    </row>
    <row r="2812" spans="1:47" x14ac:dyDescent="0.35">
      <c r="A2812">
        <v>6579</v>
      </c>
      <c r="B2812" t="s">
        <v>51</v>
      </c>
      <c r="C2812">
        <v>1915</v>
      </c>
      <c r="D2812">
        <v>8</v>
      </c>
      <c r="E2812">
        <v>7</v>
      </c>
      <c r="F2812">
        <v>15</v>
      </c>
      <c r="G2812">
        <v>4</v>
      </c>
      <c r="H2812">
        <v>3</v>
      </c>
      <c r="I2812">
        <v>14</v>
      </c>
      <c r="J2812">
        <v>6.7</v>
      </c>
      <c r="L2812">
        <v>6.7</v>
      </c>
      <c r="Q2812">
        <v>9</v>
      </c>
      <c r="R2812" t="s">
        <v>56</v>
      </c>
      <c r="T2812" t="s">
        <v>1964</v>
      </c>
      <c r="U2812">
        <v>38.5</v>
      </c>
      <c r="V2812">
        <v>20.7</v>
      </c>
      <c r="W2812">
        <v>130</v>
      </c>
      <c r="AE2812">
        <v>3</v>
      </c>
      <c r="AG2812">
        <v>3</v>
      </c>
      <c r="AI2812">
        <v>2</v>
      </c>
      <c r="AQ2812">
        <v>3</v>
      </c>
      <c r="AS2812">
        <v>3</v>
      </c>
      <c r="AU2812">
        <v>2</v>
      </c>
    </row>
    <row r="2813" spans="1:47" x14ac:dyDescent="0.35">
      <c r="A2813">
        <v>3037</v>
      </c>
      <c r="B2813" t="s">
        <v>51</v>
      </c>
      <c r="C2813">
        <v>1915</v>
      </c>
      <c r="D2813">
        <v>9</v>
      </c>
      <c r="E2813">
        <v>7</v>
      </c>
      <c r="F2813">
        <v>1</v>
      </c>
      <c r="G2813">
        <v>20</v>
      </c>
      <c r="H2813">
        <v>48</v>
      </c>
      <c r="I2813">
        <v>80</v>
      </c>
      <c r="J2813">
        <v>7.9</v>
      </c>
      <c r="P2813">
        <v>7.9</v>
      </c>
      <c r="R2813" t="s">
        <v>591</v>
      </c>
      <c r="T2813" t="s">
        <v>591</v>
      </c>
      <c r="U2813">
        <v>14</v>
      </c>
      <c r="V2813">
        <v>-89</v>
      </c>
      <c r="W2813">
        <v>100</v>
      </c>
    </row>
    <row r="2814" spans="1:47" x14ac:dyDescent="0.35">
      <c r="A2814">
        <v>3038</v>
      </c>
      <c r="B2814" t="s">
        <v>47</v>
      </c>
      <c r="C2814">
        <v>1915</v>
      </c>
      <c r="D2814">
        <v>10</v>
      </c>
      <c r="E2814">
        <v>3</v>
      </c>
      <c r="F2814">
        <v>6</v>
      </c>
      <c r="G2814">
        <v>52</v>
      </c>
      <c r="H2814">
        <v>48</v>
      </c>
      <c r="J2814">
        <v>7.6</v>
      </c>
      <c r="L2814">
        <v>7.6</v>
      </c>
      <c r="M2814">
        <v>7.3</v>
      </c>
      <c r="P2814">
        <v>7.7</v>
      </c>
      <c r="Q2814">
        <v>10</v>
      </c>
      <c r="R2814" t="s">
        <v>505</v>
      </c>
      <c r="S2814" t="s">
        <v>688</v>
      </c>
      <c r="T2814" t="s">
        <v>1965</v>
      </c>
      <c r="U2814">
        <v>40.5</v>
      </c>
      <c r="V2814">
        <v>-117.5</v>
      </c>
      <c r="W2814">
        <v>150</v>
      </c>
      <c r="AE2814">
        <v>1</v>
      </c>
      <c r="AQ2814">
        <v>1</v>
      </c>
    </row>
    <row r="2815" spans="1:47" x14ac:dyDescent="0.35">
      <c r="A2815">
        <v>3041</v>
      </c>
      <c r="B2815" t="s">
        <v>51</v>
      </c>
      <c r="C2815">
        <v>1915</v>
      </c>
      <c r="D2815">
        <v>11</v>
      </c>
      <c r="E2815">
        <v>1</v>
      </c>
      <c r="F2815">
        <v>7</v>
      </c>
      <c r="G2815">
        <v>23</v>
      </c>
      <c r="H2815">
        <v>43</v>
      </c>
      <c r="I2815">
        <v>60</v>
      </c>
      <c r="J2815">
        <v>7.8</v>
      </c>
      <c r="L2815">
        <v>7.8</v>
      </c>
      <c r="R2815" t="s">
        <v>199</v>
      </c>
      <c r="T2815" t="s">
        <v>1966</v>
      </c>
      <c r="U2815">
        <v>38.299999999999997</v>
      </c>
      <c r="V2815">
        <v>142.9</v>
      </c>
      <c r="W2815">
        <v>30</v>
      </c>
      <c r="AE2815">
        <v>1</v>
      </c>
      <c r="AQ2815">
        <v>1</v>
      </c>
    </row>
    <row r="2816" spans="1:47" x14ac:dyDescent="0.35">
      <c r="A2816">
        <v>6542</v>
      </c>
      <c r="B2816" t="s">
        <v>51</v>
      </c>
      <c r="C2816">
        <v>1915</v>
      </c>
      <c r="D2816">
        <v>11</v>
      </c>
      <c r="E2816">
        <v>6</v>
      </c>
      <c r="J2816">
        <v>6</v>
      </c>
      <c r="L2816">
        <v>6</v>
      </c>
      <c r="R2816" t="s">
        <v>676</v>
      </c>
      <c r="T2816" t="s">
        <v>1773</v>
      </c>
      <c r="U2816">
        <v>-1</v>
      </c>
      <c r="V2816">
        <v>136</v>
      </c>
      <c r="W2816">
        <v>170</v>
      </c>
    </row>
    <row r="2817" spans="1:47" x14ac:dyDescent="0.35">
      <c r="A2817">
        <v>6314</v>
      </c>
      <c r="B2817" t="s">
        <v>51</v>
      </c>
      <c r="C2817">
        <v>1915</v>
      </c>
      <c r="D2817">
        <v>11</v>
      </c>
      <c r="E2817">
        <v>18</v>
      </c>
      <c r="F2817">
        <v>20</v>
      </c>
      <c r="G2817">
        <v>19</v>
      </c>
      <c r="H2817">
        <v>18</v>
      </c>
      <c r="J2817">
        <v>6.4</v>
      </c>
      <c r="L2817">
        <v>6.4</v>
      </c>
      <c r="Q2817">
        <v>8</v>
      </c>
      <c r="R2817" t="s">
        <v>621</v>
      </c>
      <c r="T2817" t="s">
        <v>1967</v>
      </c>
      <c r="U2817">
        <v>18</v>
      </c>
      <c r="V2817">
        <v>119.5</v>
      </c>
      <c r="W2817">
        <v>170</v>
      </c>
      <c r="AE2817">
        <v>1</v>
      </c>
      <c r="AI2817">
        <v>1</v>
      </c>
      <c r="AQ2817">
        <v>1</v>
      </c>
      <c r="AU2817">
        <v>1</v>
      </c>
    </row>
    <row r="2818" spans="1:47" x14ac:dyDescent="0.35">
      <c r="A2818">
        <v>7995</v>
      </c>
      <c r="B2818" t="s">
        <v>47</v>
      </c>
      <c r="C2818">
        <v>1915</v>
      </c>
      <c r="D2818">
        <v>12</v>
      </c>
      <c r="E2818">
        <v>3</v>
      </c>
      <c r="F2818">
        <v>2</v>
      </c>
      <c r="G2818">
        <v>39</v>
      </c>
      <c r="H2818">
        <v>19</v>
      </c>
      <c r="J2818">
        <v>7</v>
      </c>
      <c r="L2818">
        <v>7</v>
      </c>
      <c r="Q2818">
        <v>9</v>
      </c>
      <c r="R2818" t="s">
        <v>93</v>
      </c>
      <c r="T2818" t="s">
        <v>1227</v>
      </c>
      <c r="U2818">
        <v>29.5</v>
      </c>
      <c r="V2818">
        <v>91.5</v>
      </c>
      <c r="W2818">
        <v>40</v>
      </c>
      <c r="X2818">
        <v>170</v>
      </c>
      <c r="Y2818">
        <v>3</v>
      </c>
      <c r="AE2818">
        <v>2</v>
      </c>
      <c r="AG2818">
        <v>3</v>
      </c>
      <c r="AJ2818">
        <v>170</v>
      </c>
      <c r="AK2818">
        <v>3</v>
      </c>
      <c r="AQ2818">
        <v>2</v>
      </c>
      <c r="AS2818">
        <v>3</v>
      </c>
    </row>
    <row r="2819" spans="1:47" x14ac:dyDescent="0.35">
      <c r="A2819">
        <v>3023</v>
      </c>
      <c r="B2819" t="s">
        <v>47</v>
      </c>
      <c r="C2819">
        <v>1915</v>
      </c>
      <c r="D2819">
        <v>12</v>
      </c>
      <c r="E2819">
        <v>29</v>
      </c>
      <c r="J2819">
        <v>6.6</v>
      </c>
      <c r="L2819">
        <v>6.6</v>
      </c>
      <c r="R2819" t="s">
        <v>591</v>
      </c>
      <c r="T2819" t="s">
        <v>1968</v>
      </c>
      <c r="U2819">
        <v>14.56</v>
      </c>
      <c r="V2819">
        <v>-88.76</v>
      </c>
      <c r="W2819">
        <v>100</v>
      </c>
      <c r="Y2819">
        <v>1</v>
      </c>
      <c r="AE2819">
        <v>2</v>
      </c>
      <c r="AG2819">
        <v>3</v>
      </c>
      <c r="AK2819">
        <v>1</v>
      </c>
      <c r="AQ2819">
        <v>2</v>
      </c>
      <c r="AS2819">
        <v>3</v>
      </c>
    </row>
    <row r="2820" spans="1:47" x14ac:dyDescent="0.35">
      <c r="A2820">
        <v>3043</v>
      </c>
      <c r="B2820" t="s">
        <v>51</v>
      </c>
      <c r="C2820">
        <v>1916</v>
      </c>
      <c r="D2820">
        <v>1</v>
      </c>
      <c r="E2820">
        <v>1</v>
      </c>
      <c r="F2820">
        <v>13</v>
      </c>
      <c r="G2820">
        <v>20</v>
      </c>
      <c r="H2820">
        <v>49.3</v>
      </c>
      <c r="I2820">
        <v>35</v>
      </c>
      <c r="J2820">
        <v>7.9</v>
      </c>
      <c r="K2820">
        <v>7.9</v>
      </c>
      <c r="L2820">
        <v>7.8</v>
      </c>
      <c r="M2820">
        <v>7.4</v>
      </c>
      <c r="R2820" t="s">
        <v>977</v>
      </c>
      <c r="T2820" t="s">
        <v>1934</v>
      </c>
      <c r="U2820">
        <v>-4.7389999999999999</v>
      </c>
      <c r="V2820">
        <v>152.548</v>
      </c>
      <c r="W2820">
        <v>170</v>
      </c>
      <c r="AE2820">
        <v>1</v>
      </c>
      <c r="AG2820">
        <v>1</v>
      </c>
      <c r="AQ2820">
        <v>1</v>
      </c>
      <c r="AS2820">
        <v>1</v>
      </c>
      <c r="AU2820">
        <v>1</v>
      </c>
    </row>
    <row r="2821" spans="1:47" x14ac:dyDescent="0.35">
      <c r="A2821">
        <v>3044</v>
      </c>
      <c r="B2821" t="s">
        <v>47</v>
      </c>
      <c r="C2821">
        <v>1916</v>
      </c>
      <c r="D2821">
        <v>1</v>
      </c>
      <c r="E2821">
        <v>4</v>
      </c>
      <c r="F2821">
        <v>3</v>
      </c>
      <c r="G2821">
        <v>12</v>
      </c>
      <c r="H2821" t="s">
        <v>48</v>
      </c>
      <c r="Q2821">
        <v>8</v>
      </c>
      <c r="R2821" t="s">
        <v>621</v>
      </c>
      <c r="T2821" t="s">
        <v>1969</v>
      </c>
      <c r="U2821">
        <v>11.1</v>
      </c>
      <c r="V2821">
        <v>122.3</v>
      </c>
      <c r="W2821">
        <v>170</v>
      </c>
      <c r="AE2821">
        <v>2</v>
      </c>
    </row>
    <row r="2822" spans="1:47" x14ac:dyDescent="0.35">
      <c r="A2822">
        <v>3046</v>
      </c>
      <c r="B2822" t="s">
        <v>47</v>
      </c>
      <c r="C2822">
        <v>1916</v>
      </c>
      <c r="D2822">
        <v>1</v>
      </c>
      <c r="E2822">
        <v>13</v>
      </c>
      <c r="F2822">
        <v>6</v>
      </c>
      <c r="G2822">
        <v>18</v>
      </c>
      <c r="H2822">
        <v>16</v>
      </c>
      <c r="I2822">
        <v>30</v>
      </c>
      <c r="J2822">
        <v>8.1</v>
      </c>
      <c r="L2822">
        <v>8.1</v>
      </c>
      <c r="R2822" t="s">
        <v>676</v>
      </c>
      <c r="T2822" t="s">
        <v>1970</v>
      </c>
      <c r="U2822">
        <v>-3</v>
      </c>
      <c r="V2822">
        <v>136</v>
      </c>
      <c r="W2822">
        <v>170</v>
      </c>
    </row>
    <row r="2823" spans="1:47" x14ac:dyDescent="0.35">
      <c r="A2823">
        <v>3047</v>
      </c>
      <c r="B2823" t="s">
        <v>47</v>
      </c>
      <c r="C2823">
        <v>1916</v>
      </c>
      <c r="D2823">
        <v>1</v>
      </c>
      <c r="E2823">
        <v>13</v>
      </c>
      <c r="F2823">
        <v>8</v>
      </c>
      <c r="G2823">
        <v>20</v>
      </c>
      <c r="H2823">
        <v>48</v>
      </c>
      <c r="I2823">
        <v>16</v>
      </c>
      <c r="J2823">
        <v>8.1</v>
      </c>
      <c r="L2823">
        <v>8.1</v>
      </c>
      <c r="R2823" t="s">
        <v>676</v>
      </c>
      <c r="T2823" t="s">
        <v>1970</v>
      </c>
      <c r="U2823">
        <v>-3</v>
      </c>
      <c r="V2823">
        <v>135.5</v>
      </c>
      <c r="W2823">
        <v>170</v>
      </c>
    </row>
    <row r="2824" spans="1:47" x14ac:dyDescent="0.35">
      <c r="A2824">
        <v>3049</v>
      </c>
      <c r="B2824" t="s">
        <v>47</v>
      </c>
      <c r="C2824">
        <v>1916</v>
      </c>
      <c r="D2824">
        <v>1</v>
      </c>
      <c r="E2824">
        <v>24</v>
      </c>
      <c r="F2824">
        <v>6</v>
      </c>
      <c r="G2824">
        <v>55</v>
      </c>
      <c r="H2824">
        <v>7</v>
      </c>
      <c r="I2824">
        <v>33</v>
      </c>
      <c r="J2824">
        <v>7.8</v>
      </c>
      <c r="L2824">
        <v>7.8</v>
      </c>
      <c r="P2824">
        <v>7.8</v>
      </c>
      <c r="R2824" t="s">
        <v>80</v>
      </c>
      <c r="T2824" t="s">
        <v>80</v>
      </c>
      <c r="U2824">
        <v>41</v>
      </c>
      <c r="V2824">
        <v>37</v>
      </c>
      <c r="W2824">
        <v>140</v>
      </c>
    </row>
    <row r="2825" spans="1:47" x14ac:dyDescent="0.35">
      <c r="A2825">
        <v>6266</v>
      </c>
      <c r="B2825" t="s">
        <v>51</v>
      </c>
      <c r="C2825">
        <v>1916</v>
      </c>
      <c r="D2825">
        <v>1</v>
      </c>
      <c r="E2825">
        <v>31</v>
      </c>
      <c r="R2825" t="s">
        <v>595</v>
      </c>
      <c r="T2825" t="s">
        <v>1344</v>
      </c>
      <c r="W2825">
        <v>100</v>
      </c>
    </row>
    <row r="2826" spans="1:47" x14ac:dyDescent="0.35">
      <c r="A2826">
        <v>3050</v>
      </c>
      <c r="B2826" t="s">
        <v>47</v>
      </c>
      <c r="C2826">
        <v>1916</v>
      </c>
      <c r="D2826">
        <v>2</v>
      </c>
      <c r="E2826">
        <v>1</v>
      </c>
      <c r="F2826">
        <v>7</v>
      </c>
      <c r="G2826">
        <v>36</v>
      </c>
      <c r="H2826">
        <v>22</v>
      </c>
      <c r="I2826">
        <v>33</v>
      </c>
      <c r="J2826">
        <v>8</v>
      </c>
      <c r="L2826">
        <v>8</v>
      </c>
      <c r="R2826" t="s">
        <v>199</v>
      </c>
      <c r="T2826" t="s">
        <v>1971</v>
      </c>
      <c r="U2826">
        <v>29.5</v>
      </c>
      <c r="V2826">
        <v>131.5</v>
      </c>
      <c r="W2826">
        <v>30</v>
      </c>
    </row>
    <row r="2827" spans="1:47" x14ac:dyDescent="0.35">
      <c r="A2827">
        <v>3051</v>
      </c>
      <c r="B2827" t="s">
        <v>47</v>
      </c>
      <c r="C2827">
        <v>1916</v>
      </c>
      <c r="D2827">
        <v>2</v>
      </c>
      <c r="E2827">
        <v>6</v>
      </c>
      <c r="F2827">
        <v>21</v>
      </c>
      <c r="G2827">
        <v>51</v>
      </c>
      <c r="H2827" t="s">
        <v>48</v>
      </c>
      <c r="I2827">
        <v>60</v>
      </c>
      <c r="J2827">
        <v>7.7</v>
      </c>
      <c r="P2827">
        <v>7.7</v>
      </c>
      <c r="R2827" t="s">
        <v>505</v>
      </c>
      <c r="S2827" t="s">
        <v>1032</v>
      </c>
      <c r="T2827" t="s">
        <v>1560</v>
      </c>
      <c r="U2827">
        <v>48.5</v>
      </c>
      <c r="V2827">
        <v>178.5</v>
      </c>
      <c r="W2827">
        <v>150</v>
      </c>
    </row>
    <row r="2828" spans="1:47" x14ac:dyDescent="0.35">
      <c r="A2828">
        <v>3052</v>
      </c>
      <c r="B2828" t="s">
        <v>47</v>
      </c>
      <c r="C2828">
        <v>1916</v>
      </c>
      <c r="D2828">
        <v>2</v>
      </c>
      <c r="E2828">
        <v>27</v>
      </c>
      <c r="F2828">
        <v>20</v>
      </c>
      <c r="G2828">
        <v>20</v>
      </c>
      <c r="H2828">
        <v>36</v>
      </c>
      <c r="I2828">
        <v>60</v>
      </c>
      <c r="J2828">
        <v>7.5</v>
      </c>
      <c r="L2828">
        <v>7.5</v>
      </c>
      <c r="R2828" t="s">
        <v>713</v>
      </c>
      <c r="T2828" t="s">
        <v>1972</v>
      </c>
      <c r="U2828">
        <v>11</v>
      </c>
      <c r="V2828">
        <v>-86</v>
      </c>
      <c r="W2828">
        <v>100</v>
      </c>
    </row>
    <row r="2829" spans="1:47" x14ac:dyDescent="0.35">
      <c r="A2829">
        <v>3053</v>
      </c>
      <c r="B2829" t="s">
        <v>47</v>
      </c>
      <c r="C2829">
        <v>1916</v>
      </c>
      <c r="D2829">
        <v>4</v>
      </c>
      <c r="E2829">
        <v>18</v>
      </c>
      <c r="F2829">
        <v>4</v>
      </c>
      <c r="G2829">
        <v>1</v>
      </c>
      <c r="H2829" t="s">
        <v>48</v>
      </c>
      <c r="I2829">
        <v>170</v>
      </c>
      <c r="J2829">
        <v>7.5</v>
      </c>
      <c r="P2829">
        <v>7.5</v>
      </c>
      <c r="R2829" t="s">
        <v>505</v>
      </c>
      <c r="S2829" t="s">
        <v>1032</v>
      </c>
      <c r="T2829" t="s">
        <v>1517</v>
      </c>
      <c r="U2829">
        <v>53.3</v>
      </c>
      <c r="V2829">
        <v>-170</v>
      </c>
      <c r="W2829">
        <v>150</v>
      </c>
    </row>
    <row r="2830" spans="1:47" x14ac:dyDescent="0.35">
      <c r="A2830">
        <v>3054</v>
      </c>
      <c r="B2830" t="s">
        <v>47</v>
      </c>
      <c r="C2830">
        <v>1916</v>
      </c>
      <c r="D2830">
        <v>4</v>
      </c>
      <c r="E2830">
        <v>21</v>
      </c>
      <c r="F2830">
        <v>11</v>
      </c>
      <c r="G2830">
        <v>31</v>
      </c>
      <c r="H2830" t="s">
        <v>48</v>
      </c>
      <c r="I2830">
        <v>60</v>
      </c>
      <c r="J2830">
        <v>7.8</v>
      </c>
      <c r="P2830">
        <v>7.8</v>
      </c>
      <c r="R2830" t="s">
        <v>199</v>
      </c>
      <c r="T2830" t="s">
        <v>1973</v>
      </c>
      <c r="U2830">
        <v>33</v>
      </c>
      <c r="V2830">
        <v>141</v>
      </c>
      <c r="W2830">
        <v>30</v>
      </c>
    </row>
    <row r="2831" spans="1:47" x14ac:dyDescent="0.35">
      <c r="A2831">
        <v>3055</v>
      </c>
      <c r="B2831" t="s">
        <v>47</v>
      </c>
      <c r="C2831">
        <v>1916</v>
      </c>
      <c r="D2831">
        <v>4</v>
      </c>
      <c r="E2831">
        <v>24</v>
      </c>
      <c r="F2831">
        <v>4</v>
      </c>
      <c r="G2831">
        <v>26</v>
      </c>
      <c r="H2831">
        <v>42</v>
      </c>
      <c r="I2831">
        <v>80</v>
      </c>
      <c r="J2831">
        <v>7.2</v>
      </c>
      <c r="L2831">
        <v>7.2</v>
      </c>
      <c r="Q2831">
        <v>9</v>
      </c>
      <c r="R2831" t="s">
        <v>511</v>
      </c>
      <c r="T2831" t="s">
        <v>1974</v>
      </c>
      <c r="U2831">
        <v>18.5</v>
      </c>
      <c r="V2831">
        <v>-68</v>
      </c>
      <c r="W2831">
        <v>90</v>
      </c>
      <c r="AE2831">
        <v>1</v>
      </c>
      <c r="AQ2831">
        <v>1</v>
      </c>
    </row>
    <row r="2832" spans="1:47" x14ac:dyDescent="0.35">
      <c r="A2832">
        <v>3056</v>
      </c>
      <c r="B2832" t="s">
        <v>51</v>
      </c>
      <c r="C2832">
        <v>1916</v>
      </c>
      <c r="D2832">
        <v>4</v>
      </c>
      <c r="E2832">
        <v>26</v>
      </c>
      <c r="F2832">
        <v>2</v>
      </c>
      <c r="G2832">
        <v>21</v>
      </c>
      <c r="H2832">
        <v>52</v>
      </c>
      <c r="I2832">
        <v>25</v>
      </c>
      <c r="J2832">
        <v>7</v>
      </c>
      <c r="L2832">
        <v>7</v>
      </c>
      <c r="Q2832">
        <v>9</v>
      </c>
      <c r="R2832" t="s">
        <v>663</v>
      </c>
      <c r="T2832" t="s">
        <v>1975</v>
      </c>
      <c r="U2832">
        <v>9.6</v>
      </c>
      <c r="V2832">
        <v>-82</v>
      </c>
      <c r="W2832">
        <v>90</v>
      </c>
      <c r="AD2832">
        <v>2.5000000000000001E-2</v>
      </c>
      <c r="AE2832">
        <v>1</v>
      </c>
      <c r="AP2832">
        <v>2.5000000000000001E-2</v>
      </c>
      <c r="AQ2832">
        <v>1</v>
      </c>
    </row>
    <row r="2833" spans="1:47" x14ac:dyDescent="0.35">
      <c r="A2833">
        <v>3057</v>
      </c>
      <c r="B2833" t="s">
        <v>47</v>
      </c>
      <c r="C2833">
        <v>1916</v>
      </c>
      <c r="D2833">
        <v>6</v>
      </c>
      <c r="E2833">
        <v>21</v>
      </c>
      <c r="F2833">
        <v>21</v>
      </c>
      <c r="G2833">
        <v>32</v>
      </c>
      <c r="H2833" t="s">
        <v>48</v>
      </c>
      <c r="I2833">
        <v>600</v>
      </c>
      <c r="J2833">
        <v>7.5</v>
      </c>
      <c r="P2833">
        <v>7.5</v>
      </c>
      <c r="R2833" t="s">
        <v>807</v>
      </c>
      <c r="T2833" t="s">
        <v>807</v>
      </c>
      <c r="U2833">
        <v>-28.5</v>
      </c>
      <c r="V2833">
        <v>-63</v>
      </c>
      <c r="W2833">
        <v>160</v>
      </c>
    </row>
    <row r="2834" spans="1:47" x14ac:dyDescent="0.35">
      <c r="A2834">
        <v>9990</v>
      </c>
      <c r="B2834" t="s">
        <v>51</v>
      </c>
      <c r="C2834">
        <v>1916</v>
      </c>
      <c r="D2834">
        <v>7</v>
      </c>
      <c r="E2834">
        <v>3</v>
      </c>
      <c r="F2834">
        <v>23</v>
      </c>
      <c r="G2834">
        <v>21</v>
      </c>
      <c r="H2834">
        <v>41</v>
      </c>
      <c r="J2834">
        <v>5.0999999999999996</v>
      </c>
      <c r="L2834">
        <v>5.0999999999999996</v>
      </c>
      <c r="Q2834">
        <v>7</v>
      </c>
      <c r="R2834" t="s">
        <v>60</v>
      </c>
      <c r="T2834" t="s">
        <v>1976</v>
      </c>
      <c r="U2834">
        <v>38.817</v>
      </c>
      <c r="V2834">
        <v>15.233000000000001</v>
      </c>
      <c r="W2834">
        <v>130</v>
      </c>
      <c r="AE2834">
        <v>1</v>
      </c>
      <c r="AI2834">
        <v>1</v>
      </c>
      <c r="AQ2834">
        <v>1</v>
      </c>
      <c r="AU2834">
        <v>1</v>
      </c>
    </row>
    <row r="2835" spans="1:47" x14ac:dyDescent="0.35">
      <c r="A2835">
        <v>3058</v>
      </c>
      <c r="B2835" t="s">
        <v>47</v>
      </c>
      <c r="C2835">
        <v>1916</v>
      </c>
      <c r="D2835">
        <v>8</v>
      </c>
      <c r="E2835">
        <v>3</v>
      </c>
      <c r="F2835">
        <v>1</v>
      </c>
      <c r="G2835">
        <v>30</v>
      </c>
      <c r="H2835" t="s">
        <v>48</v>
      </c>
      <c r="I2835">
        <v>60</v>
      </c>
      <c r="J2835">
        <v>7.5</v>
      </c>
      <c r="P2835">
        <v>7.5</v>
      </c>
      <c r="R2835" t="s">
        <v>977</v>
      </c>
      <c r="T2835" t="s">
        <v>1977</v>
      </c>
      <c r="U2835">
        <v>-4</v>
      </c>
      <c r="V2835">
        <v>144.5</v>
      </c>
      <c r="W2835">
        <v>170</v>
      </c>
    </row>
    <row r="2836" spans="1:47" x14ac:dyDescent="0.35">
      <c r="A2836">
        <v>3059</v>
      </c>
      <c r="B2836" t="s">
        <v>47</v>
      </c>
      <c r="C2836">
        <v>1916</v>
      </c>
      <c r="D2836">
        <v>8</v>
      </c>
      <c r="E2836">
        <v>25</v>
      </c>
      <c r="F2836">
        <v>9</v>
      </c>
      <c r="G2836">
        <v>44</v>
      </c>
      <c r="H2836">
        <v>42</v>
      </c>
      <c r="I2836">
        <v>180</v>
      </c>
      <c r="J2836">
        <v>7.5</v>
      </c>
      <c r="L2836">
        <v>7.5</v>
      </c>
      <c r="M2836">
        <v>7</v>
      </c>
      <c r="R2836" t="s">
        <v>1754</v>
      </c>
      <c r="T2836" t="s">
        <v>1978</v>
      </c>
      <c r="U2836">
        <v>-21</v>
      </c>
      <c r="V2836">
        <v>-68</v>
      </c>
      <c r="W2836">
        <v>160</v>
      </c>
    </row>
    <row r="2837" spans="1:47" x14ac:dyDescent="0.35">
      <c r="A2837">
        <v>3060</v>
      </c>
      <c r="B2837" t="s">
        <v>47</v>
      </c>
      <c r="C2837">
        <v>1916</v>
      </c>
      <c r="D2837">
        <v>8</v>
      </c>
      <c r="E2837">
        <v>28</v>
      </c>
      <c r="F2837">
        <v>6</v>
      </c>
      <c r="G2837">
        <v>39</v>
      </c>
      <c r="H2837">
        <v>29</v>
      </c>
      <c r="I2837">
        <v>33</v>
      </c>
      <c r="J2837">
        <v>7.7</v>
      </c>
      <c r="L2837">
        <v>7.7</v>
      </c>
      <c r="R2837" t="s">
        <v>376</v>
      </c>
      <c r="T2837" t="s">
        <v>1979</v>
      </c>
      <c r="U2837">
        <v>30</v>
      </c>
      <c r="V2837">
        <v>81</v>
      </c>
      <c r="W2837">
        <v>60</v>
      </c>
    </row>
    <row r="2838" spans="1:47" x14ac:dyDescent="0.35">
      <c r="A2838">
        <v>3062</v>
      </c>
      <c r="B2838" t="s">
        <v>47</v>
      </c>
      <c r="C2838">
        <v>1916</v>
      </c>
      <c r="D2838">
        <v>8</v>
      </c>
      <c r="E2838">
        <v>28</v>
      </c>
      <c r="F2838">
        <v>7</v>
      </c>
      <c r="G2838">
        <v>27</v>
      </c>
      <c r="H2838">
        <v>5</v>
      </c>
      <c r="J2838">
        <v>6.5</v>
      </c>
      <c r="L2838">
        <v>6.5</v>
      </c>
      <c r="Q2838">
        <v>8</v>
      </c>
      <c r="R2838" t="s">
        <v>738</v>
      </c>
      <c r="T2838" t="s">
        <v>738</v>
      </c>
      <c r="U2838">
        <v>23.7</v>
      </c>
      <c r="V2838">
        <v>120.9</v>
      </c>
      <c r="W2838">
        <v>30</v>
      </c>
      <c r="X2838">
        <v>180</v>
      </c>
      <c r="Y2838">
        <v>3</v>
      </c>
      <c r="AE2838">
        <v>2</v>
      </c>
      <c r="AF2838">
        <v>614</v>
      </c>
      <c r="AG2838">
        <v>3</v>
      </c>
      <c r="AJ2838">
        <v>180</v>
      </c>
      <c r="AK2838">
        <v>3</v>
      </c>
      <c r="AQ2838">
        <v>2</v>
      </c>
      <c r="AR2838">
        <v>614</v>
      </c>
      <c r="AS2838">
        <v>3</v>
      </c>
    </row>
    <row r="2839" spans="1:47" x14ac:dyDescent="0.35">
      <c r="A2839">
        <v>3064</v>
      </c>
      <c r="B2839" t="s">
        <v>47</v>
      </c>
      <c r="C2839">
        <v>1916</v>
      </c>
      <c r="D2839">
        <v>9</v>
      </c>
      <c r="E2839">
        <v>11</v>
      </c>
      <c r="F2839">
        <v>6</v>
      </c>
      <c r="G2839">
        <v>36</v>
      </c>
      <c r="H2839">
        <v>30</v>
      </c>
      <c r="I2839">
        <v>100</v>
      </c>
      <c r="J2839">
        <v>7.3</v>
      </c>
      <c r="L2839">
        <v>7.3</v>
      </c>
      <c r="R2839" t="s">
        <v>676</v>
      </c>
      <c r="T2839" t="s">
        <v>1170</v>
      </c>
      <c r="U2839">
        <v>-9</v>
      </c>
      <c r="V2839">
        <v>113</v>
      </c>
      <c r="W2839">
        <v>60</v>
      </c>
      <c r="AE2839">
        <v>3</v>
      </c>
      <c r="AF2839">
        <v>340</v>
      </c>
      <c r="AG2839">
        <v>3</v>
      </c>
      <c r="AQ2839">
        <v>3</v>
      </c>
      <c r="AR2839">
        <v>340</v>
      </c>
      <c r="AS2839">
        <v>3</v>
      </c>
    </row>
    <row r="2840" spans="1:47" x14ac:dyDescent="0.35">
      <c r="A2840">
        <v>3065</v>
      </c>
      <c r="B2840" t="s">
        <v>47</v>
      </c>
      <c r="C2840">
        <v>1916</v>
      </c>
      <c r="D2840">
        <v>10</v>
      </c>
      <c r="E2840">
        <v>28</v>
      </c>
      <c r="F2840">
        <v>8</v>
      </c>
      <c r="G2840">
        <v>15</v>
      </c>
      <c r="H2840" t="s">
        <v>48</v>
      </c>
      <c r="I2840">
        <v>11</v>
      </c>
      <c r="J2840">
        <v>4.9000000000000004</v>
      </c>
      <c r="P2840">
        <v>4.9000000000000004</v>
      </c>
      <c r="Q2840">
        <v>7</v>
      </c>
      <c r="R2840" t="s">
        <v>191</v>
      </c>
      <c r="T2840" t="s">
        <v>1980</v>
      </c>
      <c r="U2840">
        <v>46.3</v>
      </c>
      <c r="V2840">
        <v>14.6</v>
      </c>
      <c r="W2840">
        <v>130</v>
      </c>
      <c r="AE2840">
        <v>2</v>
      </c>
    </row>
    <row r="2841" spans="1:47" x14ac:dyDescent="0.35">
      <c r="A2841">
        <v>3066</v>
      </c>
      <c r="B2841" t="s">
        <v>47</v>
      </c>
      <c r="C2841">
        <v>1916</v>
      </c>
      <c r="D2841">
        <v>10</v>
      </c>
      <c r="E2841">
        <v>31</v>
      </c>
      <c r="F2841">
        <v>15</v>
      </c>
      <c r="G2841">
        <v>30</v>
      </c>
      <c r="H2841" t="s">
        <v>48</v>
      </c>
      <c r="I2841">
        <v>60</v>
      </c>
      <c r="J2841">
        <v>7.7</v>
      </c>
      <c r="P2841">
        <v>7.7</v>
      </c>
      <c r="R2841" t="s">
        <v>98</v>
      </c>
      <c r="T2841" t="s">
        <v>904</v>
      </c>
      <c r="U2841">
        <v>46.5</v>
      </c>
      <c r="V2841">
        <v>160</v>
      </c>
      <c r="W2841">
        <v>50</v>
      </c>
    </row>
    <row r="2842" spans="1:47" x14ac:dyDescent="0.35">
      <c r="A2842">
        <v>6523</v>
      </c>
      <c r="B2842" t="s">
        <v>51</v>
      </c>
      <c r="C2842">
        <v>1916</v>
      </c>
      <c r="D2842">
        <v>11</v>
      </c>
      <c r="E2842">
        <v>12</v>
      </c>
      <c r="F2842">
        <v>0</v>
      </c>
      <c r="G2842">
        <v>0</v>
      </c>
      <c r="H2842" t="s">
        <v>48</v>
      </c>
      <c r="I2842">
        <v>0</v>
      </c>
      <c r="R2842" t="s">
        <v>501</v>
      </c>
      <c r="T2842" t="s">
        <v>1981</v>
      </c>
      <c r="U2842">
        <v>10.46</v>
      </c>
      <c r="V2842">
        <v>-67.77</v>
      </c>
      <c r="W2842">
        <v>90</v>
      </c>
    </row>
    <row r="2843" spans="1:47" x14ac:dyDescent="0.35">
      <c r="A2843">
        <v>7996</v>
      </c>
      <c r="B2843" t="s">
        <v>47</v>
      </c>
      <c r="C2843">
        <v>1916</v>
      </c>
      <c r="D2843">
        <v>11</v>
      </c>
      <c r="E2843">
        <v>14</v>
      </c>
      <c r="F2843">
        <v>22</v>
      </c>
      <c r="G2843">
        <v>31</v>
      </c>
      <c r="H2843">
        <v>33</v>
      </c>
      <c r="J2843">
        <v>6</v>
      </c>
      <c r="L2843">
        <v>6</v>
      </c>
      <c r="R2843" t="s">
        <v>738</v>
      </c>
      <c r="T2843" t="s">
        <v>738</v>
      </c>
      <c r="U2843">
        <v>24</v>
      </c>
      <c r="V2843">
        <v>121</v>
      </c>
      <c r="W2843">
        <v>30</v>
      </c>
      <c r="X2843">
        <v>1</v>
      </c>
      <c r="Y2843">
        <v>1</v>
      </c>
      <c r="AB2843">
        <v>20</v>
      </c>
      <c r="AC2843">
        <v>1</v>
      </c>
      <c r="AE2843">
        <v>1</v>
      </c>
      <c r="AF2843">
        <v>97</v>
      </c>
      <c r="AG2843">
        <v>2</v>
      </c>
      <c r="AJ2843">
        <v>1</v>
      </c>
      <c r="AK2843">
        <v>1</v>
      </c>
      <c r="AN2843">
        <v>20</v>
      </c>
      <c r="AO2843">
        <v>1</v>
      </c>
      <c r="AQ2843">
        <v>1</v>
      </c>
      <c r="AR2843">
        <v>97</v>
      </c>
      <c r="AS2843">
        <v>2</v>
      </c>
    </row>
    <row r="2844" spans="1:47" x14ac:dyDescent="0.35">
      <c r="A2844">
        <v>3069</v>
      </c>
      <c r="B2844" t="s">
        <v>47</v>
      </c>
      <c r="C2844">
        <v>1917</v>
      </c>
      <c r="D2844">
        <v>1</v>
      </c>
      <c r="E2844">
        <v>4</v>
      </c>
      <c r="F2844">
        <v>16</v>
      </c>
      <c r="G2844">
        <v>50</v>
      </c>
      <c r="H2844">
        <v>6</v>
      </c>
      <c r="J2844">
        <v>6.3</v>
      </c>
      <c r="L2844">
        <v>6.3</v>
      </c>
      <c r="R2844" t="s">
        <v>738</v>
      </c>
      <c r="T2844" t="s">
        <v>1982</v>
      </c>
      <c r="U2844">
        <v>23.9</v>
      </c>
      <c r="V2844">
        <v>120.9</v>
      </c>
      <c r="W2844">
        <v>30</v>
      </c>
      <c r="X2844">
        <v>54</v>
      </c>
      <c r="Y2844">
        <v>2</v>
      </c>
      <c r="AB2844">
        <v>85</v>
      </c>
      <c r="AC2844">
        <v>2</v>
      </c>
      <c r="AE2844">
        <v>1</v>
      </c>
      <c r="AF2844">
        <v>130</v>
      </c>
      <c r="AG2844">
        <v>3</v>
      </c>
      <c r="AJ2844">
        <v>54</v>
      </c>
      <c r="AK2844">
        <v>2</v>
      </c>
      <c r="AN2844">
        <v>85</v>
      </c>
      <c r="AO2844">
        <v>2</v>
      </c>
      <c r="AQ2844">
        <v>1</v>
      </c>
      <c r="AR2844">
        <v>130</v>
      </c>
      <c r="AS2844">
        <v>3</v>
      </c>
    </row>
    <row r="2845" spans="1:47" x14ac:dyDescent="0.35">
      <c r="A2845">
        <v>3072</v>
      </c>
      <c r="B2845" t="s">
        <v>51</v>
      </c>
      <c r="C2845">
        <v>1917</v>
      </c>
      <c r="D2845">
        <v>1</v>
      </c>
      <c r="E2845">
        <v>20</v>
      </c>
      <c r="F2845">
        <v>23</v>
      </c>
      <c r="G2845">
        <v>11</v>
      </c>
      <c r="H2845">
        <v>34</v>
      </c>
      <c r="J2845">
        <v>6.6</v>
      </c>
      <c r="L2845">
        <v>6.6</v>
      </c>
      <c r="Q2845">
        <v>9</v>
      </c>
      <c r="R2845" t="s">
        <v>676</v>
      </c>
      <c r="T2845" t="s">
        <v>1131</v>
      </c>
      <c r="U2845">
        <v>-7</v>
      </c>
      <c r="V2845">
        <v>116</v>
      </c>
      <c r="W2845">
        <v>60</v>
      </c>
      <c r="X2845">
        <v>1500</v>
      </c>
      <c r="Y2845">
        <v>4</v>
      </c>
      <c r="AE2845">
        <v>2</v>
      </c>
      <c r="AG2845">
        <v>2</v>
      </c>
      <c r="AJ2845">
        <v>1500</v>
      </c>
      <c r="AK2845">
        <v>4</v>
      </c>
      <c r="AQ2845">
        <v>2</v>
      </c>
      <c r="AS2845">
        <v>2</v>
      </c>
    </row>
    <row r="2846" spans="1:47" x14ac:dyDescent="0.35">
      <c r="A2846">
        <v>3073</v>
      </c>
      <c r="B2846" t="s">
        <v>47</v>
      </c>
      <c r="C2846">
        <v>1917</v>
      </c>
      <c r="D2846">
        <v>1</v>
      </c>
      <c r="E2846">
        <v>24</v>
      </c>
      <c r="F2846">
        <v>0</v>
      </c>
      <c r="G2846">
        <v>48</v>
      </c>
      <c r="H2846">
        <v>12</v>
      </c>
      <c r="J2846">
        <v>6.3</v>
      </c>
      <c r="L2846">
        <v>6.3</v>
      </c>
      <c r="Q2846">
        <v>8</v>
      </c>
      <c r="R2846" t="s">
        <v>93</v>
      </c>
      <c r="T2846" t="s">
        <v>1983</v>
      </c>
      <c r="U2846">
        <v>31.3</v>
      </c>
      <c r="V2846">
        <v>116.2</v>
      </c>
      <c r="W2846">
        <v>30</v>
      </c>
      <c r="Y2846">
        <v>3</v>
      </c>
      <c r="AE2846">
        <v>3</v>
      </c>
      <c r="AG2846">
        <v>3</v>
      </c>
      <c r="AK2846">
        <v>3</v>
      </c>
      <c r="AQ2846">
        <v>3</v>
      </c>
      <c r="AS2846">
        <v>3</v>
      </c>
    </row>
    <row r="2847" spans="1:47" x14ac:dyDescent="0.35">
      <c r="A2847">
        <v>6267</v>
      </c>
      <c r="B2847" t="s">
        <v>51</v>
      </c>
      <c r="C2847">
        <v>1917</v>
      </c>
      <c r="D2847">
        <v>1</v>
      </c>
      <c r="E2847">
        <v>25</v>
      </c>
      <c r="J2847">
        <v>6.5</v>
      </c>
      <c r="L2847">
        <v>6.5</v>
      </c>
      <c r="R2847" t="s">
        <v>93</v>
      </c>
      <c r="T2847" t="s">
        <v>1984</v>
      </c>
      <c r="U2847">
        <v>24.47</v>
      </c>
      <c r="V2847">
        <v>118.08</v>
      </c>
      <c r="W2847">
        <v>30</v>
      </c>
      <c r="AQ2847">
        <v>1</v>
      </c>
    </row>
    <row r="2848" spans="1:47" x14ac:dyDescent="0.35">
      <c r="A2848">
        <v>3074</v>
      </c>
      <c r="B2848" t="s">
        <v>47</v>
      </c>
      <c r="C2848">
        <v>1917</v>
      </c>
      <c r="D2848">
        <v>1</v>
      </c>
      <c r="E2848">
        <v>29</v>
      </c>
      <c r="F2848">
        <v>8</v>
      </c>
      <c r="G2848">
        <v>22</v>
      </c>
      <c r="H2848" t="s">
        <v>48</v>
      </c>
      <c r="I2848">
        <v>13</v>
      </c>
      <c r="J2848">
        <v>5.6</v>
      </c>
      <c r="P2848">
        <v>5.6</v>
      </c>
      <c r="Q2848">
        <v>8</v>
      </c>
      <c r="R2848" t="s">
        <v>191</v>
      </c>
      <c r="T2848" t="s">
        <v>1985</v>
      </c>
      <c r="U2848">
        <v>45.9</v>
      </c>
      <c r="V2848">
        <v>15.6</v>
      </c>
      <c r="W2848">
        <v>130</v>
      </c>
      <c r="AE2848">
        <v>3</v>
      </c>
    </row>
    <row r="2849" spans="1:45" x14ac:dyDescent="0.35">
      <c r="A2849">
        <v>3076</v>
      </c>
      <c r="B2849" t="s">
        <v>51</v>
      </c>
      <c r="C2849">
        <v>1917</v>
      </c>
      <c r="D2849">
        <v>1</v>
      </c>
      <c r="E2849">
        <v>30</v>
      </c>
      <c r="F2849">
        <v>2</v>
      </c>
      <c r="G2849">
        <v>45</v>
      </c>
      <c r="H2849">
        <v>36</v>
      </c>
      <c r="I2849">
        <v>40</v>
      </c>
      <c r="J2849">
        <v>7.8</v>
      </c>
      <c r="L2849">
        <v>7.8</v>
      </c>
      <c r="R2849" t="s">
        <v>98</v>
      </c>
      <c r="T2849" t="s">
        <v>902</v>
      </c>
      <c r="U2849">
        <v>56.5</v>
      </c>
      <c r="V2849">
        <v>163</v>
      </c>
      <c r="W2849">
        <v>50</v>
      </c>
    </row>
    <row r="2850" spans="1:45" x14ac:dyDescent="0.35">
      <c r="A2850">
        <v>3078</v>
      </c>
      <c r="B2850" t="s">
        <v>51</v>
      </c>
      <c r="C2850">
        <v>1917</v>
      </c>
      <c r="D2850">
        <v>1</v>
      </c>
      <c r="E2850">
        <v>31</v>
      </c>
      <c r="F2850">
        <v>3</v>
      </c>
      <c r="G2850">
        <v>39</v>
      </c>
      <c r="H2850">
        <v>55</v>
      </c>
      <c r="J2850">
        <v>6.4</v>
      </c>
      <c r="L2850">
        <v>6.4</v>
      </c>
      <c r="Q2850">
        <v>9</v>
      </c>
      <c r="R2850" t="s">
        <v>621</v>
      </c>
      <c r="T2850" t="s">
        <v>1986</v>
      </c>
      <c r="U2850">
        <v>6</v>
      </c>
      <c r="V2850">
        <v>125</v>
      </c>
      <c r="W2850">
        <v>170</v>
      </c>
      <c r="X2850">
        <v>7</v>
      </c>
      <c r="Y2850">
        <v>1</v>
      </c>
      <c r="AB2850">
        <v>2</v>
      </c>
      <c r="AC2850">
        <v>1</v>
      </c>
      <c r="AE2850">
        <v>2</v>
      </c>
      <c r="AG2850">
        <v>2</v>
      </c>
      <c r="AJ2850">
        <v>7</v>
      </c>
      <c r="AK2850">
        <v>1</v>
      </c>
      <c r="AN2850">
        <v>2</v>
      </c>
      <c r="AO2850">
        <v>1</v>
      </c>
      <c r="AQ2850">
        <v>2</v>
      </c>
      <c r="AS2850">
        <v>2</v>
      </c>
    </row>
    <row r="2851" spans="1:45" x14ac:dyDescent="0.35">
      <c r="A2851">
        <v>3080</v>
      </c>
      <c r="B2851" t="s">
        <v>47</v>
      </c>
      <c r="C2851">
        <v>1917</v>
      </c>
      <c r="D2851">
        <v>4</v>
      </c>
      <c r="E2851">
        <v>26</v>
      </c>
      <c r="F2851">
        <v>9</v>
      </c>
      <c r="G2851">
        <v>36</v>
      </c>
      <c r="H2851" t="s">
        <v>48</v>
      </c>
      <c r="I2851">
        <v>33</v>
      </c>
      <c r="J2851">
        <v>5.5</v>
      </c>
      <c r="P2851">
        <v>5.5</v>
      </c>
      <c r="Q2851">
        <v>10</v>
      </c>
      <c r="R2851" t="s">
        <v>60</v>
      </c>
      <c r="T2851" t="s">
        <v>1987</v>
      </c>
      <c r="U2851">
        <v>43.5</v>
      </c>
      <c r="V2851">
        <v>12.1</v>
      </c>
      <c r="W2851">
        <v>130</v>
      </c>
    </row>
    <row r="2852" spans="1:45" x14ac:dyDescent="0.35">
      <c r="A2852">
        <v>3081</v>
      </c>
      <c r="B2852" t="s">
        <v>51</v>
      </c>
      <c r="C2852">
        <v>1917</v>
      </c>
      <c r="D2852">
        <v>5</v>
      </c>
      <c r="E2852">
        <v>1</v>
      </c>
      <c r="F2852">
        <v>18</v>
      </c>
      <c r="G2852">
        <v>26</v>
      </c>
      <c r="J2852">
        <v>8</v>
      </c>
      <c r="L2852">
        <v>8</v>
      </c>
      <c r="R2852" t="s">
        <v>1827</v>
      </c>
      <c r="T2852" t="s">
        <v>1828</v>
      </c>
      <c r="U2852">
        <v>-29.2</v>
      </c>
      <c r="V2852">
        <v>-177</v>
      </c>
      <c r="W2852">
        <v>170</v>
      </c>
    </row>
    <row r="2853" spans="1:45" x14ac:dyDescent="0.35">
      <c r="A2853">
        <v>6268</v>
      </c>
      <c r="B2853" t="s">
        <v>51</v>
      </c>
      <c r="C2853">
        <v>1917</v>
      </c>
      <c r="D2853">
        <v>5</v>
      </c>
      <c r="E2853">
        <v>6</v>
      </c>
      <c r="F2853">
        <v>12</v>
      </c>
      <c r="G2853">
        <v>19</v>
      </c>
      <c r="I2853">
        <v>33</v>
      </c>
      <c r="J2853">
        <v>5.8</v>
      </c>
      <c r="L2853">
        <v>5.8</v>
      </c>
      <c r="R2853" t="s">
        <v>738</v>
      </c>
      <c r="T2853" t="s">
        <v>738</v>
      </c>
      <c r="U2853">
        <v>23.2</v>
      </c>
      <c r="V2853">
        <v>121.6</v>
      </c>
      <c r="W2853">
        <v>30</v>
      </c>
    </row>
    <row r="2854" spans="1:45" x14ac:dyDescent="0.35">
      <c r="A2854">
        <v>3083</v>
      </c>
      <c r="B2854" t="s">
        <v>47</v>
      </c>
      <c r="C2854">
        <v>1917</v>
      </c>
      <c r="D2854">
        <v>5</v>
      </c>
      <c r="E2854">
        <v>31</v>
      </c>
      <c r="F2854">
        <v>8</v>
      </c>
      <c r="G2854">
        <v>47</v>
      </c>
      <c r="J2854">
        <v>7.9</v>
      </c>
      <c r="L2854">
        <v>7.9</v>
      </c>
      <c r="Q2854">
        <v>5</v>
      </c>
      <c r="R2854" t="s">
        <v>505</v>
      </c>
      <c r="S2854" t="s">
        <v>1032</v>
      </c>
      <c r="T2854" t="s">
        <v>1925</v>
      </c>
      <c r="U2854">
        <v>54.79</v>
      </c>
      <c r="V2854">
        <v>-169.12</v>
      </c>
      <c r="W2854">
        <v>150</v>
      </c>
    </row>
    <row r="2855" spans="1:45" x14ac:dyDescent="0.35">
      <c r="A2855">
        <v>3085</v>
      </c>
      <c r="B2855" t="s">
        <v>47</v>
      </c>
      <c r="C2855">
        <v>1917</v>
      </c>
      <c r="D2855">
        <v>6</v>
      </c>
      <c r="E2855">
        <v>6</v>
      </c>
      <c r="F2855">
        <v>20</v>
      </c>
      <c r="G2855">
        <v>10</v>
      </c>
      <c r="H2855" t="s">
        <v>48</v>
      </c>
      <c r="Q2855">
        <v>12</v>
      </c>
      <c r="R2855" t="s">
        <v>60</v>
      </c>
      <c r="T2855" t="s">
        <v>476</v>
      </c>
      <c r="U2855">
        <v>42.5</v>
      </c>
      <c r="V2855">
        <v>12.7</v>
      </c>
      <c r="W2855">
        <v>130</v>
      </c>
    </row>
    <row r="2856" spans="1:45" x14ac:dyDescent="0.35">
      <c r="A2856">
        <v>6877</v>
      </c>
      <c r="B2856" t="s">
        <v>47</v>
      </c>
      <c r="C2856">
        <v>1917</v>
      </c>
      <c r="D2856">
        <v>6</v>
      </c>
      <c r="E2856">
        <v>8</v>
      </c>
      <c r="F2856">
        <v>0</v>
      </c>
      <c r="G2856">
        <v>51</v>
      </c>
      <c r="H2856">
        <v>51</v>
      </c>
      <c r="J2856">
        <v>6.7</v>
      </c>
      <c r="L2856">
        <v>6.7</v>
      </c>
      <c r="R2856" t="s">
        <v>591</v>
      </c>
      <c r="T2856" t="s">
        <v>733</v>
      </c>
      <c r="U2856">
        <v>13.82</v>
      </c>
      <c r="V2856">
        <v>-89.31</v>
      </c>
      <c r="W2856">
        <v>100</v>
      </c>
      <c r="Y2856">
        <v>3</v>
      </c>
      <c r="AE2856">
        <v>4</v>
      </c>
      <c r="AG2856">
        <v>3</v>
      </c>
      <c r="AK2856">
        <v>3</v>
      </c>
      <c r="AQ2856">
        <v>4</v>
      </c>
      <c r="AS2856">
        <v>3</v>
      </c>
    </row>
    <row r="2857" spans="1:45" x14ac:dyDescent="0.35">
      <c r="A2857">
        <v>3087</v>
      </c>
      <c r="B2857" t="s">
        <v>51</v>
      </c>
      <c r="C2857">
        <v>1917</v>
      </c>
      <c r="D2857">
        <v>6</v>
      </c>
      <c r="E2857">
        <v>26</v>
      </c>
      <c r="F2857">
        <v>5</v>
      </c>
      <c r="G2857">
        <v>49</v>
      </c>
      <c r="H2857">
        <v>42</v>
      </c>
      <c r="I2857">
        <v>25</v>
      </c>
      <c r="J2857">
        <v>8.3000000000000007</v>
      </c>
      <c r="L2857">
        <v>8.3000000000000007</v>
      </c>
      <c r="R2857" t="s">
        <v>1988</v>
      </c>
      <c r="T2857" t="s">
        <v>1989</v>
      </c>
      <c r="U2857">
        <v>-15.5</v>
      </c>
      <c r="V2857">
        <v>-173</v>
      </c>
      <c r="W2857">
        <v>170</v>
      </c>
      <c r="AE2857">
        <v>1</v>
      </c>
      <c r="AJ2857">
        <v>2</v>
      </c>
      <c r="AK2857">
        <v>1</v>
      </c>
      <c r="AQ2857">
        <v>2</v>
      </c>
      <c r="AS2857">
        <v>3</v>
      </c>
    </row>
    <row r="2858" spans="1:45" x14ac:dyDescent="0.35">
      <c r="A2858">
        <v>3088</v>
      </c>
      <c r="B2858" t="s">
        <v>47</v>
      </c>
      <c r="C2858">
        <v>1917</v>
      </c>
      <c r="D2858">
        <v>7</v>
      </c>
      <c r="E2858">
        <v>4</v>
      </c>
      <c r="F2858">
        <v>0</v>
      </c>
      <c r="G2858">
        <v>38</v>
      </c>
      <c r="H2858">
        <v>20</v>
      </c>
      <c r="I2858">
        <v>60</v>
      </c>
      <c r="J2858">
        <v>7.7</v>
      </c>
      <c r="L2858">
        <v>7.7</v>
      </c>
      <c r="R2858" t="s">
        <v>738</v>
      </c>
      <c r="T2858" t="s">
        <v>1990</v>
      </c>
      <c r="U2858">
        <v>25</v>
      </c>
      <c r="V2858">
        <v>123</v>
      </c>
      <c r="W2858">
        <v>30</v>
      </c>
    </row>
    <row r="2859" spans="1:45" x14ac:dyDescent="0.35">
      <c r="A2859">
        <v>3089</v>
      </c>
      <c r="B2859" t="s">
        <v>51</v>
      </c>
      <c r="C2859">
        <v>1917</v>
      </c>
      <c r="D2859">
        <v>7</v>
      </c>
      <c r="E2859">
        <v>29</v>
      </c>
      <c r="F2859">
        <v>21</v>
      </c>
      <c r="G2859">
        <v>52</v>
      </c>
      <c r="H2859">
        <v>31</v>
      </c>
      <c r="J2859">
        <v>7.5</v>
      </c>
      <c r="K2859">
        <v>7.5</v>
      </c>
      <c r="L2859">
        <v>7.7</v>
      </c>
      <c r="R2859" t="s">
        <v>977</v>
      </c>
      <c r="T2859" t="s">
        <v>977</v>
      </c>
      <c r="U2859">
        <v>-3.7050000000000001</v>
      </c>
      <c r="V2859">
        <v>141.72900000000001</v>
      </c>
      <c r="W2859">
        <v>170</v>
      </c>
    </row>
    <row r="2860" spans="1:45" x14ac:dyDescent="0.35">
      <c r="A2860">
        <v>3090</v>
      </c>
      <c r="B2860" t="s">
        <v>47</v>
      </c>
      <c r="C2860">
        <v>1917</v>
      </c>
      <c r="D2860">
        <v>7</v>
      </c>
      <c r="E2860">
        <v>30</v>
      </c>
      <c r="F2860">
        <v>23</v>
      </c>
      <c r="G2860">
        <v>54</v>
      </c>
      <c r="H2860">
        <v>5</v>
      </c>
      <c r="I2860">
        <v>33</v>
      </c>
      <c r="J2860">
        <v>6.8</v>
      </c>
      <c r="L2860">
        <v>6.8</v>
      </c>
      <c r="Q2860">
        <v>9</v>
      </c>
      <c r="R2860" t="s">
        <v>93</v>
      </c>
      <c r="T2860" t="s">
        <v>530</v>
      </c>
      <c r="U2860">
        <v>28</v>
      </c>
      <c r="V2860">
        <v>104</v>
      </c>
      <c r="W2860">
        <v>30</v>
      </c>
      <c r="X2860">
        <v>1800</v>
      </c>
      <c r="Y2860">
        <v>4</v>
      </c>
      <c r="AE2860">
        <v>4</v>
      </c>
      <c r="AG2860">
        <v>4</v>
      </c>
      <c r="AJ2860">
        <v>1800</v>
      </c>
      <c r="AK2860">
        <v>4</v>
      </c>
      <c r="AQ2860">
        <v>4</v>
      </c>
      <c r="AS2860">
        <v>4</v>
      </c>
    </row>
    <row r="2861" spans="1:45" x14ac:dyDescent="0.35">
      <c r="A2861">
        <v>3091</v>
      </c>
      <c r="B2861" t="s">
        <v>47</v>
      </c>
      <c r="C2861">
        <v>1917</v>
      </c>
      <c r="D2861">
        <v>7</v>
      </c>
      <c r="E2861">
        <v>31</v>
      </c>
      <c r="F2861">
        <v>3</v>
      </c>
      <c r="G2861">
        <v>23</v>
      </c>
      <c r="H2861">
        <v>10</v>
      </c>
      <c r="I2861">
        <v>460</v>
      </c>
      <c r="J2861">
        <v>7.5</v>
      </c>
      <c r="L2861">
        <v>7.5</v>
      </c>
      <c r="R2861" t="s">
        <v>93</v>
      </c>
      <c r="T2861" t="s">
        <v>1991</v>
      </c>
      <c r="U2861">
        <v>42.5</v>
      </c>
      <c r="V2861">
        <v>131</v>
      </c>
      <c r="W2861">
        <v>30</v>
      </c>
    </row>
    <row r="2862" spans="1:45" x14ac:dyDescent="0.35">
      <c r="A2862">
        <v>3094</v>
      </c>
      <c r="B2862" t="s">
        <v>47</v>
      </c>
      <c r="C2862">
        <v>1917</v>
      </c>
      <c r="D2862">
        <v>8</v>
      </c>
      <c r="E2862">
        <v>30</v>
      </c>
      <c r="F2862">
        <v>4</v>
      </c>
      <c r="G2862">
        <v>7</v>
      </c>
      <c r="H2862">
        <v>15</v>
      </c>
      <c r="I2862">
        <v>100</v>
      </c>
      <c r="J2862">
        <v>7.8</v>
      </c>
      <c r="L2862">
        <v>7.8</v>
      </c>
      <c r="R2862" t="s">
        <v>676</v>
      </c>
      <c r="T2862" t="s">
        <v>677</v>
      </c>
      <c r="U2862">
        <v>-7.5</v>
      </c>
      <c r="V2862">
        <v>128</v>
      </c>
      <c r="W2862">
        <v>170</v>
      </c>
    </row>
    <row r="2863" spans="1:45" x14ac:dyDescent="0.35">
      <c r="A2863">
        <v>3095</v>
      </c>
      <c r="B2863" t="s">
        <v>47</v>
      </c>
      <c r="C2863">
        <v>1917</v>
      </c>
      <c r="D2863">
        <v>8</v>
      </c>
      <c r="E2863">
        <v>31</v>
      </c>
      <c r="F2863">
        <v>11</v>
      </c>
      <c r="G2863">
        <v>36</v>
      </c>
      <c r="H2863">
        <v>18</v>
      </c>
      <c r="I2863">
        <v>40</v>
      </c>
      <c r="J2863">
        <v>7.3</v>
      </c>
      <c r="L2863">
        <v>7.3</v>
      </c>
      <c r="Q2863">
        <v>8</v>
      </c>
      <c r="R2863" t="s">
        <v>580</v>
      </c>
      <c r="T2863" t="s">
        <v>1992</v>
      </c>
      <c r="U2863">
        <v>4</v>
      </c>
      <c r="V2863">
        <v>-74</v>
      </c>
      <c r="W2863">
        <v>160</v>
      </c>
      <c r="X2863">
        <v>6</v>
      </c>
      <c r="Y2863">
        <v>1</v>
      </c>
      <c r="AC2863">
        <v>2</v>
      </c>
      <c r="AE2863">
        <v>1</v>
      </c>
      <c r="AG2863">
        <v>1</v>
      </c>
      <c r="AJ2863">
        <v>3</v>
      </c>
      <c r="AK2863">
        <v>1</v>
      </c>
      <c r="AO2863">
        <v>2</v>
      </c>
      <c r="AQ2863">
        <v>1</v>
      </c>
      <c r="AS2863">
        <v>1</v>
      </c>
    </row>
    <row r="2864" spans="1:45" x14ac:dyDescent="0.35">
      <c r="A2864">
        <v>3096</v>
      </c>
      <c r="B2864" t="s">
        <v>47</v>
      </c>
      <c r="C2864">
        <v>1917</v>
      </c>
      <c r="D2864">
        <v>9</v>
      </c>
      <c r="E2864">
        <v>17</v>
      </c>
      <c r="F2864">
        <v>1</v>
      </c>
      <c r="G2864">
        <v>20</v>
      </c>
      <c r="H2864" t="s">
        <v>48</v>
      </c>
      <c r="Q2864">
        <v>12</v>
      </c>
      <c r="R2864" t="s">
        <v>60</v>
      </c>
      <c r="T2864" t="s">
        <v>1329</v>
      </c>
      <c r="U2864">
        <v>41.7</v>
      </c>
      <c r="V2864">
        <v>13.6</v>
      </c>
      <c r="W2864">
        <v>130</v>
      </c>
    </row>
    <row r="2865" spans="1:47" x14ac:dyDescent="0.35">
      <c r="A2865">
        <v>3097</v>
      </c>
      <c r="B2865" t="s">
        <v>47</v>
      </c>
      <c r="C2865">
        <v>1917</v>
      </c>
      <c r="D2865">
        <v>11</v>
      </c>
      <c r="E2865">
        <v>5</v>
      </c>
      <c r="F2865">
        <v>23</v>
      </c>
      <c r="G2865">
        <v>45</v>
      </c>
      <c r="H2865" t="s">
        <v>48</v>
      </c>
      <c r="Q2865">
        <v>12</v>
      </c>
      <c r="R2865" t="s">
        <v>60</v>
      </c>
      <c r="T2865" t="s">
        <v>476</v>
      </c>
      <c r="U2865">
        <v>43.6</v>
      </c>
      <c r="V2865">
        <v>13.7</v>
      </c>
      <c r="W2865">
        <v>130</v>
      </c>
    </row>
    <row r="2866" spans="1:47" x14ac:dyDescent="0.35">
      <c r="A2866">
        <v>3099</v>
      </c>
      <c r="B2866" t="s">
        <v>51</v>
      </c>
      <c r="C2866">
        <v>1917</v>
      </c>
      <c r="D2866">
        <v>11</v>
      </c>
      <c r="E2866">
        <v>16</v>
      </c>
      <c r="F2866">
        <v>3</v>
      </c>
      <c r="G2866">
        <v>19</v>
      </c>
      <c r="H2866">
        <v>28</v>
      </c>
      <c r="I2866">
        <v>60</v>
      </c>
      <c r="J2866">
        <v>7.5</v>
      </c>
      <c r="P2866">
        <v>7.5</v>
      </c>
      <c r="R2866" t="s">
        <v>1827</v>
      </c>
      <c r="T2866" t="s">
        <v>1993</v>
      </c>
      <c r="U2866">
        <v>-29</v>
      </c>
      <c r="V2866">
        <v>-177.5</v>
      </c>
      <c r="W2866">
        <v>170</v>
      </c>
    </row>
    <row r="2867" spans="1:47" x14ac:dyDescent="0.35">
      <c r="A2867">
        <v>3101</v>
      </c>
      <c r="B2867" t="s">
        <v>47</v>
      </c>
      <c r="C2867">
        <v>1917</v>
      </c>
      <c r="D2867">
        <v>12</v>
      </c>
      <c r="E2867">
        <v>26</v>
      </c>
      <c r="F2867">
        <v>4</v>
      </c>
      <c r="G2867">
        <v>30</v>
      </c>
      <c r="J2867">
        <v>6</v>
      </c>
      <c r="L2867">
        <v>6</v>
      </c>
      <c r="R2867" t="s">
        <v>578</v>
      </c>
      <c r="T2867" t="s">
        <v>1994</v>
      </c>
      <c r="U2867">
        <v>14.6</v>
      </c>
      <c r="V2867">
        <v>-90.6</v>
      </c>
      <c r="W2867">
        <v>100</v>
      </c>
      <c r="X2867">
        <v>2650</v>
      </c>
      <c r="Y2867">
        <v>4</v>
      </c>
      <c r="AE2867">
        <v>4</v>
      </c>
      <c r="AJ2867">
        <v>2650</v>
      </c>
      <c r="AK2867">
        <v>4</v>
      </c>
      <c r="AQ2867">
        <v>4</v>
      </c>
    </row>
    <row r="2868" spans="1:47" x14ac:dyDescent="0.35">
      <c r="A2868">
        <v>3102</v>
      </c>
      <c r="B2868" t="s">
        <v>47</v>
      </c>
      <c r="C2868">
        <v>1917</v>
      </c>
      <c r="D2868">
        <v>12</v>
      </c>
      <c r="E2868">
        <v>29</v>
      </c>
      <c r="F2868">
        <v>22</v>
      </c>
      <c r="G2868">
        <v>50</v>
      </c>
      <c r="H2868">
        <v>20</v>
      </c>
      <c r="I2868">
        <v>33</v>
      </c>
      <c r="J2868">
        <v>7.7</v>
      </c>
      <c r="L2868">
        <v>7.7</v>
      </c>
      <c r="R2868" t="s">
        <v>543</v>
      </c>
      <c r="T2868" t="s">
        <v>1995</v>
      </c>
      <c r="U2868">
        <v>15</v>
      </c>
      <c r="V2868">
        <v>-97</v>
      </c>
      <c r="W2868">
        <v>150</v>
      </c>
    </row>
    <row r="2869" spans="1:47" x14ac:dyDescent="0.35">
      <c r="A2869">
        <v>3105</v>
      </c>
      <c r="B2869" t="s">
        <v>47</v>
      </c>
      <c r="C2869">
        <v>1918</v>
      </c>
      <c r="D2869">
        <v>1</v>
      </c>
      <c r="E2869">
        <v>4</v>
      </c>
      <c r="F2869">
        <v>4</v>
      </c>
      <c r="G2869">
        <v>37</v>
      </c>
      <c r="R2869" t="s">
        <v>578</v>
      </c>
      <c r="T2869" t="s">
        <v>1994</v>
      </c>
      <c r="U2869">
        <v>14</v>
      </c>
      <c r="V2869">
        <v>-90</v>
      </c>
      <c r="W2869">
        <v>100</v>
      </c>
      <c r="AE2869">
        <v>3</v>
      </c>
    </row>
    <row r="2870" spans="1:47" x14ac:dyDescent="0.35">
      <c r="A2870">
        <v>3106</v>
      </c>
      <c r="B2870" t="s">
        <v>47</v>
      </c>
      <c r="C2870">
        <v>1918</v>
      </c>
      <c r="D2870">
        <v>1</v>
      </c>
      <c r="E2870">
        <v>30</v>
      </c>
      <c r="F2870">
        <v>21</v>
      </c>
      <c r="G2870">
        <v>18</v>
      </c>
      <c r="H2870">
        <v>33</v>
      </c>
      <c r="I2870">
        <v>350</v>
      </c>
      <c r="J2870">
        <v>7.7</v>
      </c>
      <c r="P2870">
        <v>7.7</v>
      </c>
      <c r="R2870" t="s">
        <v>98</v>
      </c>
      <c r="T2870" t="s">
        <v>1996</v>
      </c>
      <c r="U2870">
        <v>45.4</v>
      </c>
      <c r="V2870">
        <v>136.5</v>
      </c>
      <c r="W2870">
        <v>50</v>
      </c>
    </row>
    <row r="2871" spans="1:47" x14ac:dyDescent="0.35">
      <c r="A2871">
        <v>3109</v>
      </c>
      <c r="B2871" t="s">
        <v>47</v>
      </c>
      <c r="C2871">
        <v>1918</v>
      </c>
      <c r="D2871">
        <v>2</v>
      </c>
      <c r="E2871">
        <v>7</v>
      </c>
      <c r="F2871">
        <v>5</v>
      </c>
      <c r="G2871">
        <v>20</v>
      </c>
      <c r="H2871">
        <v>30</v>
      </c>
      <c r="I2871">
        <v>120</v>
      </c>
      <c r="J2871">
        <v>7.5</v>
      </c>
      <c r="L2871">
        <v>7.5</v>
      </c>
      <c r="Q2871">
        <v>7</v>
      </c>
      <c r="R2871" t="s">
        <v>621</v>
      </c>
      <c r="T2871" t="s">
        <v>1872</v>
      </c>
      <c r="U2871">
        <v>6.5</v>
      </c>
      <c r="V2871">
        <v>126.5</v>
      </c>
      <c r="W2871">
        <v>170</v>
      </c>
    </row>
    <row r="2872" spans="1:47" x14ac:dyDescent="0.35">
      <c r="A2872">
        <v>3110</v>
      </c>
      <c r="B2872" t="s">
        <v>51</v>
      </c>
      <c r="C2872">
        <v>1918</v>
      </c>
      <c r="D2872">
        <v>2</v>
      </c>
      <c r="E2872">
        <v>13</v>
      </c>
      <c r="F2872">
        <v>6</v>
      </c>
      <c r="G2872">
        <v>7</v>
      </c>
      <c r="H2872">
        <v>13</v>
      </c>
      <c r="I2872">
        <v>23</v>
      </c>
      <c r="J2872">
        <v>7.3</v>
      </c>
      <c r="L2872">
        <v>7.3</v>
      </c>
      <c r="Q2872">
        <v>10</v>
      </c>
      <c r="R2872" t="s">
        <v>93</v>
      </c>
      <c r="T2872" t="s">
        <v>308</v>
      </c>
      <c r="U2872">
        <v>23.5</v>
      </c>
      <c r="V2872">
        <v>117.2</v>
      </c>
      <c r="W2872">
        <v>30</v>
      </c>
      <c r="X2872">
        <v>2000</v>
      </c>
      <c r="Y2872">
        <v>4</v>
      </c>
      <c r="AC2872">
        <v>4</v>
      </c>
      <c r="AE2872">
        <v>4</v>
      </c>
      <c r="AG2872">
        <v>4</v>
      </c>
      <c r="AJ2872">
        <v>2000</v>
      </c>
      <c r="AK2872">
        <v>4</v>
      </c>
      <c r="AO2872">
        <v>4</v>
      </c>
      <c r="AQ2872">
        <v>4</v>
      </c>
      <c r="AS2872">
        <v>4</v>
      </c>
    </row>
    <row r="2873" spans="1:47" x14ac:dyDescent="0.35">
      <c r="A2873">
        <v>3111</v>
      </c>
      <c r="B2873" t="s">
        <v>47</v>
      </c>
      <c r="C2873">
        <v>1918</v>
      </c>
      <c r="D2873">
        <v>4</v>
      </c>
      <c r="E2873">
        <v>21</v>
      </c>
      <c r="F2873">
        <v>22</v>
      </c>
      <c r="G2873">
        <v>32</v>
      </c>
      <c r="H2873" t="s">
        <v>48</v>
      </c>
      <c r="J2873">
        <v>6.8</v>
      </c>
      <c r="P2873">
        <v>6.8</v>
      </c>
      <c r="R2873" t="s">
        <v>505</v>
      </c>
      <c r="S2873" t="s">
        <v>1092</v>
      </c>
      <c r="T2873" t="s">
        <v>1232</v>
      </c>
      <c r="U2873">
        <v>33.700000000000003</v>
      </c>
      <c r="V2873">
        <v>-117</v>
      </c>
      <c r="W2873">
        <v>150</v>
      </c>
      <c r="AD2873">
        <v>0.2</v>
      </c>
      <c r="AE2873">
        <v>1</v>
      </c>
    </row>
    <row r="2874" spans="1:47" x14ac:dyDescent="0.35">
      <c r="A2874">
        <v>3112</v>
      </c>
      <c r="B2874" t="s">
        <v>51</v>
      </c>
      <c r="C2874">
        <v>1918</v>
      </c>
      <c r="D2874">
        <v>5</v>
      </c>
      <c r="E2874">
        <v>20</v>
      </c>
      <c r="F2874">
        <v>17</v>
      </c>
      <c r="G2874">
        <v>55</v>
      </c>
      <c r="H2874">
        <v>10</v>
      </c>
      <c r="I2874">
        <v>80</v>
      </c>
      <c r="J2874">
        <v>7.9</v>
      </c>
      <c r="L2874">
        <v>7.9</v>
      </c>
      <c r="R2874" t="s">
        <v>539</v>
      </c>
      <c r="T2874" t="s">
        <v>1557</v>
      </c>
      <c r="U2874">
        <v>-28.5</v>
      </c>
      <c r="V2874">
        <v>-71.5</v>
      </c>
      <c r="W2874">
        <v>160</v>
      </c>
    </row>
    <row r="2875" spans="1:47" x14ac:dyDescent="0.35">
      <c r="A2875">
        <v>3114</v>
      </c>
      <c r="B2875" t="s">
        <v>47</v>
      </c>
      <c r="C2875">
        <v>1918</v>
      </c>
      <c r="D2875">
        <v>7</v>
      </c>
      <c r="E2875">
        <v>3</v>
      </c>
      <c r="F2875">
        <v>6</v>
      </c>
      <c r="G2875">
        <v>52</v>
      </c>
      <c r="H2875" t="s">
        <v>48</v>
      </c>
      <c r="I2875">
        <v>60</v>
      </c>
      <c r="J2875">
        <v>7.5</v>
      </c>
      <c r="P2875">
        <v>7.5</v>
      </c>
      <c r="R2875" t="s">
        <v>977</v>
      </c>
      <c r="T2875" t="s">
        <v>1977</v>
      </c>
      <c r="U2875">
        <v>-3.5</v>
      </c>
      <c r="V2875">
        <v>142.5</v>
      </c>
      <c r="W2875">
        <v>170</v>
      </c>
    </row>
    <row r="2876" spans="1:47" x14ac:dyDescent="0.35">
      <c r="A2876">
        <v>3115</v>
      </c>
      <c r="B2876" t="s">
        <v>47</v>
      </c>
      <c r="C2876">
        <v>1918</v>
      </c>
      <c r="D2876">
        <v>7</v>
      </c>
      <c r="E2876">
        <v>8</v>
      </c>
      <c r="F2876">
        <v>10</v>
      </c>
      <c r="G2876">
        <v>22</v>
      </c>
      <c r="H2876">
        <v>7</v>
      </c>
      <c r="I2876">
        <v>60</v>
      </c>
      <c r="J2876">
        <v>7.6</v>
      </c>
      <c r="L2876">
        <v>7.6</v>
      </c>
      <c r="R2876" t="s">
        <v>959</v>
      </c>
      <c r="T2876" t="s">
        <v>1997</v>
      </c>
      <c r="U2876">
        <v>24.5</v>
      </c>
      <c r="V2876">
        <v>91</v>
      </c>
      <c r="W2876">
        <v>60</v>
      </c>
      <c r="AE2876">
        <v>2</v>
      </c>
      <c r="AQ2876">
        <v>2</v>
      </c>
    </row>
    <row r="2877" spans="1:47" x14ac:dyDescent="0.35">
      <c r="A2877">
        <v>8101</v>
      </c>
      <c r="B2877" t="s">
        <v>51</v>
      </c>
      <c r="C2877">
        <v>1918</v>
      </c>
      <c r="D2877">
        <v>8</v>
      </c>
      <c r="E2877">
        <v>14</v>
      </c>
      <c r="J2877">
        <v>5.5</v>
      </c>
      <c r="L2877">
        <v>5.5</v>
      </c>
      <c r="Q2877">
        <v>7</v>
      </c>
      <c r="R2877" t="s">
        <v>93</v>
      </c>
      <c r="T2877" t="s">
        <v>530</v>
      </c>
      <c r="U2877">
        <v>26.9</v>
      </c>
      <c r="V2877">
        <v>103</v>
      </c>
      <c r="W2877">
        <v>30</v>
      </c>
      <c r="AE2877">
        <v>1</v>
      </c>
      <c r="AQ2877">
        <v>1</v>
      </c>
    </row>
    <row r="2878" spans="1:47" x14ac:dyDescent="0.35">
      <c r="A2878">
        <v>3116</v>
      </c>
      <c r="B2878" t="s">
        <v>51</v>
      </c>
      <c r="C2878">
        <v>1918</v>
      </c>
      <c r="D2878">
        <v>8</v>
      </c>
      <c r="E2878">
        <v>15</v>
      </c>
      <c r="F2878">
        <v>12</v>
      </c>
      <c r="G2878">
        <v>18</v>
      </c>
      <c r="H2878">
        <v>12</v>
      </c>
      <c r="I2878">
        <v>33</v>
      </c>
      <c r="J2878">
        <v>8.3000000000000007</v>
      </c>
      <c r="L2878">
        <v>8.3000000000000007</v>
      </c>
      <c r="Q2878">
        <v>10</v>
      </c>
      <c r="R2878" t="s">
        <v>621</v>
      </c>
      <c r="T2878" t="s">
        <v>1998</v>
      </c>
      <c r="U2878">
        <v>5.5</v>
      </c>
      <c r="V2878">
        <v>123</v>
      </c>
      <c r="W2878">
        <v>170</v>
      </c>
      <c r="X2878">
        <v>46</v>
      </c>
      <c r="Y2878">
        <v>1</v>
      </c>
      <c r="AE2878">
        <v>3</v>
      </c>
      <c r="AJ2878">
        <v>52</v>
      </c>
      <c r="AK2878">
        <v>2</v>
      </c>
      <c r="AQ2878">
        <v>3</v>
      </c>
    </row>
    <row r="2879" spans="1:47" x14ac:dyDescent="0.35">
      <c r="A2879">
        <v>3118</v>
      </c>
      <c r="B2879" t="s">
        <v>51</v>
      </c>
      <c r="C2879">
        <v>1918</v>
      </c>
      <c r="D2879">
        <v>9</v>
      </c>
      <c r="E2879">
        <v>7</v>
      </c>
      <c r="F2879">
        <v>17</v>
      </c>
      <c r="G2879">
        <v>16</v>
      </c>
      <c r="I2879">
        <v>33</v>
      </c>
      <c r="J2879">
        <v>8.3000000000000007</v>
      </c>
      <c r="L2879">
        <v>8.3000000000000007</v>
      </c>
      <c r="R2879" t="s">
        <v>98</v>
      </c>
      <c r="T2879" t="s">
        <v>904</v>
      </c>
      <c r="U2879">
        <v>45.5</v>
      </c>
      <c r="V2879">
        <v>151.5</v>
      </c>
      <c r="W2879">
        <v>50</v>
      </c>
      <c r="AJ2879">
        <v>23</v>
      </c>
      <c r="AK2879">
        <v>1</v>
      </c>
      <c r="AN2879">
        <v>7</v>
      </c>
      <c r="AO2879">
        <v>1</v>
      </c>
      <c r="AQ2879">
        <v>2</v>
      </c>
      <c r="AS2879">
        <v>2</v>
      </c>
      <c r="AT2879">
        <v>19</v>
      </c>
      <c r="AU2879">
        <v>1</v>
      </c>
    </row>
    <row r="2880" spans="1:47" x14ac:dyDescent="0.35">
      <c r="A2880">
        <v>3121</v>
      </c>
      <c r="B2880" t="s">
        <v>47</v>
      </c>
      <c r="C2880">
        <v>1918</v>
      </c>
      <c r="D2880">
        <v>9</v>
      </c>
      <c r="E2880">
        <v>13</v>
      </c>
      <c r="F2880">
        <v>6</v>
      </c>
      <c r="G2880">
        <v>55</v>
      </c>
      <c r="Q2880">
        <v>9</v>
      </c>
      <c r="R2880" t="s">
        <v>621</v>
      </c>
      <c r="T2880" t="s">
        <v>1999</v>
      </c>
      <c r="U2880">
        <v>20.399999999999999</v>
      </c>
      <c r="V2880">
        <v>121.95</v>
      </c>
      <c r="W2880">
        <v>170</v>
      </c>
      <c r="AE2880">
        <v>2</v>
      </c>
      <c r="AG2880">
        <v>2</v>
      </c>
      <c r="AQ2880">
        <v>2</v>
      </c>
      <c r="AS2880">
        <v>2</v>
      </c>
    </row>
    <row r="2881" spans="1:47" x14ac:dyDescent="0.35">
      <c r="A2881">
        <v>3124</v>
      </c>
      <c r="B2881" t="s">
        <v>51</v>
      </c>
      <c r="C2881">
        <v>1918</v>
      </c>
      <c r="D2881">
        <v>10</v>
      </c>
      <c r="E2881">
        <v>11</v>
      </c>
      <c r="F2881">
        <v>14</v>
      </c>
      <c r="G2881">
        <v>14</v>
      </c>
      <c r="H2881">
        <v>42</v>
      </c>
      <c r="I2881">
        <v>15</v>
      </c>
      <c r="J2881">
        <v>7.1</v>
      </c>
      <c r="K2881">
        <v>7.1</v>
      </c>
      <c r="P2881">
        <v>7.5</v>
      </c>
      <c r="Q2881">
        <v>9</v>
      </c>
      <c r="R2881" t="s">
        <v>647</v>
      </c>
      <c r="S2881" t="s">
        <v>648</v>
      </c>
      <c r="T2881" t="s">
        <v>2000</v>
      </c>
      <c r="U2881">
        <v>18.7</v>
      </c>
      <c r="V2881">
        <v>-67.188999999999993</v>
      </c>
      <c r="W2881">
        <v>90</v>
      </c>
      <c r="Y2881">
        <v>3</v>
      </c>
      <c r="AD2881">
        <v>4</v>
      </c>
      <c r="AE2881">
        <v>2</v>
      </c>
      <c r="AJ2881">
        <v>144</v>
      </c>
      <c r="AK2881">
        <v>3</v>
      </c>
      <c r="AL2881">
        <v>100</v>
      </c>
      <c r="AM2881">
        <v>2</v>
      </c>
      <c r="AP2881">
        <v>4</v>
      </c>
      <c r="AQ2881">
        <v>2</v>
      </c>
    </row>
    <row r="2882" spans="1:47" x14ac:dyDescent="0.35">
      <c r="A2882">
        <v>6270</v>
      </c>
      <c r="B2882" t="s">
        <v>51</v>
      </c>
      <c r="C2882">
        <v>1918</v>
      </c>
      <c r="D2882">
        <v>10</v>
      </c>
      <c r="E2882">
        <v>25</v>
      </c>
      <c r="F2882">
        <v>3</v>
      </c>
      <c r="G2882">
        <v>43</v>
      </c>
      <c r="Q2882">
        <v>7</v>
      </c>
      <c r="R2882" t="s">
        <v>647</v>
      </c>
      <c r="S2882" t="s">
        <v>648</v>
      </c>
      <c r="T2882" t="s">
        <v>2001</v>
      </c>
      <c r="U2882">
        <v>18.5</v>
      </c>
      <c r="V2882">
        <v>-67.5</v>
      </c>
      <c r="W2882">
        <v>90</v>
      </c>
    </row>
    <row r="2883" spans="1:47" x14ac:dyDescent="0.35">
      <c r="A2883">
        <v>3125</v>
      </c>
      <c r="B2883" t="s">
        <v>51</v>
      </c>
      <c r="C2883">
        <v>1918</v>
      </c>
      <c r="D2883">
        <v>11</v>
      </c>
      <c r="E2883">
        <v>8</v>
      </c>
      <c r="F2883">
        <v>4</v>
      </c>
      <c r="G2883">
        <v>38</v>
      </c>
      <c r="I2883">
        <v>25</v>
      </c>
      <c r="J2883">
        <v>7.8</v>
      </c>
      <c r="L2883">
        <v>7.8</v>
      </c>
      <c r="R2883" t="s">
        <v>98</v>
      </c>
      <c r="T2883" t="s">
        <v>904</v>
      </c>
      <c r="U2883">
        <v>44.5</v>
      </c>
      <c r="V2883">
        <v>151.5</v>
      </c>
      <c r="W2883">
        <v>50</v>
      </c>
    </row>
    <row r="2884" spans="1:47" x14ac:dyDescent="0.35">
      <c r="A2884">
        <v>3127</v>
      </c>
      <c r="B2884" t="s">
        <v>47</v>
      </c>
      <c r="C2884">
        <v>1918</v>
      </c>
      <c r="D2884">
        <v>11</v>
      </c>
      <c r="E2884">
        <v>12</v>
      </c>
      <c r="F2884">
        <v>21</v>
      </c>
      <c r="G2884">
        <v>45</v>
      </c>
      <c r="H2884" t="s">
        <v>48</v>
      </c>
      <c r="Q2884">
        <v>7</v>
      </c>
      <c r="R2884" t="s">
        <v>647</v>
      </c>
      <c r="S2884" t="s">
        <v>648</v>
      </c>
      <c r="T2884" t="s">
        <v>2001</v>
      </c>
      <c r="U2884">
        <v>18.2</v>
      </c>
      <c r="V2884">
        <v>-68.2</v>
      </c>
      <c r="W2884">
        <v>90</v>
      </c>
      <c r="AE2884">
        <v>2</v>
      </c>
    </row>
    <row r="2885" spans="1:47" x14ac:dyDescent="0.35">
      <c r="A2885">
        <v>3128</v>
      </c>
      <c r="B2885" t="s">
        <v>47</v>
      </c>
      <c r="C2885">
        <v>1918</v>
      </c>
      <c r="D2885">
        <v>11</v>
      </c>
      <c r="E2885">
        <v>18</v>
      </c>
      <c r="F2885">
        <v>18</v>
      </c>
      <c r="G2885">
        <v>41</v>
      </c>
      <c r="H2885">
        <v>55</v>
      </c>
      <c r="I2885">
        <v>190</v>
      </c>
      <c r="J2885">
        <v>8.1</v>
      </c>
      <c r="L2885">
        <v>8.1</v>
      </c>
      <c r="R2885" t="s">
        <v>676</v>
      </c>
      <c r="T2885" t="s">
        <v>677</v>
      </c>
      <c r="U2885">
        <v>-7</v>
      </c>
      <c r="V2885">
        <v>129</v>
      </c>
      <c r="W2885">
        <v>170</v>
      </c>
    </row>
    <row r="2886" spans="1:47" x14ac:dyDescent="0.35">
      <c r="A2886">
        <v>3129</v>
      </c>
      <c r="B2886" t="s">
        <v>51</v>
      </c>
      <c r="C2886">
        <v>1918</v>
      </c>
      <c r="D2886">
        <v>12</v>
      </c>
      <c r="E2886">
        <v>4</v>
      </c>
      <c r="F2886">
        <v>11</v>
      </c>
      <c r="G2886">
        <v>47</v>
      </c>
      <c r="H2886">
        <v>48</v>
      </c>
      <c r="J2886">
        <v>7.8</v>
      </c>
      <c r="L2886">
        <v>7.8</v>
      </c>
      <c r="R2886" t="s">
        <v>539</v>
      </c>
      <c r="T2886" t="s">
        <v>1069</v>
      </c>
      <c r="U2886">
        <v>-26</v>
      </c>
      <c r="V2886">
        <v>-71</v>
      </c>
      <c r="W2886">
        <v>160</v>
      </c>
      <c r="Y2886">
        <v>1</v>
      </c>
      <c r="AE2886">
        <v>3</v>
      </c>
      <c r="AG2886">
        <v>3</v>
      </c>
      <c r="AK2886">
        <v>1</v>
      </c>
      <c r="AQ2886">
        <v>3</v>
      </c>
      <c r="AS2886">
        <v>3</v>
      </c>
    </row>
    <row r="2887" spans="1:47" x14ac:dyDescent="0.35">
      <c r="A2887">
        <v>3104</v>
      </c>
      <c r="B2887" t="s">
        <v>47</v>
      </c>
      <c r="C2887">
        <v>1918</v>
      </c>
      <c r="Q2887">
        <v>7</v>
      </c>
      <c r="R2887" t="s">
        <v>73</v>
      </c>
      <c r="T2887" t="s">
        <v>2002</v>
      </c>
      <c r="U2887">
        <v>34.5</v>
      </c>
      <c r="V2887">
        <v>58.2</v>
      </c>
      <c r="W2887">
        <v>140</v>
      </c>
      <c r="AE2887">
        <v>2</v>
      </c>
    </row>
    <row r="2888" spans="1:47" x14ac:dyDescent="0.35">
      <c r="A2888">
        <v>6580</v>
      </c>
      <c r="B2888" t="s">
        <v>51</v>
      </c>
      <c r="C2888">
        <v>1919</v>
      </c>
      <c r="D2888">
        <v>1</v>
      </c>
      <c r="E2888">
        <v>1</v>
      </c>
      <c r="F2888">
        <v>1</v>
      </c>
      <c r="G2888">
        <v>33</v>
      </c>
      <c r="H2888">
        <v>42</v>
      </c>
      <c r="I2888">
        <v>33</v>
      </c>
      <c r="J2888">
        <v>7.4</v>
      </c>
      <c r="L2888">
        <v>7.4</v>
      </c>
      <c r="Q2888">
        <v>7</v>
      </c>
      <c r="R2888" t="s">
        <v>621</v>
      </c>
      <c r="T2888" t="s">
        <v>2003</v>
      </c>
      <c r="U2888">
        <v>8</v>
      </c>
      <c r="V2888">
        <v>126</v>
      </c>
      <c r="W2888">
        <v>170</v>
      </c>
    </row>
    <row r="2889" spans="1:47" x14ac:dyDescent="0.35">
      <c r="A2889">
        <v>3133</v>
      </c>
      <c r="B2889" t="s">
        <v>51</v>
      </c>
      <c r="C2889">
        <v>1919</v>
      </c>
      <c r="D2889">
        <v>1</v>
      </c>
      <c r="E2889">
        <v>1</v>
      </c>
      <c r="F2889">
        <v>2</v>
      </c>
      <c r="G2889">
        <v>59</v>
      </c>
      <c r="H2889">
        <v>57</v>
      </c>
      <c r="I2889">
        <v>180</v>
      </c>
      <c r="J2889">
        <v>8.3000000000000007</v>
      </c>
      <c r="L2889">
        <v>8.3000000000000007</v>
      </c>
      <c r="R2889" t="s">
        <v>1594</v>
      </c>
      <c r="T2889" t="s">
        <v>1595</v>
      </c>
      <c r="U2889">
        <v>-19.5</v>
      </c>
      <c r="V2889">
        <v>-176.5</v>
      </c>
      <c r="W2889">
        <v>170</v>
      </c>
    </row>
    <row r="2890" spans="1:47" x14ac:dyDescent="0.35">
      <c r="A2890">
        <v>3134</v>
      </c>
      <c r="B2890" t="s">
        <v>47</v>
      </c>
      <c r="C2890">
        <v>1919</v>
      </c>
      <c r="D2890">
        <v>4</v>
      </c>
      <c r="E2890">
        <v>27</v>
      </c>
      <c r="F2890">
        <v>0</v>
      </c>
      <c r="G2890">
        <v>22</v>
      </c>
      <c r="Q2890">
        <v>8</v>
      </c>
      <c r="R2890" t="s">
        <v>621</v>
      </c>
      <c r="T2890" t="s">
        <v>2004</v>
      </c>
      <c r="U2890">
        <v>12</v>
      </c>
      <c r="V2890">
        <v>122</v>
      </c>
      <c r="W2890">
        <v>170</v>
      </c>
      <c r="AE2890">
        <v>2</v>
      </c>
      <c r="AQ2890">
        <v>2</v>
      </c>
    </row>
    <row r="2891" spans="1:47" x14ac:dyDescent="0.35">
      <c r="A2891">
        <v>6884</v>
      </c>
      <c r="B2891" t="s">
        <v>47</v>
      </c>
      <c r="C2891">
        <v>1919</v>
      </c>
      <c r="D2891">
        <v>4</v>
      </c>
      <c r="E2891">
        <v>28</v>
      </c>
      <c r="F2891">
        <v>6</v>
      </c>
      <c r="G2891">
        <v>45</v>
      </c>
      <c r="H2891">
        <v>45</v>
      </c>
      <c r="J2891">
        <v>5.9</v>
      </c>
      <c r="L2891">
        <v>5.9</v>
      </c>
      <c r="R2891" t="s">
        <v>591</v>
      </c>
      <c r="T2891" t="s">
        <v>733</v>
      </c>
      <c r="U2891">
        <v>13.69</v>
      </c>
      <c r="V2891">
        <v>-89.19</v>
      </c>
      <c r="W2891">
        <v>100</v>
      </c>
      <c r="Y2891">
        <v>2</v>
      </c>
      <c r="AE2891">
        <v>3</v>
      </c>
      <c r="AI2891">
        <v>3</v>
      </c>
      <c r="AK2891">
        <v>2</v>
      </c>
      <c r="AQ2891">
        <v>3</v>
      </c>
      <c r="AU2891">
        <v>3</v>
      </c>
    </row>
    <row r="2892" spans="1:47" x14ac:dyDescent="0.35">
      <c r="A2892">
        <v>3136</v>
      </c>
      <c r="B2892" t="s">
        <v>51</v>
      </c>
      <c r="C2892">
        <v>1919</v>
      </c>
      <c r="D2892">
        <v>4</v>
      </c>
      <c r="E2892">
        <v>30</v>
      </c>
      <c r="F2892">
        <v>7</v>
      </c>
      <c r="G2892">
        <v>17</v>
      </c>
      <c r="H2892">
        <v>17.3</v>
      </c>
      <c r="I2892">
        <v>25</v>
      </c>
      <c r="J2892">
        <v>8.1</v>
      </c>
      <c r="K2892">
        <v>8.1</v>
      </c>
      <c r="L2892">
        <v>8.1999999999999993</v>
      </c>
      <c r="M2892">
        <v>7.7</v>
      </c>
      <c r="R2892" t="s">
        <v>1332</v>
      </c>
      <c r="T2892" t="s">
        <v>1445</v>
      </c>
      <c r="U2892">
        <v>-18.352</v>
      </c>
      <c r="V2892">
        <v>-172.51499999999999</v>
      </c>
      <c r="W2892">
        <v>170</v>
      </c>
      <c r="AE2892">
        <v>1</v>
      </c>
    </row>
    <row r="2893" spans="1:47" x14ac:dyDescent="0.35">
      <c r="A2893">
        <v>3137</v>
      </c>
      <c r="B2893" t="s">
        <v>47</v>
      </c>
      <c r="C2893">
        <v>1919</v>
      </c>
      <c r="D2893">
        <v>5</v>
      </c>
      <c r="E2893">
        <v>3</v>
      </c>
      <c r="F2893">
        <v>0</v>
      </c>
      <c r="G2893">
        <v>52</v>
      </c>
      <c r="H2893" t="s">
        <v>48</v>
      </c>
      <c r="I2893">
        <v>60</v>
      </c>
      <c r="J2893">
        <v>7.6</v>
      </c>
      <c r="P2893">
        <v>7.6</v>
      </c>
      <c r="R2893" t="s">
        <v>199</v>
      </c>
      <c r="T2893" t="s">
        <v>1973</v>
      </c>
      <c r="U2893">
        <v>40.5</v>
      </c>
      <c r="V2893">
        <v>145.5</v>
      </c>
      <c r="W2893">
        <v>30</v>
      </c>
    </row>
    <row r="2894" spans="1:47" x14ac:dyDescent="0.35">
      <c r="A2894">
        <v>3140</v>
      </c>
      <c r="B2894" t="s">
        <v>51</v>
      </c>
      <c r="C2894">
        <v>1919</v>
      </c>
      <c r="D2894">
        <v>5</v>
      </c>
      <c r="E2894">
        <v>6</v>
      </c>
      <c r="F2894">
        <v>19</v>
      </c>
      <c r="G2894">
        <v>41</v>
      </c>
      <c r="H2894">
        <v>13</v>
      </c>
      <c r="I2894">
        <v>35</v>
      </c>
      <c r="J2894">
        <v>8.1999999999999993</v>
      </c>
      <c r="K2894">
        <v>8.1999999999999993</v>
      </c>
      <c r="L2894">
        <v>7.9</v>
      </c>
      <c r="M2894">
        <v>7.6</v>
      </c>
      <c r="R2894" t="s">
        <v>977</v>
      </c>
      <c r="T2894" t="s">
        <v>1934</v>
      </c>
      <c r="U2894">
        <v>-4.806</v>
      </c>
      <c r="V2894">
        <v>153.85900000000001</v>
      </c>
      <c r="W2894">
        <v>170</v>
      </c>
      <c r="AE2894">
        <v>1</v>
      </c>
      <c r="AI2894">
        <v>1</v>
      </c>
      <c r="AQ2894">
        <v>1</v>
      </c>
      <c r="AU2894">
        <v>1</v>
      </c>
    </row>
    <row r="2895" spans="1:47" x14ac:dyDescent="0.35">
      <c r="A2895">
        <v>3143</v>
      </c>
      <c r="B2895" t="s">
        <v>47</v>
      </c>
      <c r="C2895">
        <v>1919</v>
      </c>
      <c r="D2895">
        <v>6</v>
      </c>
      <c r="E2895">
        <v>29</v>
      </c>
      <c r="F2895">
        <v>15</v>
      </c>
      <c r="G2895">
        <v>6</v>
      </c>
      <c r="H2895">
        <v>12</v>
      </c>
      <c r="I2895">
        <v>33</v>
      </c>
      <c r="J2895">
        <v>6.2</v>
      </c>
      <c r="L2895">
        <v>6.2</v>
      </c>
      <c r="Q2895">
        <v>10</v>
      </c>
      <c r="R2895" t="s">
        <v>60</v>
      </c>
      <c r="T2895" t="s">
        <v>332</v>
      </c>
      <c r="U2895">
        <v>44</v>
      </c>
      <c r="V2895">
        <v>11.5</v>
      </c>
      <c r="W2895">
        <v>130</v>
      </c>
    </row>
    <row r="2896" spans="1:47" x14ac:dyDescent="0.35">
      <c r="A2896">
        <v>9939</v>
      </c>
      <c r="B2896" t="s">
        <v>51</v>
      </c>
      <c r="C2896">
        <v>1919</v>
      </c>
      <c r="D2896">
        <v>6</v>
      </c>
      <c r="E2896">
        <v>29</v>
      </c>
      <c r="F2896">
        <v>23</v>
      </c>
      <c r="G2896">
        <v>14</v>
      </c>
      <c r="H2896">
        <v>13.4</v>
      </c>
      <c r="I2896">
        <v>20</v>
      </c>
      <c r="J2896">
        <v>6.6</v>
      </c>
      <c r="K2896">
        <v>6.6</v>
      </c>
      <c r="L2896">
        <v>6.8</v>
      </c>
      <c r="R2896" t="s">
        <v>713</v>
      </c>
      <c r="T2896" t="s">
        <v>2005</v>
      </c>
      <c r="U2896">
        <v>12.33</v>
      </c>
      <c r="V2896">
        <v>-88.290999999999997</v>
      </c>
      <c r="W2896">
        <v>100</v>
      </c>
    </row>
    <row r="2897" spans="1:47" x14ac:dyDescent="0.35">
      <c r="A2897">
        <v>10214</v>
      </c>
      <c r="B2897" t="s">
        <v>51</v>
      </c>
      <c r="C2897">
        <v>1919</v>
      </c>
      <c r="D2897">
        <v>8</v>
      </c>
      <c r="E2897">
        <v>19</v>
      </c>
      <c r="R2897" t="s">
        <v>501</v>
      </c>
      <c r="T2897" t="s">
        <v>2006</v>
      </c>
      <c r="W2897">
        <v>160</v>
      </c>
      <c r="AQ2897">
        <v>2</v>
      </c>
    </row>
    <row r="2898" spans="1:47" x14ac:dyDescent="0.35">
      <c r="A2898">
        <v>3144</v>
      </c>
      <c r="B2898" t="s">
        <v>47</v>
      </c>
      <c r="C2898">
        <v>1919</v>
      </c>
      <c r="D2898">
        <v>10</v>
      </c>
      <c r="E2898">
        <v>3</v>
      </c>
      <c r="F2898">
        <v>9</v>
      </c>
      <c r="G2898">
        <v>37</v>
      </c>
      <c r="H2898">
        <v>20</v>
      </c>
      <c r="J2898">
        <v>6.9</v>
      </c>
      <c r="L2898">
        <v>6.9</v>
      </c>
      <c r="Q2898">
        <v>8</v>
      </c>
      <c r="R2898" t="s">
        <v>1594</v>
      </c>
      <c r="T2898" t="s">
        <v>2007</v>
      </c>
      <c r="U2898">
        <v>-16.5</v>
      </c>
      <c r="V2898">
        <v>180</v>
      </c>
      <c r="W2898">
        <v>170</v>
      </c>
      <c r="AE2898">
        <v>2</v>
      </c>
      <c r="AQ2898">
        <v>2</v>
      </c>
    </row>
    <row r="2899" spans="1:47" x14ac:dyDescent="0.35">
      <c r="A2899">
        <v>7786</v>
      </c>
      <c r="B2899" t="s">
        <v>51</v>
      </c>
      <c r="C2899">
        <v>1919</v>
      </c>
      <c r="D2899">
        <v>10</v>
      </c>
      <c r="E2899">
        <v>22</v>
      </c>
      <c r="F2899">
        <v>6</v>
      </c>
      <c r="G2899">
        <v>6</v>
      </c>
      <c r="I2899">
        <v>10</v>
      </c>
      <c r="J2899">
        <v>5.6</v>
      </c>
      <c r="L2899">
        <v>5.6</v>
      </c>
      <c r="Q2899">
        <v>8</v>
      </c>
      <c r="R2899" t="s">
        <v>60</v>
      </c>
      <c r="T2899" t="s">
        <v>1096</v>
      </c>
      <c r="U2899">
        <v>41.4</v>
      </c>
      <c r="V2899">
        <v>12.6</v>
      </c>
      <c r="W2899">
        <v>130</v>
      </c>
    </row>
    <row r="2900" spans="1:47" x14ac:dyDescent="0.35">
      <c r="A2900">
        <v>3145</v>
      </c>
      <c r="B2900" t="s">
        <v>47</v>
      </c>
      <c r="C2900">
        <v>1919</v>
      </c>
      <c r="D2900">
        <v>10</v>
      </c>
      <c r="E2900">
        <v>31</v>
      </c>
      <c r="F2900">
        <v>7</v>
      </c>
      <c r="G2900">
        <v>53</v>
      </c>
      <c r="H2900" t="s">
        <v>48</v>
      </c>
      <c r="Q2900">
        <v>12</v>
      </c>
      <c r="R2900" t="s">
        <v>60</v>
      </c>
      <c r="T2900" t="s">
        <v>476</v>
      </c>
      <c r="U2900">
        <v>43.5</v>
      </c>
      <c r="V2900">
        <v>12.1</v>
      </c>
      <c r="W2900">
        <v>130</v>
      </c>
    </row>
    <row r="2901" spans="1:47" x14ac:dyDescent="0.35">
      <c r="A2901">
        <v>9798</v>
      </c>
      <c r="B2901" t="s">
        <v>51</v>
      </c>
      <c r="C2901">
        <v>1919</v>
      </c>
      <c r="D2901">
        <v>11</v>
      </c>
      <c r="E2901">
        <v>21</v>
      </c>
      <c r="Q2901">
        <v>8</v>
      </c>
      <c r="R2901" t="s">
        <v>676</v>
      </c>
      <c r="T2901" t="s">
        <v>2008</v>
      </c>
      <c r="U2901">
        <v>-2.5499999999999998</v>
      </c>
      <c r="V2901">
        <v>140.75</v>
      </c>
      <c r="W2901">
        <v>170</v>
      </c>
      <c r="AE2901">
        <v>1</v>
      </c>
      <c r="AG2901">
        <v>1</v>
      </c>
      <c r="AQ2901">
        <v>1</v>
      </c>
      <c r="AS2901">
        <v>1</v>
      </c>
    </row>
    <row r="2902" spans="1:47" x14ac:dyDescent="0.35">
      <c r="A2902">
        <v>3146</v>
      </c>
      <c r="B2902" t="s">
        <v>47</v>
      </c>
      <c r="C2902">
        <v>1919</v>
      </c>
      <c r="D2902">
        <v>11</v>
      </c>
      <c r="E2902">
        <v>29</v>
      </c>
      <c r="F2902">
        <v>0</v>
      </c>
      <c r="G2902">
        <v>33</v>
      </c>
      <c r="H2902" t="s">
        <v>48</v>
      </c>
      <c r="Q2902">
        <v>12</v>
      </c>
      <c r="R2902" t="s">
        <v>60</v>
      </c>
      <c r="T2902" t="s">
        <v>1329</v>
      </c>
      <c r="U2902">
        <v>41.6</v>
      </c>
      <c r="V2902">
        <v>14.2</v>
      </c>
      <c r="W2902">
        <v>130</v>
      </c>
    </row>
    <row r="2903" spans="1:47" x14ac:dyDescent="0.35">
      <c r="A2903">
        <v>3147</v>
      </c>
      <c r="B2903" t="s">
        <v>47</v>
      </c>
      <c r="C2903">
        <v>1919</v>
      </c>
      <c r="D2903">
        <v>12</v>
      </c>
      <c r="E2903">
        <v>22</v>
      </c>
      <c r="H2903" t="s">
        <v>48</v>
      </c>
      <c r="Q2903">
        <v>9</v>
      </c>
      <c r="R2903" t="s">
        <v>56</v>
      </c>
      <c r="T2903" t="s">
        <v>2009</v>
      </c>
      <c r="U2903">
        <v>39.4</v>
      </c>
      <c r="V2903">
        <v>20.5</v>
      </c>
      <c r="W2903">
        <v>130</v>
      </c>
      <c r="AE2903">
        <v>3</v>
      </c>
    </row>
    <row r="2904" spans="1:47" x14ac:dyDescent="0.35">
      <c r="A2904">
        <v>3148</v>
      </c>
      <c r="B2904" t="s">
        <v>47</v>
      </c>
      <c r="C2904">
        <v>1920</v>
      </c>
      <c r="D2904">
        <v>1</v>
      </c>
      <c r="E2904">
        <v>3</v>
      </c>
      <c r="F2904">
        <v>21</v>
      </c>
      <c r="G2904">
        <v>48</v>
      </c>
      <c r="H2904">
        <v>3</v>
      </c>
      <c r="J2904">
        <v>7.8</v>
      </c>
      <c r="L2904">
        <v>7.8</v>
      </c>
      <c r="Q2904">
        <v>10</v>
      </c>
      <c r="R2904" t="s">
        <v>543</v>
      </c>
      <c r="T2904" t="s">
        <v>2010</v>
      </c>
      <c r="U2904">
        <v>19.260000000000002</v>
      </c>
      <c r="V2904">
        <v>-96.97</v>
      </c>
      <c r="W2904">
        <v>150</v>
      </c>
      <c r="X2904">
        <v>648</v>
      </c>
      <c r="Y2904">
        <v>3</v>
      </c>
      <c r="AB2904">
        <v>167</v>
      </c>
      <c r="AC2904">
        <v>3</v>
      </c>
      <c r="AE2904">
        <v>2</v>
      </c>
      <c r="AJ2904">
        <v>648</v>
      </c>
      <c r="AK2904">
        <v>3</v>
      </c>
      <c r="AN2904">
        <v>167</v>
      </c>
      <c r="AO2904">
        <v>3</v>
      </c>
      <c r="AQ2904">
        <v>2</v>
      </c>
    </row>
    <row r="2905" spans="1:47" x14ac:dyDescent="0.35">
      <c r="A2905">
        <v>6581</v>
      </c>
      <c r="B2905" t="s">
        <v>51</v>
      </c>
      <c r="C2905">
        <v>1920</v>
      </c>
      <c r="D2905">
        <v>1</v>
      </c>
      <c r="E2905">
        <v>29</v>
      </c>
      <c r="R2905" t="s">
        <v>676</v>
      </c>
      <c r="T2905" t="s">
        <v>771</v>
      </c>
      <c r="U2905">
        <v>0.87</v>
      </c>
      <c r="V2905">
        <v>122.92</v>
      </c>
      <c r="W2905">
        <v>170</v>
      </c>
    </row>
    <row r="2906" spans="1:47" x14ac:dyDescent="0.35">
      <c r="A2906">
        <v>3150</v>
      </c>
      <c r="B2906" t="s">
        <v>51</v>
      </c>
      <c r="C2906">
        <v>1920</v>
      </c>
      <c r="D2906">
        <v>2</v>
      </c>
      <c r="E2906">
        <v>2</v>
      </c>
      <c r="F2906">
        <v>11</v>
      </c>
      <c r="G2906">
        <v>22</v>
      </c>
      <c r="H2906">
        <v>18</v>
      </c>
      <c r="I2906">
        <v>60</v>
      </c>
      <c r="J2906">
        <v>7.7</v>
      </c>
      <c r="L2906">
        <v>7.7</v>
      </c>
      <c r="R2906" t="s">
        <v>977</v>
      </c>
      <c r="T2906" t="s">
        <v>1856</v>
      </c>
      <c r="U2906">
        <v>-6.5</v>
      </c>
      <c r="V2906">
        <v>150</v>
      </c>
      <c r="W2906">
        <v>170</v>
      </c>
      <c r="AE2906">
        <v>1</v>
      </c>
      <c r="AG2906">
        <v>1</v>
      </c>
      <c r="AQ2906">
        <v>1</v>
      </c>
      <c r="AS2906">
        <v>1</v>
      </c>
    </row>
    <row r="2907" spans="1:47" x14ac:dyDescent="0.35">
      <c r="A2907">
        <v>3151</v>
      </c>
      <c r="B2907" t="s">
        <v>47</v>
      </c>
      <c r="C2907">
        <v>1920</v>
      </c>
      <c r="D2907">
        <v>2</v>
      </c>
      <c r="E2907">
        <v>20</v>
      </c>
      <c r="F2907">
        <v>11</v>
      </c>
      <c r="G2907">
        <v>44</v>
      </c>
      <c r="H2907">
        <v>25</v>
      </c>
      <c r="I2907">
        <v>11</v>
      </c>
      <c r="J2907">
        <v>6.2</v>
      </c>
      <c r="L2907">
        <v>6.2</v>
      </c>
      <c r="R2907" t="s">
        <v>102</v>
      </c>
      <c r="T2907" t="s">
        <v>2011</v>
      </c>
      <c r="U2907">
        <v>42</v>
      </c>
      <c r="V2907">
        <v>44.1</v>
      </c>
      <c r="W2907">
        <v>40</v>
      </c>
      <c r="Y2907">
        <v>3</v>
      </c>
      <c r="AE2907">
        <v>3</v>
      </c>
      <c r="AI2907">
        <v>3</v>
      </c>
      <c r="AK2907">
        <v>3</v>
      </c>
      <c r="AQ2907">
        <v>3</v>
      </c>
      <c r="AU2907">
        <v>3</v>
      </c>
    </row>
    <row r="2908" spans="1:47" x14ac:dyDescent="0.35">
      <c r="A2908">
        <v>3154</v>
      </c>
      <c r="B2908" t="s">
        <v>47</v>
      </c>
      <c r="C2908">
        <v>1920</v>
      </c>
      <c r="D2908">
        <v>6</v>
      </c>
      <c r="E2908">
        <v>5</v>
      </c>
      <c r="F2908">
        <v>4</v>
      </c>
      <c r="G2908">
        <v>21</v>
      </c>
      <c r="H2908">
        <v>28</v>
      </c>
      <c r="J2908">
        <v>8</v>
      </c>
      <c r="L2908">
        <v>8</v>
      </c>
      <c r="R2908" t="s">
        <v>738</v>
      </c>
      <c r="T2908" t="s">
        <v>738</v>
      </c>
      <c r="U2908">
        <v>23.5</v>
      </c>
      <c r="V2908">
        <v>122.7</v>
      </c>
      <c r="W2908">
        <v>30</v>
      </c>
      <c r="X2908">
        <v>5</v>
      </c>
      <c r="Y2908">
        <v>1</v>
      </c>
      <c r="AB2908">
        <v>20</v>
      </c>
      <c r="AC2908">
        <v>1</v>
      </c>
      <c r="AE2908">
        <v>2</v>
      </c>
      <c r="AF2908">
        <v>273</v>
      </c>
      <c r="AG2908">
        <v>3</v>
      </c>
      <c r="AJ2908">
        <v>5</v>
      </c>
      <c r="AK2908">
        <v>1</v>
      </c>
      <c r="AN2908">
        <v>20</v>
      </c>
      <c r="AO2908">
        <v>1</v>
      </c>
      <c r="AQ2908">
        <v>2</v>
      </c>
      <c r="AR2908">
        <v>273</v>
      </c>
      <c r="AS2908">
        <v>3</v>
      </c>
    </row>
    <row r="2909" spans="1:47" x14ac:dyDescent="0.35">
      <c r="A2909">
        <v>6273</v>
      </c>
      <c r="B2909" t="s">
        <v>51</v>
      </c>
      <c r="C2909">
        <v>1920</v>
      </c>
      <c r="D2909">
        <v>8</v>
      </c>
      <c r="E2909">
        <v>20</v>
      </c>
      <c r="F2909">
        <v>16</v>
      </c>
      <c r="G2909">
        <v>15</v>
      </c>
      <c r="H2909">
        <v>38</v>
      </c>
      <c r="I2909">
        <v>15</v>
      </c>
      <c r="J2909">
        <v>7</v>
      </c>
      <c r="L2909">
        <v>7</v>
      </c>
      <c r="R2909" t="s">
        <v>539</v>
      </c>
      <c r="T2909" t="s">
        <v>2012</v>
      </c>
      <c r="U2909">
        <v>-38</v>
      </c>
      <c r="V2909">
        <v>-73.5</v>
      </c>
      <c r="W2909">
        <v>160</v>
      </c>
      <c r="AE2909">
        <v>2</v>
      </c>
      <c r="AG2909">
        <v>2</v>
      </c>
      <c r="AI2909">
        <v>2</v>
      </c>
      <c r="AQ2909">
        <v>2</v>
      </c>
      <c r="AS2909">
        <v>2</v>
      </c>
      <c r="AU2909">
        <v>2</v>
      </c>
    </row>
    <row r="2910" spans="1:47" x14ac:dyDescent="0.35">
      <c r="A2910">
        <v>3159</v>
      </c>
      <c r="B2910" t="s">
        <v>47</v>
      </c>
      <c r="C2910">
        <v>1920</v>
      </c>
      <c r="D2910">
        <v>9</v>
      </c>
      <c r="E2910">
        <v>7</v>
      </c>
      <c r="F2910">
        <v>5</v>
      </c>
      <c r="G2910">
        <v>55</v>
      </c>
      <c r="H2910">
        <v>40</v>
      </c>
      <c r="I2910">
        <v>10</v>
      </c>
      <c r="J2910">
        <v>5.8</v>
      </c>
      <c r="L2910">
        <v>5.8</v>
      </c>
      <c r="Q2910">
        <v>10</v>
      </c>
      <c r="R2910" t="s">
        <v>60</v>
      </c>
      <c r="T2910" t="s">
        <v>2013</v>
      </c>
      <c r="U2910">
        <v>44.3</v>
      </c>
      <c r="V2910">
        <v>10.3</v>
      </c>
      <c r="W2910">
        <v>130</v>
      </c>
      <c r="X2910">
        <v>1400</v>
      </c>
      <c r="Y2910">
        <v>4</v>
      </c>
      <c r="AJ2910">
        <v>1400</v>
      </c>
      <c r="AK2910">
        <v>4</v>
      </c>
    </row>
    <row r="2911" spans="1:47" x14ac:dyDescent="0.35">
      <c r="A2911">
        <v>3162</v>
      </c>
      <c r="B2911" t="s">
        <v>51</v>
      </c>
      <c r="C2911">
        <v>1920</v>
      </c>
      <c r="D2911">
        <v>9</v>
      </c>
      <c r="E2911">
        <v>20</v>
      </c>
      <c r="F2911">
        <v>14</v>
      </c>
      <c r="G2911">
        <v>39</v>
      </c>
      <c r="I2911">
        <v>35</v>
      </c>
      <c r="J2911">
        <v>7.8</v>
      </c>
      <c r="K2911">
        <v>7.8</v>
      </c>
      <c r="L2911">
        <v>7.9</v>
      </c>
      <c r="R2911" t="s">
        <v>1543</v>
      </c>
      <c r="T2911" t="s">
        <v>1781</v>
      </c>
      <c r="U2911">
        <v>-19.919</v>
      </c>
      <c r="V2911">
        <v>168.53</v>
      </c>
      <c r="W2911">
        <v>170</v>
      </c>
      <c r="AQ2911">
        <v>1</v>
      </c>
    </row>
    <row r="2912" spans="1:47" x14ac:dyDescent="0.35">
      <c r="A2912">
        <v>3163</v>
      </c>
      <c r="B2912" t="s">
        <v>47</v>
      </c>
      <c r="C2912">
        <v>1920</v>
      </c>
      <c r="D2912">
        <v>11</v>
      </c>
      <c r="E2912">
        <v>26</v>
      </c>
      <c r="F2912">
        <v>8</v>
      </c>
      <c r="G2912">
        <v>51</v>
      </c>
      <c r="H2912">
        <v>7</v>
      </c>
      <c r="I2912">
        <v>25</v>
      </c>
      <c r="J2912">
        <v>6.2</v>
      </c>
      <c r="K2912">
        <v>6.2</v>
      </c>
      <c r="Q2912">
        <v>11</v>
      </c>
      <c r="R2912" t="s">
        <v>100</v>
      </c>
      <c r="T2912" t="s">
        <v>2014</v>
      </c>
      <c r="U2912">
        <v>40.200000000000003</v>
      </c>
      <c r="V2912">
        <v>20</v>
      </c>
      <c r="W2912">
        <v>130</v>
      </c>
      <c r="X2912">
        <v>200</v>
      </c>
      <c r="Y2912">
        <v>3</v>
      </c>
      <c r="AE2912">
        <v>3</v>
      </c>
      <c r="AG2912">
        <v>3</v>
      </c>
      <c r="AJ2912">
        <v>200</v>
      </c>
      <c r="AK2912">
        <v>3</v>
      </c>
      <c r="AQ2912">
        <v>3</v>
      </c>
      <c r="AS2912">
        <v>3</v>
      </c>
    </row>
    <row r="2913" spans="1:47" x14ac:dyDescent="0.35">
      <c r="A2913">
        <v>3165</v>
      </c>
      <c r="B2913" t="s">
        <v>51</v>
      </c>
      <c r="C2913">
        <v>1920</v>
      </c>
      <c r="D2913">
        <v>12</v>
      </c>
      <c r="E2913">
        <v>16</v>
      </c>
      <c r="F2913">
        <v>12</v>
      </c>
      <c r="G2913">
        <v>5</v>
      </c>
      <c r="H2913">
        <v>54.7</v>
      </c>
      <c r="I2913">
        <v>25</v>
      </c>
      <c r="J2913">
        <v>8.3000000000000007</v>
      </c>
      <c r="K2913">
        <v>8.3000000000000007</v>
      </c>
      <c r="L2913">
        <v>8.6</v>
      </c>
      <c r="Q2913">
        <v>12</v>
      </c>
      <c r="R2913" t="s">
        <v>93</v>
      </c>
      <c r="T2913" t="s">
        <v>2015</v>
      </c>
      <c r="U2913">
        <v>36.600999999999999</v>
      </c>
      <c r="V2913">
        <v>105.31699999999999</v>
      </c>
      <c r="W2913">
        <v>30</v>
      </c>
      <c r="X2913">
        <v>200000</v>
      </c>
      <c r="Y2913">
        <v>4</v>
      </c>
      <c r="AD2913">
        <v>25</v>
      </c>
      <c r="AE2913">
        <v>4</v>
      </c>
      <c r="AJ2913">
        <v>200000</v>
      </c>
      <c r="AK2913">
        <v>4</v>
      </c>
      <c r="AP2913">
        <v>25</v>
      </c>
      <c r="AQ2913">
        <v>4</v>
      </c>
    </row>
    <row r="2914" spans="1:47" x14ac:dyDescent="0.35">
      <c r="A2914">
        <v>3167</v>
      </c>
      <c r="B2914" t="s">
        <v>47</v>
      </c>
      <c r="C2914">
        <v>1920</v>
      </c>
      <c r="D2914">
        <v>12</v>
      </c>
      <c r="E2914">
        <v>17</v>
      </c>
      <c r="F2914">
        <v>18</v>
      </c>
      <c r="G2914">
        <v>59</v>
      </c>
      <c r="H2914">
        <v>49</v>
      </c>
      <c r="I2914">
        <v>10</v>
      </c>
      <c r="J2914">
        <v>6</v>
      </c>
      <c r="L2914">
        <v>6</v>
      </c>
      <c r="Q2914">
        <v>8</v>
      </c>
      <c r="R2914" t="s">
        <v>807</v>
      </c>
      <c r="T2914" t="s">
        <v>2016</v>
      </c>
      <c r="U2914">
        <v>-32.700000000000003</v>
      </c>
      <c r="V2914">
        <v>-68.400000000000006</v>
      </c>
      <c r="W2914">
        <v>160</v>
      </c>
      <c r="X2914">
        <v>400</v>
      </c>
      <c r="Y2914">
        <v>3</v>
      </c>
      <c r="AE2914">
        <v>3</v>
      </c>
      <c r="AG2914">
        <v>3</v>
      </c>
      <c r="AJ2914">
        <v>400</v>
      </c>
      <c r="AK2914">
        <v>3</v>
      </c>
      <c r="AQ2914">
        <v>3</v>
      </c>
      <c r="AS2914">
        <v>3</v>
      </c>
    </row>
    <row r="2915" spans="1:47" x14ac:dyDescent="0.35">
      <c r="A2915">
        <v>3168</v>
      </c>
      <c r="B2915" t="s">
        <v>51</v>
      </c>
      <c r="C2915">
        <v>1920</v>
      </c>
      <c r="D2915">
        <v>12</v>
      </c>
      <c r="E2915">
        <v>18</v>
      </c>
      <c r="F2915">
        <v>2</v>
      </c>
      <c r="G2915">
        <v>1</v>
      </c>
      <c r="H2915">
        <v>57</v>
      </c>
      <c r="J2915">
        <v>5.6</v>
      </c>
      <c r="L2915">
        <v>5.6</v>
      </c>
      <c r="Q2915">
        <v>9</v>
      </c>
      <c r="R2915" t="s">
        <v>100</v>
      </c>
      <c r="T2915" t="s">
        <v>2017</v>
      </c>
      <c r="U2915">
        <v>40.5</v>
      </c>
      <c r="V2915">
        <v>19.5</v>
      </c>
      <c r="W2915">
        <v>130</v>
      </c>
      <c r="Y2915">
        <v>3</v>
      </c>
      <c r="AE2915">
        <v>3</v>
      </c>
      <c r="AG2915">
        <v>3</v>
      </c>
      <c r="AK2915">
        <v>3</v>
      </c>
      <c r="AQ2915">
        <v>3</v>
      </c>
      <c r="AS2915">
        <v>3</v>
      </c>
    </row>
    <row r="2916" spans="1:47" x14ac:dyDescent="0.35">
      <c r="A2916">
        <v>3169</v>
      </c>
      <c r="B2916" t="s">
        <v>47</v>
      </c>
      <c r="C2916">
        <v>1921</v>
      </c>
      <c r="D2916">
        <v>1</v>
      </c>
      <c r="E2916">
        <v>13</v>
      </c>
      <c r="F2916">
        <v>17</v>
      </c>
      <c r="G2916">
        <v>42</v>
      </c>
      <c r="H2916" t="s">
        <v>48</v>
      </c>
      <c r="Q2916">
        <v>12</v>
      </c>
      <c r="R2916" t="s">
        <v>60</v>
      </c>
      <c r="T2916" t="s">
        <v>332</v>
      </c>
      <c r="U2916">
        <v>44.3</v>
      </c>
      <c r="V2916">
        <v>11.9</v>
      </c>
      <c r="W2916">
        <v>130</v>
      </c>
    </row>
    <row r="2917" spans="1:47" x14ac:dyDescent="0.35">
      <c r="A2917">
        <v>3170</v>
      </c>
      <c r="B2917" t="s">
        <v>47</v>
      </c>
      <c r="C2917">
        <v>1921</v>
      </c>
      <c r="D2917">
        <v>2</v>
      </c>
      <c r="E2917">
        <v>4</v>
      </c>
      <c r="F2917">
        <v>8</v>
      </c>
      <c r="G2917">
        <v>22</v>
      </c>
      <c r="H2917">
        <v>44</v>
      </c>
      <c r="I2917">
        <v>120</v>
      </c>
      <c r="J2917">
        <v>7.5</v>
      </c>
      <c r="P2917">
        <v>7.5</v>
      </c>
      <c r="R2917" t="s">
        <v>578</v>
      </c>
      <c r="T2917" t="s">
        <v>578</v>
      </c>
      <c r="U2917">
        <v>15</v>
      </c>
      <c r="V2917">
        <v>-91</v>
      </c>
      <c r="W2917">
        <v>100</v>
      </c>
    </row>
    <row r="2918" spans="1:47" x14ac:dyDescent="0.35">
      <c r="A2918">
        <v>3172</v>
      </c>
      <c r="B2918" t="s">
        <v>47</v>
      </c>
      <c r="C2918">
        <v>1921</v>
      </c>
      <c r="D2918">
        <v>4</v>
      </c>
      <c r="E2918">
        <v>30</v>
      </c>
      <c r="F2918">
        <v>11</v>
      </c>
      <c r="G2918">
        <v>4</v>
      </c>
      <c r="H2918" t="s">
        <v>48</v>
      </c>
      <c r="J2918">
        <v>7.7</v>
      </c>
      <c r="P2918">
        <v>7.7</v>
      </c>
      <c r="R2918" t="s">
        <v>543</v>
      </c>
      <c r="T2918" t="s">
        <v>1766</v>
      </c>
      <c r="U2918">
        <v>19.7</v>
      </c>
      <c r="V2918">
        <v>-104.3</v>
      </c>
      <c r="W2918">
        <v>150</v>
      </c>
    </row>
    <row r="2919" spans="1:47" x14ac:dyDescent="0.35">
      <c r="A2919">
        <v>3173</v>
      </c>
      <c r="B2919" t="s">
        <v>51</v>
      </c>
      <c r="C2919">
        <v>1921</v>
      </c>
      <c r="D2919">
        <v>5</v>
      </c>
      <c r="E2919">
        <v>14</v>
      </c>
      <c r="F2919">
        <v>11</v>
      </c>
      <c r="G2919">
        <v>17</v>
      </c>
      <c r="H2919">
        <v>45</v>
      </c>
      <c r="J2919">
        <v>6.2</v>
      </c>
      <c r="L2919">
        <v>6.2</v>
      </c>
      <c r="Q2919">
        <v>8</v>
      </c>
      <c r="R2919" t="s">
        <v>676</v>
      </c>
      <c r="T2919" t="s">
        <v>2018</v>
      </c>
      <c r="U2919">
        <v>0.7</v>
      </c>
      <c r="V2919">
        <v>117.9</v>
      </c>
      <c r="W2919">
        <v>170</v>
      </c>
      <c r="AE2919">
        <v>2</v>
      </c>
      <c r="AG2919">
        <v>1</v>
      </c>
      <c r="AI2919">
        <v>1</v>
      </c>
      <c r="AQ2919">
        <v>2</v>
      </c>
      <c r="AS2919">
        <v>1</v>
      </c>
      <c r="AU2919">
        <v>1</v>
      </c>
    </row>
    <row r="2920" spans="1:47" x14ac:dyDescent="0.35">
      <c r="A2920">
        <v>7886</v>
      </c>
      <c r="B2920" t="s">
        <v>51</v>
      </c>
      <c r="C2920">
        <v>1921</v>
      </c>
      <c r="D2920">
        <v>8</v>
      </c>
      <c r="E2920">
        <v>4</v>
      </c>
      <c r="R2920" t="s">
        <v>93</v>
      </c>
      <c r="T2920" t="s">
        <v>2019</v>
      </c>
      <c r="U2920">
        <v>40.130000000000003</v>
      </c>
      <c r="V2920">
        <v>124.38</v>
      </c>
      <c r="W2920">
        <v>30</v>
      </c>
      <c r="AQ2920">
        <v>1</v>
      </c>
      <c r="AS2920">
        <v>1</v>
      </c>
    </row>
    <row r="2921" spans="1:47" x14ac:dyDescent="0.35">
      <c r="A2921">
        <v>3174</v>
      </c>
      <c r="B2921" t="s">
        <v>47</v>
      </c>
      <c r="C2921">
        <v>1921</v>
      </c>
      <c r="D2921">
        <v>8</v>
      </c>
      <c r="E2921">
        <v>14</v>
      </c>
      <c r="F2921">
        <v>13</v>
      </c>
      <c r="G2921">
        <v>15</v>
      </c>
      <c r="H2921">
        <v>28</v>
      </c>
      <c r="J2921">
        <v>5.9</v>
      </c>
      <c r="L2921">
        <v>5.9</v>
      </c>
      <c r="Q2921">
        <v>8</v>
      </c>
      <c r="R2921" t="s">
        <v>680</v>
      </c>
      <c r="T2921" t="s">
        <v>2020</v>
      </c>
      <c r="U2921">
        <v>15.6</v>
      </c>
      <c r="V2921">
        <v>39.6</v>
      </c>
      <c r="W2921">
        <v>10</v>
      </c>
      <c r="Y2921">
        <v>2</v>
      </c>
      <c r="AE2921">
        <v>3</v>
      </c>
      <c r="AK2921">
        <v>2</v>
      </c>
      <c r="AQ2921">
        <v>3</v>
      </c>
    </row>
    <row r="2922" spans="1:47" x14ac:dyDescent="0.35">
      <c r="A2922">
        <v>3175</v>
      </c>
      <c r="B2922" t="s">
        <v>51</v>
      </c>
      <c r="C2922">
        <v>1921</v>
      </c>
      <c r="D2922">
        <v>9</v>
      </c>
      <c r="E2922">
        <v>11</v>
      </c>
      <c r="F2922">
        <v>4</v>
      </c>
      <c r="G2922">
        <v>1</v>
      </c>
      <c r="H2922">
        <v>38</v>
      </c>
      <c r="J2922">
        <v>7.5</v>
      </c>
      <c r="L2922">
        <v>7.5</v>
      </c>
      <c r="R2922" t="s">
        <v>676</v>
      </c>
      <c r="T2922" t="s">
        <v>1804</v>
      </c>
      <c r="U2922">
        <v>-11</v>
      </c>
      <c r="V2922">
        <v>111</v>
      </c>
      <c r="W2922">
        <v>60</v>
      </c>
      <c r="AE2922">
        <v>1</v>
      </c>
      <c r="AQ2922">
        <v>1</v>
      </c>
    </row>
    <row r="2923" spans="1:47" x14ac:dyDescent="0.35">
      <c r="A2923">
        <v>3176</v>
      </c>
      <c r="B2923" t="s">
        <v>47</v>
      </c>
      <c r="C2923">
        <v>1921</v>
      </c>
      <c r="D2923">
        <v>9</v>
      </c>
      <c r="E2923">
        <v>16</v>
      </c>
      <c r="F2923">
        <v>0</v>
      </c>
      <c r="G2923">
        <v>51</v>
      </c>
      <c r="H2923" t="s">
        <v>48</v>
      </c>
      <c r="J2923">
        <v>4.8</v>
      </c>
      <c r="P2923">
        <v>4.8</v>
      </c>
      <c r="Q2923">
        <v>8</v>
      </c>
      <c r="R2923" t="s">
        <v>2021</v>
      </c>
      <c r="T2923" t="s">
        <v>2022</v>
      </c>
      <c r="U2923">
        <v>3.8</v>
      </c>
      <c r="V2923">
        <v>16.3</v>
      </c>
      <c r="W2923">
        <v>10</v>
      </c>
      <c r="AE2923">
        <v>1</v>
      </c>
    </row>
    <row r="2924" spans="1:47" x14ac:dyDescent="0.35">
      <c r="A2924">
        <v>3177</v>
      </c>
      <c r="B2924" t="s">
        <v>47</v>
      </c>
      <c r="C2924">
        <v>1921</v>
      </c>
      <c r="D2924">
        <v>9</v>
      </c>
      <c r="E2924">
        <v>24</v>
      </c>
      <c r="F2924">
        <v>1</v>
      </c>
      <c r="G2924">
        <v>15</v>
      </c>
      <c r="H2924" t="s">
        <v>48</v>
      </c>
      <c r="Q2924">
        <v>12</v>
      </c>
      <c r="R2924" t="s">
        <v>60</v>
      </c>
      <c r="T2924" t="s">
        <v>476</v>
      </c>
      <c r="U2924">
        <v>43.2</v>
      </c>
      <c r="V2924">
        <v>13.2</v>
      </c>
      <c r="W2924">
        <v>130</v>
      </c>
    </row>
    <row r="2925" spans="1:47" x14ac:dyDescent="0.35">
      <c r="A2925">
        <v>10469</v>
      </c>
      <c r="B2925" t="s">
        <v>47</v>
      </c>
      <c r="C2925">
        <v>1921</v>
      </c>
      <c r="D2925">
        <v>9</v>
      </c>
      <c r="E2925">
        <v>29</v>
      </c>
      <c r="F2925">
        <v>14</v>
      </c>
      <c r="G2925">
        <v>12</v>
      </c>
      <c r="J2925">
        <v>5.2</v>
      </c>
      <c r="P2925">
        <v>5.2</v>
      </c>
      <c r="Q2925">
        <v>8</v>
      </c>
      <c r="R2925" t="s">
        <v>505</v>
      </c>
      <c r="S2925" t="s">
        <v>1799</v>
      </c>
      <c r="T2925" t="s">
        <v>2023</v>
      </c>
      <c r="U2925">
        <v>38.700000000000003</v>
      </c>
      <c r="V2925">
        <v>-112.1</v>
      </c>
      <c r="W2925">
        <v>150</v>
      </c>
      <c r="AB2925">
        <v>2</v>
      </c>
      <c r="AC2925">
        <v>1</v>
      </c>
      <c r="AE2925">
        <v>2</v>
      </c>
      <c r="AI2925">
        <v>3</v>
      </c>
      <c r="AN2925">
        <v>2</v>
      </c>
      <c r="AO2925">
        <v>1</v>
      </c>
      <c r="AQ2925">
        <v>2</v>
      </c>
      <c r="AU2925">
        <v>3</v>
      </c>
    </row>
    <row r="2926" spans="1:47" x14ac:dyDescent="0.35">
      <c r="A2926">
        <v>3178</v>
      </c>
      <c r="B2926" t="s">
        <v>47</v>
      </c>
      <c r="C2926">
        <v>1921</v>
      </c>
      <c r="D2926">
        <v>10</v>
      </c>
      <c r="E2926">
        <v>10</v>
      </c>
      <c r="Q2926">
        <v>7</v>
      </c>
      <c r="R2926" t="s">
        <v>676</v>
      </c>
      <c r="T2926" t="s">
        <v>2024</v>
      </c>
      <c r="U2926">
        <v>-2.2999999999999998</v>
      </c>
      <c r="V2926">
        <v>138.80000000000001</v>
      </c>
      <c r="W2926">
        <v>170</v>
      </c>
      <c r="AE2926">
        <v>2</v>
      </c>
      <c r="AQ2926">
        <v>2</v>
      </c>
    </row>
    <row r="2927" spans="1:47" x14ac:dyDescent="0.35">
      <c r="A2927">
        <v>3179</v>
      </c>
      <c r="B2927" t="s">
        <v>47</v>
      </c>
      <c r="C2927">
        <v>1921</v>
      </c>
      <c r="D2927">
        <v>11</v>
      </c>
      <c r="E2927">
        <v>7</v>
      </c>
      <c r="F2927">
        <v>16</v>
      </c>
      <c r="G2927">
        <v>2</v>
      </c>
      <c r="Q2927">
        <v>8</v>
      </c>
      <c r="R2927" t="s">
        <v>621</v>
      </c>
      <c r="T2927" t="s">
        <v>2025</v>
      </c>
      <c r="U2927">
        <v>7</v>
      </c>
      <c r="V2927">
        <v>126</v>
      </c>
      <c r="W2927">
        <v>170</v>
      </c>
      <c r="AE2927">
        <v>1</v>
      </c>
      <c r="AI2927">
        <v>2</v>
      </c>
      <c r="AQ2927">
        <v>1</v>
      </c>
      <c r="AU2927">
        <v>2</v>
      </c>
    </row>
    <row r="2928" spans="1:47" x14ac:dyDescent="0.35">
      <c r="A2928">
        <v>3180</v>
      </c>
      <c r="B2928" t="s">
        <v>51</v>
      </c>
      <c r="C2928">
        <v>1921</v>
      </c>
      <c r="D2928">
        <v>11</v>
      </c>
      <c r="E2928">
        <v>11</v>
      </c>
      <c r="F2928">
        <v>18</v>
      </c>
      <c r="G2928">
        <v>36</v>
      </c>
      <c r="H2928">
        <v>8</v>
      </c>
      <c r="I2928">
        <v>60</v>
      </c>
      <c r="J2928">
        <v>7.5</v>
      </c>
      <c r="L2928">
        <v>7.5</v>
      </c>
      <c r="Q2928">
        <v>7</v>
      </c>
      <c r="R2928" t="s">
        <v>621</v>
      </c>
      <c r="T2928" t="s">
        <v>1885</v>
      </c>
      <c r="U2928">
        <v>8</v>
      </c>
      <c r="V2928">
        <v>127</v>
      </c>
      <c r="W2928">
        <v>170</v>
      </c>
      <c r="AE2928">
        <v>1</v>
      </c>
      <c r="AI2928">
        <v>2</v>
      </c>
      <c r="AQ2928">
        <v>1</v>
      </c>
      <c r="AU2928">
        <v>2</v>
      </c>
    </row>
    <row r="2929" spans="1:47" x14ac:dyDescent="0.35">
      <c r="A2929">
        <v>3181</v>
      </c>
      <c r="B2929" t="s">
        <v>47</v>
      </c>
      <c r="C2929">
        <v>1921</v>
      </c>
      <c r="D2929">
        <v>11</v>
      </c>
      <c r="E2929">
        <v>15</v>
      </c>
      <c r="F2929">
        <v>20</v>
      </c>
      <c r="G2929">
        <v>36</v>
      </c>
      <c r="H2929" t="s">
        <v>48</v>
      </c>
      <c r="I2929">
        <v>215</v>
      </c>
      <c r="J2929">
        <v>7.8</v>
      </c>
      <c r="P2929">
        <v>7.8</v>
      </c>
      <c r="R2929" t="s">
        <v>121</v>
      </c>
      <c r="T2929" t="s">
        <v>1875</v>
      </c>
      <c r="U2929">
        <v>36.5</v>
      </c>
      <c r="V2929">
        <v>70.5</v>
      </c>
      <c r="W2929">
        <v>40</v>
      </c>
    </row>
    <row r="2930" spans="1:47" x14ac:dyDescent="0.35">
      <c r="A2930">
        <v>3183</v>
      </c>
      <c r="B2930" t="s">
        <v>47</v>
      </c>
      <c r="C2930">
        <v>1921</v>
      </c>
      <c r="D2930">
        <v>12</v>
      </c>
      <c r="E2930">
        <v>1</v>
      </c>
      <c r="F2930">
        <v>14</v>
      </c>
      <c r="G2930">
        <v>25</v>
      </c>
      <c r="H2930" t="s">
        <v>48</v>
      </c>
      <c r="Q2930">
        <v>12</v>
      </c>
      <c r="R2930" t="s">
        <v>60</v>
      </c>
      <c r="T2930" t="s">
        <v>476</v>
      </c>
      <c r="U2930">
        <v>42.7</v>
      </c>
      <c r="V2930">
        <v>12</v>
      </c>
      <c r="W2930">
        <v>130</v>
      </c>
    </row>
    <row r="2931" spans="1:47" x14ac:dyDescent="0.35">
      <c r="A2931">
        <v>3184</v>
      </c>
      <c r="B2931" t="s">
        <v>47</v>
      </c>
      <c r="C2931">
        <v>1921</v>
      </c>
      <c r="D2931">
        <v>12</v>
      </c>
      <c r="E2931">
        <v>18</v>
      </c>
      <c r="F2931">
        <v>15</v>
      </c>
      <c r="G2931">
        <v>29</v>
      </c>
      <c r="H2931" t="s">
        <v>48</v>
      </c>
      <c r="I2931">
        <v>650</v>
      </c>
      <c r="J2931">
        <v>7.6</v>
      </c>
      <c r="P2931">
        <v>7.6</v>
      </c>
      <c r="R2931" t="s">
        <v>479</v>
      </c>
      <c r="T2931" t="s">
        <v>479</v>
      </c>
      <c r="U2931">
        <v>-2.5</v>
      </c>
      <c r="V2931">
        <v>-71</v>
      </c>
      <c r="W2931">
        <v>160</v>
      </c>
    </row>
    <row r="2932" spans="1:47" x14ac:dyDescent="0.35">
      <c r="A2932">
        <v>6582</v>
      </c>
      <c r="B2932" t="s">
        <v>51</v>
      </c>
      <c r="C2932">
        <v>1922</v>
      </c>
      <c r="D2932">
        <v>1</v>
      </c>
      <c r="E2932">
        <v>6</v>
      </c>
      <c r="F2932">
        <v>14</v>
      </c>
      <c r="G2932">
        <v>11</v>
      </c>
      <c r="H2932">
        <v>2</v>
      </c>
      <c r="I2932">
        <v>33</v>
      </c>
      <c r="J2932">
        <v>7.2</v>
      </c>
      <c r="L2932">
        <v>7.2</v>
      </c>
      <c r="R2932" t="s">
        <v>479</v>
      </c>
      <c r="T2932" t="s">
        <v>479</v>
      </c>
      <c r="U2932">
        <v>-16.5</v>
      </c>
      <c r="V2932">
        <v>-73</v>
      </c>
      <c r="W2932">
        <v>160</v>
      </c>
      <c r="AQ2932">
        <v>2</v>
      </c>
      <c r="AS2932">
        <v>3</v>
      </c>
      <c r="AU2932">
        <v>2</v>
      </c>
    </row>
    <row r="2933" spans="1:47" x14ac:dyDescent="0.35">
      <c r="A2933">
        <v>3186</v>
      </c>
      <c r="B2933" t="s">
        <v>47</v>
      </c>
      <c r="C2933">
        <v>1922</v>
      </c>
      <c r="D2933">
        <v>1</v>
      </c>
      <c r="E2933">
        <v>16</v>
      </c>
      <c r="F2933">
        <v>22</v>
      </c>
      <c r="G2933">
        <v>50</v>
      </c>
      <c r="H2933">
        <v>24</v>
      </c>
      <c r="I2933">
        <v>600</v>
      </c>
      <c r="J2933">
        <v>7.6</v>
      </c>
      <c r="L2933">
        <v>7.6</v>
      </c>
      <c r="R2933" t="s">
        <v>580</v>
      </c>
      <c r="T2933" t="s">
        <v>2026</v>
      </c>
      <c r="U2933">
        <v>2.5</v>
      </c>
      <c r="V2933">
        <v>-71</v>
      </c>
      <c r="W2933">
        <v>160</v>
      </c>
    </row>
    <row r="2934" spans="1:47" x14ac:dyDescent="0.35">
      <c r="A2934">
        <v>3187</v>
      </c>
      <c r="B2934" t="s">
        <v>47</v>
      </c>
      <c r="C2934">
        <v>1922</v>
      </c>
      <c r="D2934">
        <v>1</v>
      </c>
      <c r="E2934">
        <v>17</v>
      </c>
      <c r="F2934">
        <v>3</v>
      </c>
      <c r="G2934">
        <v>50</v>
      </c>
      <c r="H2934">
        <v>33</v>
      </c>
      <c r="I2934">
        <v>650</v>
      </c>
      <c r="J2934">
        <v>7.6</v>
      </c>
      <c r="L2934">
        <v>7.6</v>
      </c>
      <c r="R2934" t="s">
        <v>479</v>
      </c>
      <c r="T2934" t="s">
        <v>479</v>
      </c>
      <c r="U2934">
        <v>-2.5</v>
      </c>
      <c r="V2934">
        <v>-71</v>
      </c>
      <c r="W2934">
        <v>160</v>
      </c>
    </row>
    <row r="2935" spans="1:47" x14ac:dyDescent="0.35">
      <c r="A2935">
        <v>7461</v>
      </c>
      <c r="B2935" t="s">
        <v>51</v>
      </c>
      <c r="C2935">
        <v>1922</v>
      </c>
      <c r="D2935">
        <v>1</v>
      </c>
      <c r="E2935">
        <v>19</v>
      </c>
      <c r="F2935">
        <v>21</v>
      </c>
      <c r="G2935">
        <v>58</v>
      </c>
      <c r="H2935">
        <v>58.5</v>
      </c>
      <c r="I2935">
        <v>15</v>
      </c>
      <c r="J2935">
        <v>6.9</v>
      </c>
      <c r="K2935">
        <v>6.9</v>
      </c>
      <c r="L2935">
        <v>7.5</v>
      </c>
      <c r="R2935" t="s">
        <v>977</v>
      </c>
      <c r="T2935" t="s">
        <v>1372</v>
      </c>
      <c r="U2935">
        <v>-7.1109999999999998</v>
      </c>
      <c r="V2935">
        <v>143.53</v>
      </c>
      <c r="W2935">
        <v>170</v>
      </c>
      <c r="AE2935">
        <v>1</v>
      </c>
      <c r="AG2935">
        <v>1</v>
      </c>
      <c r="AQ2935">
        <v>1</v>
      </c>
      <c r="AS2935">
        <v>1</v>
      </c>
    </row>
    <row r="2936" spans="1:47" x14ac:dyDescent="0.35">
      <c r="A2936">
        <v>3188</v>
      </c>
      <c r="B2936" t="s">
        <v>47</v>
      </c>
      <c r="C2936">
        <v>1922</v>
      </c>
      <c r="D2936">
        <v>1</v>
      </c>
      <c r="E2936">
        <v>27</v>
      </c>
      <c r="F2936">
        <v>20</v>
      </c>
      <c r="G2936">
        <v>41</v>
      </c>
      <c r="H2936" t="s">
        <v>48</v>
      </c>
      <c r="Q2936">
        <v>8</v>
      </c>
      <c r="R2936" t="s">
        <v>621</v>
      </c>
      <c r="T2936" t="s">
        <v>2027</v>
      </c>
      <c r="U2936">
        <v>10.199999999999999</v>
      </c>
      <c r="V2936">
        <v>123.5</v>
      </c>
      <c r="W2936">
        <v>170</v>
      </c>
      <c r="AE2936">
        <v>2</v>
      </c>
    </row>
    <row r="2937" spans="1:47" x14ac:dyDescent="0.35">
      <c r="A2937">
        <v>3189</v>
      </c>
      <c r="B2937" t="s">
        <v>47</v>
      </c>
      <c r="C2937">
        <v>1922</v>
      </c>
      <c r="D2937">
        <v>1</v>
      </c>
      <c r="E2937">
        <v>31</v>
      </c>
      <c r="F2937">
        <v>13</v>
      </c>
      <c r="G2937">
        <v>17</v>
      </c>
      <c r="H2937" t="s">
        <v>48</v>
      </c>
      <c r="J2937">
        <v>7.6</v>
      </c>
      <c r="P2937">
        <v>7.6</v>
      </c>
      <c r="R2937" t="s">
        <v>505</v>
      </c>
      <c r="S2937" t="s">
        <v>1092</v>
      </c>
      <c r="T2937" t="s">
        <v>1311</v>
      </c>
      <c r="U2937">
        <v>41</v>
      </c>
      <c r="V2937">
        <v>-125.5</v>
      </c>
      <c r="W2937">
        <v>150</v>
      </c>
      <c r="AE2937">
        <v>1</v>
      </c>
    </row>
    <row r="2938" spans="1:47" x14ac:dyDescent="0.35">
      <c r="A2938">
        <v>3190</v>
      </c>
      <c r="B2938" t="s">
        <v>47</v>
      </c>
      <c r="C2938">
        <v>1922</v>
      </c>
      <c r="D2938">
        <v>2</v>
      </c>
      <c r="E2938">
        <v>16</v>
      </c>
      <c r="F2938">
        <v>3</v>
      </c>
      <c r="G2938">
        <v>14</v>
      </c>
      <c r="H2938">
        <v>48</v>
      </c>
      <c r="J2938">
        <v>6.4</v>
      </c>
      <c r="L2938">
        <v>6.4</v>
      </c>
      <c r="R2938" t="s">
        <v>713</v>
      </c>
      <c r="T2938" t="s">
        <v>713</v>
      </c>
      <c r="U2938">
        <v>11.7</v>
      </c>
      <c r="V2938">
        <v>-70.849999999999994</v>
      </c>
      <c r="W2938">
        <v>100</v>
      </c>
      <c r="AE2938">
        <v>3</v>
      </c>
      <c r="AQ2938">
        <v>3</v>
      </c>
    </row>
    <row r="2939" spans="1:47" x14ac:dyDescent="0.35">
      <c r="A2939">
        <v>6275</v>
      </c>
      <c r="B2939" t="s">
        <v>51</v>
      </c>
      <c r="C2939">
        <v>1922</v>
      </c>
      <c r="D2939">
        <v>2</v>
      </c>
      <c r="E2939">
        <v>22</v>
      </c>
      <c r="R2939" t="s">
        <v>676</v>
      </c>
      <c r="T2939" t="s">
        <v>2028</v>
      </c>
      <c r="U2939">
        <v>-3.3</v>
      </c>
      <c r="V2939">
        <v>128.9</v>
      </c>
      <c r="W2939">
        <v>170</v>
      </c>
    </row>
    <row r="2940" spans="1:47" x14ac:dyDescent="0.35">
      <c r="A2940">
        <v>3191</v>
      </c>
      <c r="B2940" t="s">
        <v>51</v>
      </c>
      <c r="C2940">
        <v>1922</v>
      </c>
      <c r="D2940">
        <v>2</v>
      </c>
      <c r="E2940">
        <v>27</v>
      </c>
      <c r="F2940">
        <v>20</v>
      </c>
      <c r="G2940">
        <v>39</v>
      </c>
      <c r="H2940">
        <v>50</v>
      </c>
      <c r="J2940">
        <v>6.3</v>
      </c>
      <c r="L2940">
        <v>6.3</v>
      </c>
      <c r="Q2940">
        <v>5</v>
      </c>
      <c r="R2940" t="s">
        <v>621</v>
      </c>
      <c r="T2940" t="s">
        <v>2029</v>
      </c>
      <c r="U2940">
        <v>10.199999999999999</v>
      </c>
      <c r="V2940">
        <v>124.1</v>
      </c>
      <c r="W2940">
        <v>170</v>
      </c>
      <c r="X2940">
        <v>5</v>
      </c>
      <c r="Y2940">
        <v>1</v>
      </c>
      <c r="AE2940">
        <v>2</v>
      </c>
      <c r="AI2940">
        <v>2</v>
      </c>
      <c r="AJ2940">
        <v>5</v>
      </c>
      <c r="AK2940">
        <v>1</v>
      </c>
      <c r="AQ2940">
        <v>2</v>
      </c>
      <c r="AU2940">
        <v>2</v>
      </c>
    </row>
    <row r="2941" spans="1:47" x14ac:dyDescent="0.35">
      <c r="A2941">
        <v>3192</v>
      </c>
      <c r="B2941" t="s">
        <v>51</v>
      </c>
      <c r="C2941">
        <v>1922</v>
      </c>
      <c r="D2941">
        <v>3</v>
      </c>
      <c r="E2941">
        <v>1</v>
      </c>
      <c r="F2941">
        <v>9</v>
      </c>
      <c r="G2941">
        <v>10</v>
      </c>
      <c r="H2941">
        <v>23</v>
      </c>
      <c r="J2941">
        <v>6</v>
      </c>
      <c r="L2941">
        <v>6</v>
      </c>
      <c r="Q2941">
        <v>8</v>
      </c>
      <c r="R2941" t="s">
        <v>621</v>
      </c>
      <c r="T2941" t="s">
        <v>2030</v>
      </c>
      <c r="U2941">
        <v>9</v>
      </c>
      <c r="V2941">
        <v>123.25</v>
      </c>
      <c r="W2941">
        <v>170</v>
      </c>
      <c r="AE2941">
        <v>2</v>
      </c>
      <c r="AI2941">
        <v>2</v>
      </c>
      <c r="AQ2941">
        <v>2</v>
      </c>
      <c r="AU2941">
        <v>2</v>
      </c>
    </row>
    <row r="2942" spans="1:47" x14ac:dyDescent="0.35">
      <c r="A2942">
        <v>3194</v>
      </c>
      <c r="B2942" t="s">
        <v>47</v>
      </c>
      <c r="C2942">
        <v>1922</v>
      </c>
      <c r="D2942">
        <v>3</v>
      </c>
      <c r="E2942">
        <v>24</v>
      </c>
      <c r="F2942">
        <v>12</v>
      </c>
      <c r="G2942">
        <v>22</v>
      </c>
      <c r="H2942" t="s">
        <v>48</v>
      </c>
      <c r="I2942">
        <v>12</v>
      </c>
      <c r="J2942">
        <v>6</v>
      </c>
      <c r="P2942">
        <v>6</v>
      </c>
      <c r="Q2942">
        <v>10</v>
      </c>
      <c r="R2942" t="s">
        <v>469</v>
      </c>
      <c r="T2942" t="s">
        <v>470</v>
      </c>
      <c r="U2942">
        <v>44.4</v>
      </c>
      <c r="V2942">
        <v>20.399999999999999</v>
      </c>
      <c r="W2942">
        <v>130</v>
      </c>
      <c r="Y2942">
        <v>3</v>
      </c>
      <c r="AE2942">
        <v>3</v>
      </c>
    </row>
    <row r="2943" spans="1:47" x14ac:dyDescent="0.35">
      <c r="A2943">
        <v>6276</v>
      </c>
      <c r="B2943" t="s">
        <v>51</v>
      </c>
      <c r="C2943">
        <v>1922</v>
      </c>
      <c r="D2943">
        <v>4</v>
      </c>
      <c r="E2943">
        <v>10</v>
      </c>
      <c r="R2943" t="s">
        <v>676</v>
      </c>
      <c r="T2943" t="s">
        <v>1066</v>
      </c>
      <c r="U2943">
        <v>-1</v>
      </c>
      <c r="V2943">
        <v>100.35</v>
      </c>
      <c r="W2943">
        <v>60</v>
      </c>
    </row>
    <row r="2944" spans="1:47" x14ac:dyDescent="0.35">
      <c r="A2944">
        <v>3195</v>
      </c>
      <c r="B2944" t="s">
        <v>47</v>
      </c>
      <c r="C2944">
        <v>1922</v>
      </c>
      <c r="D2944">
        <v>5</v>
      </c>
      <c r="E2944">
        <v>27</v>
      </c>
      <c r="F2944">
        <v>2</v>
      </c>
      <c r="G2944">
        <v>35</v>
      </c>
      <c r="H2944" t="s">
        <v>48</v>
      </c>
      <c r="Q2944">
        <v>12</v>
      </c>
      <c r="R2944" t="s">
        <v>60</v>
      </c>
      <c r="T2944" t="s">
        <v>332</v>
      </c>
      <c r="U2944">
        <v>45.2</v>
      </c>
      <c r="V2944">
        <v>12.7</v>
      </c>
      <c r="W2944">
        <v>130</v>
      </c>
    </row>
    <row r="2945" spans="1:47" x14ac:dyDescent="0.35">
      <c r="A2945">
        <v>6278</v>
      </c>
      <c r="B2945" t="s">
        <v>51</v>
      </c>
      <c r="C2945">
        <v>1922</v>
      </c>
      <c r="D2945">
        <v>7</v>
      </c>
      <c r="E2945">
        <v>8</v>
      </c>
      <c r="R2945" t="s">
        <v>676</v>
      </c>
      <c r="T2945" t="s">
        <v>2031</v>
      </c>
      <c r="U2945">
        <v>5.5</v>
      </c>
      <c r="V2945">
        <v>95.2</v>
      </c>
      <c r="W2945">
        <v>60</v>
      </c>
    </row>
    <row r="2946" spans="1:47" x14ac:dyDescent="0.35">
      <c r="A2946">
        <v>3196</v>
      </c>
      <c r="B2946" t="s">
        <v>47</v>
      </c>
      <c r="C2946">
        <v>1922</v>
      </c>
      <c r="D2946">
        <v>8</v>
      </c>
      <c r="E2946">
        <v>25</v>
      </c>
      <c r="F2946">
        <v>11</v>
      </c>
      <c r="G2946">
        <v>47</v>
      </c>
      <c r="H2946">
        <v>49</v>
      </c>
      <c r="J2946">
        <v>5.0999999999999996</v>
      </c>
      <c r="L2946">
        <v>5.0999999999999996</v>
      </c>
      <c r="Q2946">
        <v>10</v>
      </c>
      <c r="R2946" t="s">
        <v>258</v>
      </c>
      <c r="T2946" t="s">
        <v>2032</v>
      </c>
      <c r="U2946">
        <v>36.299999999999997</v>
      </c>
      <c r="V2946">
        <v>1.3</v>
      </c>
      <c r="W2946">
        <v>15</v>
      </c>
    </row>
    <row r="2947" spans="1:47" x14ac:dyDescent="0.35">
      <c r="A2947">
        <v>3198</v>
      </c>
      <c r="B2947" t="s">
        <v>51</v>
      </c>
      <c r="C2947">
        <v>1922</v>
      </c>
      <c r="D2947">
        <v>9</v>
      </c>
      <c r="E2947">
        <v>1</v>
      </c>
      <c r="F2947">
        <v>19</v>
      </c>
      <c r="G2947">
        <v>16</v>
      </c>
      <c r="H2947">
        <v>6</v>
      </c>
      <c r="J2947">
        <v>7.6</v>
      </c>
      <c r="L2947">
        <v>7.6</v>
      </c>
      <c r="R2947" t="s">
        <v>738</v>
      </c>
      <c r="T2947" t="s">
        <v>738</v>
      </c>
      <c r="U2947">
        <v>24.5</v>
      </c>
      <c r="V2947">
        <v>122</v>
      </c>
      <c r="W2947">
        <v>30</v>
      </c>
      <c r="X2947">
        <v>5</v>
      </c>
      <c r="Y2947">
        <v>1</v>
      </c>
      <c r="AB2947">
        <v>7</v>
      </c>
      <c r="AC2947">
        <v>1</v>
      </c>
      <c r="AE2947">
        <v>2</v>
      </c>
      <c r="AF2947">
        <v>139</v>
      </c>
      <c r="AG2947">
        <v>3</v>
      </c>
      <c r="AJ2947">
        <v>5</v>
      </c>
      <c r="AK2947">
        <v>1</v>
      </c>
      <c r="AN2947">
        <v>7</v>
      </c>
      <c r="AO2947">
        <v>1</v>
      </c>
      <c r="AQ2947">
        <v>2</v>
      </c>
      <c r="AR2947">
        <v>139</v>
      </c>
      <c r="AS2947">
        <v>3</v>
      </c>
    </row>
    <row r="2948" spans="1:47" x14ac:dyDescent="0.35">
      <c r="A2948">
        <v>3200</v>
      </c>
      <c r="B2948" t="s">
        <v>47</v>
      </c>
      <c r="C2948">
        <v>1922</v>
      </c>
      <c r="D2948">
        <v>10</v>
      </c>
      <c r="E2948">
        <v>11</v>
      </c>
      <c r="F2948">
        <v>14</v>
      </c>
      <c r="G2948">
        <v>49</v>
      </c>
      <c r="H2948">
        <v>50</v>
      </c>
      <c r="J2948">
        <v>7.4</v>
      </c>
      <c r="L2948">
        <v>7.4</v>
      </c>
      <c r="Q2948">
        <v>7</v>
      </c>
      <c r="R2948" t="s">
        <v>479</v>
      </c>
      <c r="T2948" t="s">
        <v>2033</v>
      </c>
      <c r="U2948">
        <v>-16</v>
      </c>
      <c r="V2948">
        <v>-72.5</v>
      </c>
      <c r="W2948">
        <v>160</v>
      </c>
      <c r="AE2948">
        <v>2</v>
      </c>
      <c r="AG2948">
        <v>3</v>
      </c>
      <c r="AI2948">
        <v>2</v>
      </c>
      <c r="AQ2948">
        <v>2</v>
      </c>
      <c r="AS2948">
        <v>3</v>
      </c>
      <c r="AU2948">
        <v>2</v>
      </c>
    </row>
    <row r="2949" spans="1:47" x14ac:dyDescent="0.35">
      <c r="A2949">
        <v>3201</v>
      </c>
      <c r="B2949" t="s">
        <v>47</v>
      </c>
      <c r="C2949">
        <v>1922</v>
      </c>
      <c r="D2949">
        <v>10</v>
      </c>
      <c r="E2949">
        <v>24</v>
      </c>
      <c r="F2949">
        <v>21</v>
      </c>
      <c r="G2949">
        <v>21</v>
      </c>
      <c r="H2949" t="s">
        <v>48</v>
      </c>
      <c r="I2949">
        <v>90</v>
      </c>
      <c r="J2949">
        <v>7.5</v>
      </c>
      <c r="P2949">
        <v>7.5</v>
      </c>
      <c r="R2949" t="s">
        <v>98</v>
      </c>
      <c r="T2949" t="s">
        <v>904</v>
      </c>
      <c r="U2949">
        <v>47</v>
      </c>
      <c r="V2949">
        <v>151.80000000000001</v>
      </c>
      <c r="W2949">
        <v>50</v>
      </c>
      <c r="AE2949">
        <v>1</v>
      </c>
    </row>
    <row r="2950" spans="1:47" x14ac:dyDescent="0.35">
      <c r="A2950">
        <v>6315</v>
      </c>
      <c r="B2950" t="s">
        <v>51</v>
      </c>
      <c r="C2950">
        <v>1922</v>
      </c>
      <c r="D2950">
        <v>11</v>
      </c>
      <c r="E2950">
        <v>7</v>
      </c>
      <c r="F2950">
        <v>23</v>
      </c>
      <c r="G2950">
        <v>0</v>
      </c>
      <c r="H2950">
        <v>9</v>
      </c>
      <c r="I2950">
        <v>33</v>
      </c>
      <c r="R2950" t="s">
        <v>539</v>
      </c>
      <c r="T2950" t="s">
        <v>1557</v>
      </c>
      <c r="U2950">
        <v>-28</v>
      </c>
      <c r="V2950">
        <v>-72</v>
      </c>
      <c r="W2950">
        <v>160</v>
      </c>
    </row>
    <row r="2951" spans="1:47" x14ac:dyDescent="0.35">
      <c r="A2951">
        <v>3202</v>
      </c>
      <c r="B2951" t="s">
        <v>51</v>
      </c>
      <c r="C2951">
        <v>1922</v>
      </c>
      <c r="D2951">
        <v>11</v>
      </c>
      <c r="E2951">
        <v>11</v>
      </c>
      <c r="F2951">
        <v>4</v>
      </c>
      <c r="G2951">
        <v>32</v>
      </c>
      <c r="H2951">
        <v>36</v>
      </c>
      <c r="I2951">
        <v>35</v>
      </c>
      <c r="J2951">
        <v>8.6999999999999993</v>
      </c>
      <c r="K2951">
        <v>8.6999999999999993</v>
      </c>
      <c r="L2951">
        <v>8.3000000000000007</v>
      </c>
      <c r="Q2951">
        <v>11</v>
      </c>
      <c r="R2951" t="s">
        <v>539</v>
      </c>
      <c r="T2951" t="s">
        <v>2034</v>
      </c>
      <c r="U2951">
        <v>-28.553000000000001</v>
      </c>
      <c r="V2951">
        <v>-70.754999999999995</v>
      </c>
      <c r="W2951">
        <v>160</v>
      </c>
      <c r="X2951">
        <v>500</v>
      </c>
      <c r="Y2951">
        <v>3</v>
      </c>
      <c r="AE2951">
        <v>3</v>
      </c>
      <c r="AG2951">
        <v>3</v>
      </c>
      <c r="AJ2951">
        <v>700</v>
      </c>
      <c r="AK2951">
        <v>3</v>
      </c>
      <c r="AQ2951">
        <v>3</v>
      </c>
      <c r="AS2951">
        <v>3</v>
      </c>
    </row>
    <row r="2952" spans="1:47" x14ac:dyDescent="0.35">
      <c r="A2952">
        <v>3205</v>
      </c>
      <c r="B2952" t="s">
        <v>47</v>
      </c>
      <c r="C2952">
        <v>1922</v>
      </c>
      <c r="D2952">
        <v>12</v>
      </c>
      <c r="E2952">
        <v>6</v>
      </c>
      <c r="F2952">
        <v>13</v>
      </c>
      <c r="G2952">
        <v>55</v>
      </c>
      <c r="H2952" t="s">
        <v>48</v>
      </c>
      <c r="I2952">
        <v>230</v>
      </c>
      <c r="J2952">
        <v>7.5</v>
      </c>
      <c r="P2952">
        <v>7.5</v>
      </c>
      <c r="R2952" t="s">
        <v>121</v>
      </c>
      <c r="T2952" t="s">
        <v>1875</v>
      </c>
      <c r="U2952">
        <v>36.5</v>
      </c>
      <c r="V2952">
        <v>70.5</v>
      </c>
      <c r="W2952">
        <v>40</v>
      </c>
    </row>
    <row r="2953" spans="1:47" x14ac:dyDescent="0.35">
      <c r="A2953">
        <v>3207</v>
      </c>
      <c r="B2953" t="s">
        <v>47</v>
      </c>
      <c r="C2953">
        <v>1922</v>
      </c>
      <c r="D2953">
        <v>12</v>
      </c>
      <c r="E2953">
        <v>7</v>
      </c>
      <c r="F2953">
        <v>16</v>
      </c>
      <c r="G2953">
        <v>50</v>
      </c>
      <c r="H2953" t="s">
        <v>48</v>
      </c>
      <c r="R2953" t="s">
        <v>199</v>
      </c>
      <c r="T2953" t="s">
        <v>1820</v>
      </c>
      <c r="U2953">
        <v>32.700000000000003</v>
      </c>
      <c r="V2953">
        <v>130.30000000000001</v>
      </c>
      <c r="W2953">
        <v>30</v>
      </c>
      <c r="X2953">
        <v>27</v>
      </c>
      <c r="Y2953">
        <v>1</v>
      </c>
      <c r="AE2953">
        <v>1</v>
      </c>
    </row>
    <row r="2954" spans="1:47" x14ac:dyDescent="0.35">
      <c r="A2954">
        <v>6279</v>
      </c>
      <c r="B2954" t="s">
        <v>51</v>
      </c>
      <c r="C2954">
        <v>1922</v>
      </c>
      <c r="D2954">
        <v>12</v>
      </c>
      <c r="E2954">
        <v>25</v>
      </c>
      <c r="F2954">
        <v>3</v>
      </c>
      <c r="G2954">
        <v>33</v>
      </c>
      <c r="H2954">
        <v>10</v>
      </c>
      <c r="J2954">
        <v>6.3</v>
      </c>
      <c r="L2954">
        <v>6.3</v>
      </c>
      <c r="Q2954">
        <v>7</v>
      </c>
      <c r="R2954" t="s">
        <v>1186</v>
      </c>
      <c r="T2954" t="s">
        <v>2035</v>
      </c>
      <c r="U2954">
        <v>-43</v>
      </c>
      <c r="V2954">
        <v>173</v>
      </c>
      <c r="W2954">
        <v>170</v>
      </c>
    </row>
    <row r="2955" spans="1:47" x14ac:dyDescent="0.35">
      <c r="A2955">
        <v>6280</v>
      </c>
      <c r="B2955" t="s">
        <v>51</v>
      </c>
      <c r="C2955">
        <v>1923</v>
      </c>
      <c r="D2955">
        <v>1</v>
      </c>
      <c r="E2955">
        <v>22</v>
      </c>
      <c r="F2955">
        <v>9</v>
      </c>
      <c r="G2955">
        <v>4</v>
      </c>
      <c r="H2955">
        <v>18</v>
      </c>
      <c r="J2955">
        <v>7.2</v>
      </c>
      <c r="L2955">
        <v>7.2</v>
      </c>
      <c r="N2955">
        <v>6.5</v>
      </c>
      <c r="Q2955">
        <v>8</v>
      </c>
      <c r="R2955" t="s">
        <v>505</v>
      </c>
      <c r="S2955" t="s">
        <v>1092</v>
      </c>
      <c r="T2955" t="s">
        <v>1311</v>
      </c>
      <c r="U2955">
        <v>40.799999999999997</v>
      </c>
      <c r="V2955">
        <v>-124.5</v>
      </c>
      <c r="W2955">
        <v>150</v>
      </c>
      <c r="AE2955">
        <v>1</v>
      </c>
      <c r="AQ2955">
        <v>1</v>
      </c>
    </row>
    <row r="2956" spans="1:47" x14ac:dyDescent="0.35">
      <c r="A2956">
        <v>3212</v>
      </c>
      <c r="B2956" t="s">
        <v>51</v>
      </c>
      <c r="C2956">
        <v>1923</v>
      </c>
      <c r="D2956">
        <v>2</v>
      </c>
      <c r="E2956">
        <v>3</v>
      </c>
      <c r="F2956">
        <v>16</v>
      </c>
      <c r="G2956">
        <v>1</v>
      </c>
      <c r="H2956">
        <v>41</v>
      </c>
      <c r="I2956">
        <v>19</v>
      </c>
      <c r="J2956">
        <v>8.3000000000000007</v>
      </c>
      <c r="K2956">
        <v>8.3000000000000007</v>
      </c>
      <c r="L2956">
        <v>8.3000000000000007</v>
      </c>
      <c r="Q2956">
        <v>11</v>
      </c>
      <c r="R2956" t="s">
        <v>98</v>
      </c>
      <c r="T2956" t="s">
        <v>902</v>
      </c>
      <c r="U2956">
        <v>54</v>
      </c>
      <c r="V2956">
        <v>161</v>
      </c>
      <c r="W2956">
        <v>50</v>
      </c>
      <c r="AE2956">
        <v>1</v>
      </c>
      <c r="AG2956">
        <v>1</v>
      </c>
      <c r="AJ2956">
        <v>3</v>
      </c>
      <c r="AK2956">
        <v>1</v>
      </c>
      <c r="AP2956">
        <v>1.5</v>
      </c>
      <c r="AQ2956">
        <v>2</v>
      </c>
      <c r="AS2956">
        <v>2</v>
      </c>
    </row>
    <row r="2957" spans="1:47" x14ac:dyDescent="0.35">
      <c r="A2957">
        <v>3213</v>
      </c>
      <c r="B2957" t="s">
        <v>47</v>
      </c>
      <c r="C2957">
        <v>1923</v>
      </c>
      <c r="D2957">
        <v>2</v>
      </c>
      <c r="E2957">
        <v>4</v>
      </c>
      <c r="H2957" t="s">
        <v>48</v>
      </c>
      <c r="I2957">
        <v>10</v>
      </c>
      <c r="J2957">
        <v>5.5</v>
      </c>
      <c r="P2957">
        <v>5.5</v>
      </c>
      <c r="Q2957">
        <v>8</v>
      </c>
      <c r="R2957" t="s">
        <v>73</v>
      </c>
      <c r="T2957" t="s">
        <v>2036</v>
      </c>
      <c r="U2957">
        <v>37.6</v>
      </c>
      <c r="V2957">
        <v>57.3</v>
      </c>
      <c r="W2957">
        <v>140</v>
      </c>
      <c r="AE2957">
        <v>2</v>
      </c>
    </row>
    <row r="2958" spans="1:47" x14ac:dyDescent="0.35">
      <c r="A2958">
        <v>10435</v>
      </c>
      <c r="B2958" t="s">
        <v>51</v>
      </c>
      <c r="C2958">
        <v>1923</v>
      </c>
      <c r="D2958">
        <v>2</v>
      </c>
      <c r="E2958">
        <v>15</v>
      </c>
      <c r="I2958">
        <v>17</v>
      </c>
      <c r="J2958">
        <v>6.1</v>
      </c>
      <c r="P2958">
        <v>6.1</v>
      </c>
      <c r="R2958" t="s">
        <v>2037</v>
      </c>
      <c r="T2958" t="s">
        <v>2038</v>
      </c>
      <c r="U2958">
        <v>10.1</v>
      </c>
      <c r="V2958">
        <v>109</v>
      </c>
      <c r="W2958">
        <v>30</v>
      </c>
      <c r="AQ2958">
        <v>1</v>
      </c>
    </row>
    <row r="2959" spans="1:47" x14ac:dyDescent="0.35">
      <c r="A2959">
        <v>3214</v>
      </c>
      <c r="B2959" t="s">
        <v>47</v>
      </c>
      <c r="C2959">
        <v>1923</v>
      </c>
      <c r="D2959">
        <v>2</v>
      </c>
      <c r="E2959">
        <v>24</v>
      </c>
      <c r="F2959">
        <v>0</v>
      </c>
      <c r="G2959">
        <v>25</v>
      </c>
      <c r="H2959" t="s">
        <v>48</v>
      </c>
      <c r="J2959">
        <v>6.8</v>
      </c>
      <c r="L2959">
        <v>6.8</v>
      </c>
      <c r="Q2959">
        <v>9</v>
      </c>
      <c r="R2959" t="s">
        <v>570</v>
      </c>
      <c r="T2959" t="s">
        <v>570</v>
      </c>
      <c r="U2959">
        <v>-0.4</v>
      </c>
      <c r="V2959">
        <v>-78.3</v>
      </c>
      <c r="W2959">
        <v>160</v>
      </c>
      <c r="Y2959">
        <v>2</v>
      </c>
    </row>
    <row r="2960" spans="1:47" x14ac:dyDescent="0.35">
      <c r="A2960">
        <v>3215</v>
      </c>
      <c r="B2960" t="s">
        <v>47</v>
      </c>
      <c r="C2960">
        <v>1923</v>
      </c>
      <c r="D2960">
        <v>2</v>
      </c>
      <c r="E2960">
        <v>24</v>
      </c>
      <c r="F2960">
        <v>7</v>
      </c>
      <c r="G2960">
        <v>34</v>
      </c>
      <c r="H2960" t="s">
        <v>48</v>
      </c>
      <c r="I2960">
        <v>20</v>
      </c>
      <c r="J2960">
        <v>7.7</v>
      </c>
      <c r="P2960">
        <v>7.7</v>
      </c>
      <c r="R2960" t="s">
        <v>98</v>
      </c>
      <c r="T2960" t="s">
        <v>1761</v>
      </c>
      <c r="U2960">
        <v>55</v>
      </c>
      <c r="V2960">
        <v>162.4</v>
      </c>
      <c r="W2960">
        <v>50</v>
      </c>
      <c r="AE2960">
        <v>1</v>
      </c>
    </row>
    <row r="2961" spans="1:47" x14ac:dyDescent="0.35">
      <c r="A2961">
        <v>6281</v>
      </c>
      <c r="B2961" t="s">
        <v>51</v>
      </c>
      <c r="C2961">
        <v>1923</v>
      </c>
      <c r="D2961">
        <v>3</v>
      </c>
      <c r="E2961">
        <v>2</v>
      </c>
      <c r="F2961">
        <v>16</v>
      </c>
      <c r="G2961">
        <v>48</v>
      </c>
      <c r="H2961">
        <v>52</v>
      </c>
      <c r="I2961">
        <v>22</v>
      </c>
      <c r="J2961">
        <v>7.2</v>
      </c>
      <c r="L2961">
        <v>7.2</v>
      </c>
      <c r="Q2961">
        <v>7</v>
      </c>
      <c r="R2961" t="s">
        <v>621</v>
      </c>
      <c r="T2961" t="s">
        <v>2003</v>
      </c>
      <c r="U2961">
        <v>6.5</v>
      </c>
      <c r="V2961">
        <v>124</v>
      </c>
      <c r="W2961">
        <v>170</v>
      </c>
    </row>
    <row r="2962" spans="1:47" x14ac:dyDescent="0.35">
      <c r="A2962">
        <v>3216</v>
      </c>
      <c r="B2962" t="s">
        <v>47</v>
      </c>
      <c r="C2962">
        <v>1923</v>
      </c>
      <c r="D2962">
        <v>3</v>
      </c>
      <c r="E2962">
        <v>15</v>
      </c>
      <c r="H2962" t="s">
        <v>48</v>
      </c>
      <c r="Q2962">
        <v>10</v>
      </c>
      <c r="R2962" t="s">
        <v>389</v>
      </c>
      <c r="T2962" t="s">
        <v>2039</v>
      </c>
      <c r="U2962">
        <v>43.2</v>
      </c>
      <c r="V2962">
        <v>17.100000000000001</v>
      </c>
      <c r="W2962">
        <v>130</v>
      </c>
      <c r="AE2962">
        <v>3</v>
      </c>
    </row>
    <row r="2963" spans="1:47" x14ac:dyDescent="0.35">
      <c r="A2963">
        <v>3218</v>
      </c>
      <c r="B2963" t="s">
        <v>47</v>
      </c>
      <c r="C2963">
        <v>1923</v>
      </c>
      <c r="D2963">
        <v>3</v>
      </c>
      <c r="E2963">
        <v>24</v>
      </c>
      <c r="F2963">
        <v>12</v>
      </c>
      <c r="G2963">
        <v>40</v>
      </c>
      <c r="H2963">
        <v>6</v>
      </c>
      <c r="I2963">
        <v>13</v>
      </c>
      <c r="J2963">
        <v>7.3</v>
      </c>
      <c r="L2963">
        <v>7.3</v>
      </c>
      <c r="Q2963">
        <v>10</v>
      </c>
      <c r="R2963" t="s">
        <v>93</v>
      </c>
      <c r="T2963" t="s">
        <v>410</v>
      </c>
      <c r="U2963">
        <v>31.5</v>
      </c>
      <c r="V2963">
        <v>101</v>
      </c>
      <c r="W2963">
        <v>30</v>
      </c>
      <c r="X2963">
        <v>4800</v>
      </c>
      <c r="Y2963">
        <v>4</v>
      </c>
      <c r="AE2963">
        <v>3</v>
      </c>
      <c r="AG2963">
        <v>4</v>
      </c>
      <c r="AJ2963">
        <v>4800</v>
      </c>
      <c r="AK2963">
        <v>4</v>
      </c>
      <c r="AQ2963">
        <v>3</v>
      </c>
      <c r="AS2963">
        <v>4</v>
      </c>
    </row>
    <row r="2964" spans="1:47" x14ac:dyDescent="0.35">
      <c r="A2964">
        <v>3219</v>
      </c>
      <c r="B2964" t="s">
        <v>51</v>
      </c>
      <c r="C2964">
        <v>1923</v>
      </c>
      <c r="D2964">
        <v>4</v>
      </c>
      <c r="E2964">
        <v>13</v>
      </c>
      <c r="F2964">
        <v>15</v>
      </c>
      <c r="G2964">
        <v>31</v>
      </c>
      <c r="H2964">
        <v>2</v>
      </c>
      <c r="I2964">
        <v>20</v>
      </c>
      <c r="J2964">
        <v>7.2</v>
      </c>
      <c r="L2964">
        <v>7.2</v>
      </c>
      <c r="Q2964">
        <v>10</v>
      </c>
      <c r="R2964" t="s">
        <v>98</v>
      </c>
      <c r="T2964" t="s">
        <v>1042</v>
      </c>
      <c r="U2964">
        <v>56.5</v>
      </c>
      <c r="V2964">
        <v>162.5</v>
      </c>
      <c r="W2964">
        <v>50</v>
      </c>
      <c r="AE2964">
        <v>2</v>
      </c>
      <c r="AG2964">
        <v>2</v>
      </c>
      <c r="AJ2964">
        <v>18</v>
      </c>
      <c r="AK2964">
        <v>1</v>
      </c>
      <c r="AQ2964">
        <v>3</v>
      </c>
      <c r="AS2964">
        <v>3</v>
      </c>
    </row>
    <row r="2965" spans="1:47" x14ac:dyDescent="0.35">
      <c r="A2965">
        <v>6283</v>
      </c>
      <c r="B2965" t="s">
        <v>51</v>
      </c>
      <c r="C2965">
        <v>1923</v>
      </c>
      <c r="D2965">
        <v>5</v>
      </c>
      <c r="E2965">
        <v>4</v>
      </c>
      <c r="F2965">
        <v>22</v>
      </c>
      <c r="G2965">
        <v>26</v>
      </c>
      <c r="H2965">
        <v>45</v>
      </c>
      <c r="I2965">
        <v>60</v>
      </c>
      <c r="J2965">
        <v>7</v>
      </c>
      <c r="L2965">
        <v>7</v>
      </c>
      <c r="M2965">
        <v>6.7</v>
      </c>
      <c r="R2965" t="s">
        <v>539</v>
      </c>
      <c r="T2965" t="s">
        <v>2040</v>
      </c>
      <c r="U2965">
        <v>-28.75</v>
      </c>
      <c r="V2965">
        <v>-71.75</v>
      </c>
      <c r="W2965">
        <v>160</v>
      </c>
      <c r="AE2965">
        <v>2</v>
      </c>
      <c r="AG2965">
        <v>2</v>
      </c>
      <c r="AI2965">
        <v>2</v>
      </c>
      <c r="AQ2965">
        <v>2</v>
      </c>
      <c r="AS2965">
        <v>2</v>
      </c>
      <c r="AU2965">
        <v>2</v>
      </c>
    </row>
    <row r="2966" spans="1:47" x14ac:dyDescent="0.35">
      <c r="A2966">
        <v>3220</v>
      </c>
      <c r="B2966" t="s">
        <v>47</v>
      </c>
      <c r="C2966">
        <v>1923</v>
      </c>
      <c r="D2966">
        <v>5</v>
      </c>
      <c r="E2966">
        <v>9</v>
      </c>
      <c r="F2966">
        <v>9</v>
      </c>
      <c r="H2966" t="s">
        <v>48</v>
      </c>
      <c r="Q2966">
        <v>12</v>
      </c>
      <c r="R2966" t="s">
        <v>60</v>
      </c>
      <c r="T2966" t="s">
        <v>476</v>
      </c>
      <c r="U2966">
        <v>43.7</v>
      </c>
      <c r="V2966">
        <v>12</v>
      </c>
      <c r="W2966">
        <v>130</v>
      </c>
    </row>
    <row r="2967" spans="1:47" x14ac:dyDescent="0.35">
      <c r="A2967">
        <v>3221</v>
      </c>
      <c r="B2967" t="s">
        <v>47</v>
      </c>
      <c r="C2967">
        <v>1923</v>
      </c>
      <c r="D2967">
        <v>5</v>
      </c>
      <c r="E2967">
        <v>15</v>
      </c>
      <c r="Q2967">
        <v>9</v>
      </c>
      <c r="R2967" t="s">
        <v>676</v>
      </c>
      <c r="T2967" t="s">
        <v>2041</v>
      </c>
      <c r="U2967">
        <v>-7.7</v>
      </c>
      <c r="V2967">
        <v>109.2</v>
      </c>
      <c r="W2967">
        <v>60</v>
      </c>
      <c r="AE2967">
        <v>2</v>
      </c>
      <c r="AQ2967">
        <v>2</v>
      </c>
    </row>
    <row r="2968" spans="1:47" x14ac:dyDescent="0.35">
      <c r="A2968">
        <v>3223</v>
      </c>
      <c r="B2968" t="s">
        <v>47</v>
      </c>
      <c r="C2968">
        <v>1923</v>
      </c>
      <c r="D2968">
        <v>5</v>
      </c>
      <c r="E2968">
        <v>25</v>
      </c>
      <c r="F2968">
        <v>22</v>
      </c>
      <c r="G2968">
        <v>21</v>
      </c>
      <c r="J2968">
        <v>5.7</v>
      </c>
      <c r="L2968">
        <v>5.7</v>
      </c>
      <c r="Q2968">
        <v>10</v>
      </c>
      <c r="R2968" t="s">
        <v>73</v>
      </c>
      <c r="T2968" t="s">
        <v>2042</v>
      </c>
      <c r="U2968">
        <v>35.200000000000003</v>
      </c>
      <c r="V2968">
        <v>59.2</v>
      </c>
      <c r="W2968">
        <v>140</v>
      </c>
      <c r="X2968">
        <v>2200</v>
      </c>
      <c r="Y2968">
        <v>4</v>
      </c>
    </row>
    <row r="2969" spans="1:47" x14ac:dyDescent="0.35">
      <c r="A2969">
        <v>6284</v>
      </c>
      <c r="B2969" t="s">
        <v>51</v>
      </c>
      <c r="C2969">
        <v>1923</v>
      </c>
      <c r="D2969">
        <v>6</v>
      </c>
      <c r="E2969">
        <v>1</v>
      </c>
      <c r="F2969">
        <v>17</v>
      </c>
      <c r="G2969">
        <v>24</v>
      </c>
      <c r="H2969" t="s">
        <v>48</v>
      </c>
      <c r="I2969">
        <v>40</v>
      </c>
      <c r="R2969" t="s">
        <v>199</v>
      </c>
      <c r="T2969" t="s">
        <v>1719</v>
      </c>
      <c r="U2969">
        <v>35.4</v>
      </c>
      <c r="V2969">
        <v>141.80000000000001</v>
      </c>
      <c r="W2969">
        <v>30</v>
      </c>
    </row>
    <row r="2970" spans="1:47" x14ac:dyDescent="0.35">
      <c r="A2970">
        <v>6285</v>
      </c>
      <c r="B2970" t="s">
        <v>51</v>
      </c>
      <c r="C2970">
        <v>1923</v>
      </c>
      <c r="D2970">
        <v>7</v>
      </c>
      <c r="E2970">
        <v>18</v>
      </c>
      <c r="F2970">
        <v>2</v>
      </c>
      <c r="G2970">
        <v>24</v>
      </c>
      <c r="H2970">
        <v>19</v>
      </c>
      <c r="J2970">
        <v>5.5</v>
      </c>
      <c r="L2970">
        <v>5.5</v>
      </c>
      <c r="Q2970">
        <v>5</v>
      </c>
      <c r="R2970" t="s">
        <v>621</v>
      </c>
      <c r="T2970" t="s">
        <v>2043</v>
      </c>
      <c r="U2970">
        <v>9.3000000000000007</v>
      </c>
      <c r="V2970">
        <v>125</v>
      </c>
      <c r="W2970">
        <v>170</v>
      </c>
    </row>
    <row r="2971" spans="1:47" x14ac:dyDescent="0.35">
      <c r="A2971">
        <v>6633</v>
      </c>
      <c r="B2971" t="s">
        <v>51</v>
      </c>
      <c r="C2971">
        <v>1923</v>
      </c>
      <c r="D2971">
        <v>8</v>
      </c>
      <c r="E2971">
        <v>12</v>
      </c>
      <c r="F2971">
        <v>12</v>
      </c>
      <c r="G2971">
        <v>11</v>
      </c>
      <c r="I2971">
        <v>33</v>
      </c>
      <c r="R2971" t="s">
        <v>539</v>
      </c>
      <c r="T2971" t="s">
        <v>1557</v>
      </c>
      <c r="U2971">
        <v>-18.5</v>
      </c>
      <c r="V2971">
        <v>-70.3</v>
      </c>
      <c r="W2971">
        <v>160</v>
      </c>
    </row>
    <row r="2972" spans="1:47" x14ac:dyDescent="0.35">
      <c r="A2972">
        <v>3227</v>
      </c>
      <c r="B2972" t="s">
        <v>51</v>
      </c>
      <c r="C2972">
        <v>1923</v>
      </c>
      <c r="D2972">
        <v>9</v>
      </c>
      <c r="E2972">
        <v>1</v>
      </c>
      <c r="F2972">
        <v>2</v>
      </c>
      <c r="G2972">
        <v>58</v>
      </c>
      <c r="H2972">
        <v>37</v>
      </c>
      <c r="I2972">
        <v>35</v>
      </c>
      <c r="J2972">
        <v>7.9</v>
      </c>
      <c r="K2972">
        <v>7.9</v>
      </c>
      <c r="L2972">
        <v>7.9</v>
      </c>
      <c r="R2972" t="s">
        <v>199</v>
      </c>
      <c r="T2972" t="s">
        <v>2044</v>
      </c>
      <c r="U2972">
        <v>35.1</v>
      </c>
      <c r="V2972">
        <v>139.5</v>
      </c>
      <c r="W2972">
        <v>30</v>
      </c>
      <c r="X2972">
        <v>142807</v>
      </c>
      <c r="Y2972">
        <v>4</v>
      </c>
      <c r="Z2972">
        <v>43476</v>
      </c>
      <c r="AA2972">
        <v>4</v>
      </c>
      <c r="AB2972">
        <v>47000</v>
      </c>
      <c r="AC2972">
        <v>4</v>
      </c>
      <c r="AD2972">
        <v>600</v>
      </c>
      <c r="AE2972">
        <v>4</v>
      </c>
      <c r="AJ2972">
        <v>142807</v>
      </c>
      <c r="AK2972">
        <v>4</v>
      </c>
      <c r="AL2972">
        <v>43476</v>
      </c>
      <c r="AM2972">
        <v>4</v>
      </c>
      <c r="AN2972">
        <v>47000</v>
      </c>
      <c r="AO2972">
        <v>4</v>
      </c>
      <c r="AP2972">
        <v>600</v>
      </c>
      <c r="AQ2972">
        <v>4</v>
      </c>
      <c r="AR2972">
        <v>695000</v>
      </c>
      <c r="AS2972">
        <v>4</v>
      </c>
    </row>
    <row r="2973" spans="1:47" x14ac:dyDescent="0.35">
      <c r="A2973">
        <v>3229</v>
      </c>
      <c r="B2973" t="s">
        <v>51</v>
      </c>
      <c r="C2973">
        <v>1923</v>
      </c>
      <c r="D2973">
        <v>9</v>
      </c>
      <c r="E2973">
        <v>2</v>
      </c>
      <c r="F2973">
        <v>2</v>
      </c>
      <c r="G2973">
        <v>46</v>
      </c>
      <c r="H2973">
        <v>40</v>
      </c>
      <c r="I2973">
        <v>20</v>
      </c>
      <c r="J2973">
        <v>7.7</v>
      </c>
      <c r="L2973">
        <v>7.7</v>
      </c>
      <c r="R2973" t="s">
        <v>199</v>
      </c>
      <c r="T2973" t="s">
        <v>1845</v>
      </c>
      <c r="U2973">
        <v>34.9</v>
      </c>
      <c r="V2973">
        <v>140.19999999999999</v>
      </c>
      <c r="W2973">
        <v>30</v>
      </c>
    </row>
    <row r="2974" spans="1:47" x14ac:dyDescent="0.35">
      <c r="A2974">
        <v>10465</v>
      </c>
      <c r="B2974" t="s">
        <v>47</v>
      </c>
      <c r="C2974">
        <v>1923</v>
      </c>
      <c r="D2974">
        <v>9</v>
      </c>
      <c r="E2974">
        <v>9</v>
      </c>
      <c r="F2974">
        <v>22</v>
      </c>
      <c r="G2974">
        <v>3</v>
      </c>
      <c r="H2974">
        <v>46.7</v>
      </c>
      <c r="I2974">
        <v>15</v>
      </c>
      <c r="J2974">
        <v>6.9</v>
      </c>
      <c r="K2974">
        <v>6.9</v>
      </c>
      <c r="L2974">
        <v>7.1</v>
      </c>
      <c r="R2974" t="s">
        <v>959</v>
      </c>
      <c r="T2974" t="s">
        <v>2045</v>
      </c>
      <c r="U2974">
        <v>24.969000000000001</v>
      </c>
      <c r="V2974">
        <v>90.751999999999995</v>
      </c>
      <c r="W2974">
        <v>60</v>
      </c>
      <c r="X2974">
        <v>50</v>
      </c>
      <c r="Y2974">
        <v>1</v>
      </c>
      <c r="AE2974">
        <v>2</v>
      </c>
      <c r="AJ2974">
        <v>50</v>
      </c>
      <c r="AK2974">
        <v>1</v>
      </c>
      <c r="AQ2974">
        <v>2</v>
      </c>
    </row>
    <row r="2975" spans="1:47" x14ac:dyDescent="0.35">
      <c r="A2975">
        <v>3232</v>
      </c>
      <c r="B2975" t="s">
        <v>47</v>
      </c>
      <c r="C2975">
        <v>1923</v>
      </c>
      <c r="D2975">
        <v>9</v>
      </c>
      <c r="E2975">
        <v>17</v>
      </c>
      <c r="F2975">
        <v>7</v>
      </c>
      <c r="G2975">
        <v>9</v>
      </c>
      <c r="H2975">
        <v>7</v>
      </c>
      <c r="J2975">
        <v>6.4</v>
      </c>
      <c r="L2975">
        <v>6.4</v>
      </c>
      <c r="Q2975">
        <v>9</v>
      </c>
      <c r="R2975" t="s">
        <v>73</v>
      </c>
      <c r="T2975" t="s">
        <v>2046</v>
      </c>
      <c r="U2975">
        <v>37.200000000000003</v>
      </c>
      <c r="V2975">
        <v>57.7</v>
      </c>
      <c r="W2975">
        <v>140</v>
      </c>
      <c r="X2975">
        <v>157</v>
      </c>
      <c r="Y2975">
        <v>3</v>
      </c>
      <c r="AE2975">
        <v>3</v>
      </c>
      <c r="AJ2975">
        <v>157</v>
      </c>
      <c r="AK2975">
        <v>3</v>
      </c>
      <c r="AQ2975">
        <v>3</v>
      </c>
    </row>
    <row r="2976" spans="1:47" x14ac:dyDescent="0.35">
      <c r="A2976">
        <v>3233</v>
      </c>
      <c r="B2976" t="s">
        <v>47</v>
      </c>
      <c r="C2976">
        <v>1923</v>
      </c>
      <c r="D2976">
        <v>9</v>
      </c>
      <c r="E2976">
        <v>22</v>
      </c>
      <c r="F2976">
        <v>20</v>
      </c>
      <c r="G2976">
        <v>47</v>
      </c>
      <c r="H2976">
        <v>43</v>
      </c>
      <c r="J2976">
        <v>6.9</v>
      </c>
      <c r="L2976">
        <v>6.9</v>
      </c>
      <c r="R2976" t="s">
        <v>73</v>
      </c>
      <c r="T2976" t="s">
        <v>2047</v>
      </c>
      <c r="U2976">
        <v>29.2</v>
      </c>
      <c r="V2976">
        <v>56.9</v>
      </c>
      <c r="W2976">
        <v>140</v>
      </c>
      <c r="X2976">
        <v>290</v>
      </c>
      <c r="Y2976">
        <v>3</v>
      </c>
      <c r="AJ2976">
        <v>290</v>
      </c>
      <c r="AK2976">
        <v>3</v>
      </c>
    </row>
    <row r="2977" spans="1:45" x14ac:dyDescent="0.35">
      <c r="A2977">
        <v>3235</v>
      </c>
      <c r="B2977" t="s">
        <v>47</v>
      </c>
      <c r="C2977">
        <v>1923</v>
      </c>
      <c r="D2977">
        <v>10</v>
      </c>
      <c r="E2977">
        <v>7</v>
      </c>
      <c r="F2977">
        <v>3</v>
      </c>
      <c r="G2977">
        <v>29</v>
      </c>
      <c r="H2977">
        <v>34</v>
      </c>
      <c r="J2977">
        <v>7.5</v>
      </c>
      <c r="L2977">
        <v>7.5</v>
      </c>
      <c r="R2977" t="s">
        <v>676</v>
      </c>
      <c r="T2977" t="s">
        <v>1864</v>
      </c>
      <c r="U2977">
        <v>-1.75</v>
      </c>
      <c r="V2977">
        <v>128.75</v>
      </c>
      <c r="W2977">
        <v>170</v>
      </c>
    </row>
    <row r="2978" spans="1:45" x14ac:dyDescent="0.35">
      <c r="A2978">
        <v>6286</v>
      </c>
      <c r="B2978" t="s">
        <v>51</v>
      </c>
      <c r="C2978">
        <v>1923</v>
      </c>
      <c r="D2978">
        <v>11</v>
      </c>
      <c r="E2978">
        <v>2</v>
      </c>
      <c r="F2978">
        <v>21</v>
      </c>
      <c r="G2978">
        <v>8</v>
      </c>
      <c r="H2978">
        <v>11.5</v>
      </c>
      <c r="I2978">
        <v>145</v>
      </c>
      <c r="J2978">
        <v>7.1</v>
      </c>
      <c r="L2978">
        <v>7.1</v>
      </c>
      <c r="M2978">
        <v>7.2</v>
      </c>
      <c r="R2978" t="s">
        <v>977</v>
      </c>
      <c r="T2978" t="s">
        <v>2048</v>
      </c>
      <c r="U2978">
        <v>-4.6529999999999996</v>
      </c>
      <c r="V2978">
        <v>154.232</v>
      </c>
      <c r="W2978">
        <v>170</v>
      </c>
    </row>
    <row r="2979" spans="1:45" x14ac:dyDescent="0.35">
      <c r="A2979">
        <v>6287</v>
      </c>
      <c r="B2979" t="s">
        <v>51</v>
      </c>
      <c r="C2979">
        <v>1923</v>
      </c>
      <c r="D2979">
        <v>11</v>
      </c>
      <c r="E2979">
        <v>4</v>
      </c>
      <c r="F2979">
        <v>0</v>
      </c>
      <c r="G2979">
        <v>4</v>
      </c>
      <c r="H2979">
        <v>47.8</v>
      </c>
      <c r="I2979">
        <v>149</v>
      </c>
      <c r="J2979">
        <v>7.1</v>
      </c>
      <c r="L2979">
        <v>7.1</v>
      </c>
      <c r="M2979">
        <v>6.9</v>
      </c>
      <c r="R2979" t="s">
        <v>977</v>
      </c>
      <c r="T2979" t="s">
        <v>2048</v>
      </c>
      <c r="U2979">
        <v>-4.5389999999999997</v>
      </c>
      <c r="V2979">
        <v>153.107</v>
      </c>
      <c r="W2979">
        <v>170</v>
      </c>
    </row>
    <row r="2980" spans="1:45" x14ac:dyDescent="0.35">
      <c r="A2980">
        <v>3239</v>
      </c>
      <c r="B2980" t="s">
        <v>47</v>
      </c>
      <c r="C2980">
        <v>1923</v>
      </c>
      <c r="D2980">
        <v>12</v>
      </c>
      <c r="E2980">
        <v>14</v>
      </c>
      <c r="F2980">
        <v>10</v>
      </c>
      <c r="G2980">
        <v>31</v>
      </c>
      <c r="J2980">
        <v>5.3</v>
      </c>
      <c r="P2980">
        <v>5.3</v>
      </c>
      <c r="Q2980">
        <v>9</v>
      </c>
      <c r="R2980" t="s">
        <v>580</v>
      </c>
      <c r="T2980" t="s">
        <v>2049</v>
      </c>
      <c r="U2980">
        <v>1</v>
      </c>
      <c r="V2980">
        <v>-77.5</v>
      </c>
      <c r="W2980">
        <v>160</v>
      </c>
      <c r="X2980">
        <v>300</v>
      </c>
      <c r="Y2980">
        <v>3</v>
      </c>
      <c r="AE2980">
        <v>3</v>
      </c>
    </row>
    <row r="2981" spans="1:45" x14ac:dyDescent="0.35">
      <c r="A2981">
        <v>3240</v>
      </c>
      <c r="B2981" t="s">
        <v>47</v>
      </c>
      <c r="C2981">
        <v>1923</v>
      </c>
      <c r="D2981">
        <v>12</v>
      </c>
      <c r="E2981">
        <v>15</v>
      </c>
      <c r="F2981">
        <v>18</v>
      </c>
      <c r="G2981">
        <v>59</v>
      </c>
      <c r="H2981" t="s">
        <v>48</v>
      </c>
      <c r="Q2981">
        <v>12</v>
      </c>
      <c r="R2981" t="s">
        <v>60</v>
      </c>
      <c r="T2981" t="s">
        <v>1329</v>
      </c>
      <c r="U2981">
        <v>41.7</v>
      </c>
      <c r="V2981">
        <v>13.5</v>
      </c>
      <c r="W2981">
        <v>130</v>
      </c>
    </row>
    <row r="2982" spans="1:45" x14ac:dyDescent="0.35">
      <c r="A2982">
        <v>3241</v>
      </c>
      <c r="B2982" t="s">
        <v>47</v>
      </c>
      <c r="C2982">
        <v>1923</v>
      </c>
      <c r="D2982">
        <v>12</v>
      </c>
      <c r="E2982">
        <v>22</v>
      </c>
      <c r="F2982">
        <v>9</v>
      </c>
      <c r="G2982">
        <v>55</v>
      </c>
      <c r="H2982" t="s">
        <v>48</v>
      </c>
      <c r="Q2982">
        <v>10</v>
      </c>
      <c r="R2982" t="s">
        <v>580</v>
      </c>
      <c r="T2982" t="s">
        <v>2050</v>
      </c>
      <c r="U2982">
        <v>5.2</v>
      </c>
      <c r="V2982">
        <v>-73.2</v>
      </c>
      <c r="W2982">
        <v>160</v>
      </c>
      <c r="X2982">
        <v>7</v>
      </c>
      <c r="Y2982">
        <v>1</v>
      </c>
      <c r="AE2982">
        <v>3</v>
      </c>
    </row>
    <row r="2983" spans="1:45" x14ac:dyDescent="0.35">
      <c r="A2983">
        <v>3243</v>
      </c>
      <c r="B2983" t="s">
        <v>47</v>
      </c>
      <c r="C2983">
        <v>1924</v>
      </c>
      <c r="D2983">
        <v>1</v>
      </c>
      <c r="E2983">
        <v>15</v>
      </c>
      <c r="H2983" t="s">
        <v>48</v>
      </c>
      <c r="R2983" t="s">
        <v>199</v>
      </c>
      <c r="T2983" t="s">
        <v>2051</v>
      </c>
      <c r="U2983">
        <v>35.5</v>
      </c>
      <c r="V2983">
        <v>139.5</v>
      </c>
      <c r="W2983">
        <v>30</v>
      </c>
      <c r="X2983">
        <v>14</v>
      </c>
      <c r="Y2983">
        <v>1</v>
      </c>
      <c r="AE2983">
        <v>3</v>
      </c>
    </row>
    <row r="2984" spans="1:45" x14ac:dyDescent="0.35">
      <c r="A2984">
        <v>3244</v>
      </c>
      <c r="B2984" t="s">
        <v>47</v>
      </c>
      <c r="C2984">
        <v>1924</v>
      </c>
      <c r="D2984">
        <v>3</v>
      </c>
      <c r="E2984">
        <v>3</v>
      </c>
      <c r="F2984">
        <v>8</v>
      </c>
      <c r="G2984">
        <v>1</v>
      </c>
      <c r="H2984" t="s">
        <v>48</v>
      </c>
      <c r="J2984">
        <v>6.9</v>
      </c>
      <c r="P2984">
        <v>6.9</v>
      </c>
      <c r="R2984" t="s">
        <v>570</v>
      </c>
      <c r="T2984" t="s">
        <v>570</v>
      </c>
      <c r="U2984">
        <v>-1.6</v>
      </c>
      <c r="V2984">
        <v>-78.599999999999994</v>
      </c>
      <c r="W2984">
        <v>160</v>
      </c>
      <c r="X2984">
        <v>40</v>
      </c>
      <c r="Y2984">
        <v>1</v>
      </c>
      <c r="AE2984">
        <v>1</v>
      </c>
    </row>
    <row r="2985" spans="1:45" x14ac:dyDescent="0.35">
      <c r="A2985">
        <v>6288</v>
      </c>
      <c r="B2985" t="s">
        <v>51</v>
      </c>
      <c r="C2985">
        <v>1924</v>
      </c>
      <c r="D2985">
        <v>3</v>
      </c>
      <c r="E2985">
        <v>15</v>
      </c>
      <c r="F2985">
        <v>10</v>
      </c>
      <c r="G2985">
        <v>31</v>
      </c>
      <c r="H2985">
        <v>24.1</v>
      </c>
      <c r="I2985">
        <v>15</v>
      </c>
      <c r="J2985">
        <v>6.8</v>
      </c>
      <c r="K2985">
        <v>6.8</v>
      </c>
      <c r="L2985">
        <v>6.9</v>
      </c>
      <c r="R2985" t="s">
        <v>98</v>
      </c>
      <c r="T2985" t="s">
        <v>2052</v>
      </c>
      <c r="U2985">
        <v>49.179000000000002</v>
      </c>
      <c r="V2985">
        <v>142.43600000000001</v>
      </c>
      <c r="W2985">
        <v>50</v>
      </c>
    </row>
    <row r="2986" spans="1:45" x14ac:dyDescent="0.35">
      <c r="A2986">
        <v>3245</v>
      </c>
      <c r="B2986" t="s">
        <v>47</v>
      </c>
      <c r="C2986">
        <v>1924</v>
      </c>
      <c r="D2986">
        <v>3</v>
      </c>
      <c r="E2986">
        <v>16</v>
      </c>
      <c r="H2986" t="s">
        <v>48</v>
      </c>
      <c r="J2986">
        <v>5.6</v>
      </c>
      <c r="P2986">
        <v>5.6</v>
      </c>
      <c r="Q2986">
        <v>9</v>
      </c>
      <c r="R2986" t="s">
        <v>258</v>
      </c>
      <c r="T2986" t="s">
        <v>2053</v>
      </c>
      <c r="U2986">
        <v>35.1</v>
      </c>
      <c r="V2986">
        <v>5.2</v>
      </c>
      <c r="W2986">
        <v>15</v>
      </c>
      <c r="Y2986">
        <v>3</v>
      </c>
    </row>
    <row r="2987" spans="1:45" x14ac:dyDescent="0.35">
      <c r="A2987">
        <v>6290</v>
      </c>
      <c r="B2987" t="s">
        <v>51</v>
      </c>
      <c r="C2987">
        <v>1924</v>
      </c>
      <c r="D2987">
        <v>4</v>
      </c>
      <c r="E2987">
        <v>14</v>
      </c>
      <c r="F2987">
        <v>16</v>
      </c>
      <c r="G2987">
        <v>20</v>
      </c>
      <c r="H2987">
        <v>23</v>
      </c>
      <c r="I2987">
        <v>33</v>
      </c>
      <c r="J2987">
        <v>8.3000000000000007</v>
      </c>
      <c r="L2987">
        <v>8.3000000000000007</v>
      </c>
      <c r="Q2987">
        <v>9</v>
      </c>
      <c r="R2987" t="s">
        <v>621</v>
      </c>
      <c r="T2987" t="s">
        <v>2054</v>
      </c>
      <c r="U2987">
        <v>6.5</v>
      </c>
      <c r="V2987">
        <v>126.5</v>
      </c>
      <c r="W2987">
        <v>170</v>
      </c>
      <c r="AE2987">
        <v>3</v>
      </c>
      <c r="AG2987">
        <v>3</v>
      </c>
      <c r="AQ2987">
        <v>3</v>
      </c>
      <c r="AS2987">
        <v>3</v>
      </c>
    </row>
    <row r="2988" spans="1:45" x14ac:dyDescent="0.35">
      <c r="A2988">
        <v>6291</v>
      </c>
      <c r="B2988" t="s">
        <v>51</v>
      </c>
      <c r="C2988">
        <v>1924</v>
      </c>
      <c r="D2988">
        <v>5</v>
      </c>
      <c r="E2988">
        <v>6</v>
      </c>
      <c r="F2988">
        <v>16</v>
      </c>
      <c r="G2988">
        <v>9</v>
      </c>
      <c r="H2988">
        <v>20</v>
      </c>
      <c r="J2988">
        <v>6.5</v>
      </c>
      <c r="L2988">
        <v>6.5</v>
      </c>
      <c r="R2988" t="s">
        <v>621</v>
      </c>
      <c r="T2988" t="s">
        <v>1511</v>
      </c>
      <c r="U2988">
        <v>16</v>
      </c>
      <c r="V2988">
        <v>118</v>
      </c>
      <c r="W2988">
        <v>170</v>
      </c>
      <c r="AQ2988">
        <v>1</v>
      </c>
    </row>
    <row r="2989" spans="1:45" x14ac:dyDescent="0.35">
      <c r="A2989">
        <v>9072</v>
      </c>
      <c r="B2989" t="s">
        <v>47</v>
      </c>
      <c r="C2989">
        <v>1924</v>
      </c>
      <c r="D2989">
        <v>5</v>
      </c>
      <c r="E2989">
        <v>13</v>
      </c>
      <c r="F2989">
        <v>1</v>
      </c>
      <c r="G2989">
        <v>52</v>
      </c>
      <c r="H2989">
        <v>33</v>
      </c>
      <c r="J2989">
        <v>5.3</v>
      </c>
      <c r="L2989">
        <v>5.3</v>
      </c>
      <c r="Q2989">
        <v>9</v>
      </c>
      <c r="R2989" t="s">
        <v>80</v>
      </c>
      <c r="T2989" t="s">
        <v>315</v>
      </c>
      <c r="U2989">
        <v>39.700000000000003</v>
      </c>
      <c r="V2989">
        <v>42.8</v>
      </c>
      <c r="W2989">
        <v>140</v>
      </c>
      <c r="X2989">
        <v>50</v>
      </c>
      <c r="Y2989">
        <v>1</v>
      </c>
      <c r="AE2989">
        <v>2</v>
      </c>
      <c r="AG2989">
        <v>3</v>
      </c>
      <c r="AJ2989">
        <v>50</v>
      </c>
      <c r="AK2989">
        <v>1</v>
      </c>
      <c r="AQ2989">
        <v>2</v>
      </c>
      <c r="AS2989">
        <v>3</v>
      </c>
    </row>
    <row r="2990" spans="1:45" x14ac:dyDescent="0.35">
      <c r="A2990">
        <v>3247</v>
      </c>
      <c r="B2990" t="s">
        <v>51</v>
      </c>
      <c r="C2990">
        <v>1924</v>
      </c>
      <c r="D2990">
        <v>6</v>
      </c>
      <c r="E2990">
        <v>26</v>
      </c>
      <c r="F2990">
        <v>1</v>
      </c>
      <c r="G2990">
        <v>37</v>
      </c>
      <c r="H2990">
        <v>34</v>
      </c>
      <c r="J2990">
        <v>7.8</v>
      </c>
      <c r="L2990">
        <v>7.8</v>
      </c>
      <c r="R2990" t="s">
        <v>1395</v>
      </c>
      <c r="S2990" t="s">
        <v>2055</v>
      </c>
      <c r="T2990" t="s">
        <v>2056</v>
      </c>
      <c r="U2990">
        <v>-56</v>
      </c>
      <c r="V2990">
        <v>157.5</v>
      </c>
      <c r="W2990">
        <v>170</v>
      </c>
    </row>
    <row r="2991" spans="1:45" x14ac:dyDescent="0.35">
      <c r="A2991">
        <v>3248</v>
      </c>
      <c r="B2991" t="s">
        <v>47</v>
      </c>
      <c r="C2991">
        <v>1924</v>
      </c>
      <c r="D2991">
        <v>6</v>
      </c>
      <c r="E2991">
        <v>30</v>
      </c>
      <c r="F2991">
        <v>15</v>
      </c>
      <c r="G2991">
        <v>44</v>
      </c>
      <c r="H2991">
        <v>25.8</v>
      </c>
      <c r="I2991">
        <v>120</v>
      </c>
      <c r="J2991">
        <v>7.6</v>
      </c>
      <c r="L2991">
        <v>7.6</v>
      </c>
      <c r="M2991">
        <v>7.2</v>
      </c>
      <c r="R2991" t="s">
        <v>98</v>
      </c>
      <c r="T2991" t="s">
        <v>904</v>
      </c>
      <c r="U2991">
        <v>44.737000000000002</v>
      </c>
      <c r="V2991">
        <v>147.416</v>
      </c>
      <c r="W2991">
        <v>50</v>
      </c>
    </row>
    <row r="2992" spans="1:45" x14ac:dyDescent="0.35">
      <c r="A2992">
        <v>7997</v>
      </c>
      <c r="B2992" t="s">
        <v>47</v>
      </c>
      <c r="C2992">
        <v>1924</v>
      </c>
      <c r="D2992">
        <v>7</v>
      </c>
      <c r="E2992">
        <v>3</v>
      </c>
      <c r="F2992">
        <v>4</v>
      </c>
      <c r="G2992">
        <v>40</v>
      </c>
      <c r="H2992">
        <v>10</v>
      </c>
      <c r="I2992">
        <v>33</v>
      </c>
      <c r="J2992">
        <v>7.3</v>
      </c>
      <c r="L2992">
        <v>7.3</v>
      </c>
      <c r="R2992" t="s">
        <v>93</v>
      </c>
      <c r="T2992" t="s">
        <v>1692</v>
      </c>
      <c r="U2992">
        <v>36.799999999999997</v>
      </c>
      <c r="V2992">
        <v>83.8</v>
      </c>
      <c r="W2992">
        <v>40</v>
      </c>
      <c r="X2992">
        <v>100</v>
      </c>
      <c r="Y2992">
        <v>2</v>
      </c>
      <c r="AE2992">
        <v>2</v>
      </c>
      <c r="AG2992">
        <v>2</v>
      </c>
      <c r="AJ2992">
        <v>100</v>
      </c>
      <c r="AK2992">
        <v>2</v>
      </c>
      <c r="AQ2992">
        <v>2</v>
      </c>
      <c r="AS2992">
        <v>2</v>
      </c>
    </row>
    <row r="2993" spans="1:45" x14ac:dyDescent="0.35">
      <c r="A2993">
        <v>3249</v>
      </c>
      <c r="B2993" t="s">
        <v>47</v>
      </c>
      <c r="C2993">
        <v>1924</v>
      </c>
      <c r="D2993">
        <v>7</v>
      </c>
      <c r="E2993">
        <v>24</v>
      </c>
      <c r="F2993">
        <v>4</v>
      </c>
      <c r="G2993">
        <v>55</v>
      </c>
      <c r="H2993" t="s">
        <v>48</v>
      </c>
      <c r="I2993">
        <v>50</v>
      </c>
      <c r="J2993">
        <v>7.5</v>
      </c>
      <c r="P2993">
        <v>7.5</v>
      </c>
      <c r="R2993" t="s">
        <v>1395</v>
      </c>
      <c r="S2993" t="s">
        <v>2055</v>
      </c>
      <c r="T2993" t="s">
        <v>2057</v>
      </c>
      <c r="U2993">
        <v>-49.5</v>
      </c>
      <c r="V2993">
        <v>159</v>
      </c>
      <c r="W2993">
        <v>170</v>
      </c>
    </row>
    <row r="2994" spans="1:45" x14ac:dyDescent="0.35">
      <c r="A2994">
        <v>7099</v>
      </c>
      <c r="B2994" t="s">
        <v>51</v>
      </c>
      <c r="C2994">
        <v>1924</v>
      </c>
      <c r="D2994">
        <v>8</v>
      </c>
      <c r="E2994">
        <v>28</v>
      </c>
      <c r="R2994" t="s">
        <v>287</v>
      </c>
      <c r="T2994" t="s">
        <v>2058</v>
      </c>
      <c r="U2994">
        <v>64.150000000000006</v>
      </c>
      <c r="V2994">
        <v>-21.95</v>
      </c>
      <c r="W2994">
        <v>120</v>
      </c>
    </row>
    <row r="2995" spans="1:45" x14ac:dyDescent="0.35">
      <c r="A2995">
        <v>3250</v>
      </c>
      <c r="B2995" t="s">
        <v>51</v>
      </c>
      <c r="C2995">
        <v>1924</v>
      </c>
      <c r="D2995">
        <v>8</v>
      </c>
      <c r="E2995">
        <v>30</v>
      </c>
      <c r="F2995">
        <v>3</v>
      </c>
      <c r="G2995">
        <v>4</v>
      </c>
      <c r="H2995">
        <v>57</v>
      </c>
      <c r="I2995">
        <v>33</v>
      </c>
      <c r="J2995">
        <v>7.3</v>
      </c>
      <c r="L2995">
        <v>7.3</v>
      </c>
      <c r="Q2995">
        <v>9</v>
      </c>
      <c r="R2995" t="s">
        <v>621</v>
      </c>
      <c r="T2995" t="s">
        <v>2059</v>
      </c>
      <c r="U2995">
        <v>8.5</v>
      </c>
      <c r="V2995">
        <v>126.5</v>
      </c>
      <c r="W2995">
        <v>170</v>
      </c>
      <c r="AE2995">
        <v>2</v>
      </c>
      <c r="AG2995">
        <v>2</v>
      </c>
      <c r="AQ2995">
        <v>2</v>
      </c>
      <c r="AS2995">
        <v>2</v>
      </c>
    </row>
    <row r="2996" spans="1:45" x14ac:dyDescent="0.35">
      <c r="A2996">
        <v>3252</v>
      </c>
      <c r="B2996" t="s">
        <v>47</v>
      </c>
      <c r="C2996">
        <v>1924</v>
      </c>
      <c r="D2996">
        <v>9</v>
      </c>
      <c r="E2996">
        <v>13</v>
      </c>
      <c r="F2996">
        <v>14</v>
      </c>
      <c r="G2996">
        <v>34</v>
      </c>
      <c r="H2996">
        <v>5</v>
      </c>
      <c r="J2996">
        <v>6.8</v>
      </c>
      <c r="L2996">
        <v>6.8</v>
      </c>
      <c r="Q2996">
        <v>10</v>
      </c>
      <c r="R2996" t="s">
        <v>80</v>
      </c>
      <c r="T2996" t="s">
        <v>315</v>
      </c>
      <c r="U2996">
        <v>40</v>
      </c>
      <c r="V2996">
        <v>42</v>
      </c>
      <c r="W2996">
        <v>140</v>
      </c>
      <c r="X2996">
        <v>60</v>
      </c>
      <c r="Y2996">
        <v>2</v>
      </c>
      <c r="AE2996">
        <v>2</v>
      </c>
      <c r="AF2996">
        <v>380</v>
      </c>
      <c r="AG2996">
        <v>3</v>
      </c>
      <c r="AJ2996">
        <v>60</v>
      </c>
      <c r="AK2996">
        <v>2</v>
      </c>
      <c r="AQ2996">
        <v>2</v>
      </c>
      <c r="AR2996">
        <v>380</v>
      </c>
      <c r="AS2996">
        <v>3</v>
      </c>
    </row>
    <row r="2997" spans="1:45" x14ac:dyDescent="0.35">
      <c r="A2997">
        <v>3253</v>
      </c>
      <c r="B2997" t="s">
        <v>47</v>
      </c>
      <c r="C2997">
        <v>1924</v>
      </c>
      <c r="D2997">
        <v>10</v>
      </c>
      <c r="E2997">
        <v>24</v>
      </c>
      <c r="F2997">
        <v>2</v>
      </c>
      <c r="H2997" t="s">
        <v>48</v>
      </c>
      <c r="Q2997">
        <v>12</v>
      </c>
      <c r="R2997" t="s">
        <v>60</v>
      </c>
      <c r="T2997" t="s">
        <v>476</v>
      </c>
      <c r="U2997">
        <v>43.8</v>
      </c>
      <c r="V2997">
        <v>13.2</v>
      </c>
      <c r="W2997">
        <v>130</v>
      </c>
    </row>
    <row r="2998" spans="1:45" x14ac:dyDescent="0.35">
      <c r="A2998">
        <v>3254</v>
      </c>
      <c r="B2998" t="s">
        <v>47</v>
      </c>
      <c r="C2998">
        <v>1924</v>
      </c>
      <c r="D2998">
        <v>11</v>
      </c>
      <c r="E2998">
        <v>12</v>
      </c>
      <c r="R2998" t="s">
        <v>676</v>
      </c>
      <c r="T2998" t="s">
        <v>1170</v>
      </c>
      <c r="U2998">
        <v>-7.3</v>
      </c>
      <c r="V2998">
        <v>109.8</v>
      </c>
      <c r="W2998">
        <v>60</v>
      </c>
      <c r="X2998">
        <v>60</v>
      </c>
      <c r="Y2998">
        <v>2</v>
      </c>
    </row>
    <row r="2999" spans="1:45" x14ac:dyDescent="0.35">
      <c r="A2999">
        <v>3255</v>
      </c>
      <c r="B2999" t="s">
        <v>47</v>
      </c>
      <c r="C2999">
        <v>1924</v>
      </c>
      <c r="D2999">
        <v>11</v>
      </c>
      <c r="E2999">
        <v>28</v>
      </c>
      <c r="F2999">
        <v>8</v>
      </c>
      <c r="G2999">
        <v>45</v>
      </c>
      <c r="H2999" t="s">
        <v>48</v>
      </c>
      <c r="Q2999">
        <v>12</v>
      </c>
      <c r="R2999" t="s">
        <v>60</v>
      </c>
      <c r="T2999" t="s">
        <v>476</v>
      </c>
      <c r="U2999">
        <v>42.5</v>
      </c>
      <c r="V2999">
        <v>12.7</v>
      </c>
      <c r="W2999">
        <v>130</v>
      </c>
    </row>
    <row r="3000" spans="1:45" x14ac:dyDescent="0.35">
      <c r="A3000">
        <v>3256</v>
      </c>
      <c r="B3000" t="s">
        <v>47</v>
      </c>
      <c r="C3000">
        <v>1924</v>
      </c>
      <c r="D3000">
        <v>12</v>
      </c>
      <c r="E3000">
        <v>2</v>
      </c>
      <c r="Q3000">
        <v>9</v>
      </c>
      <c r="R3000" t="s">
        <v>676</v>
      </c>
      <c r="T3000" t="s">
        <v>2060</v>
      </c>
      <c r="U3000">
        <v>-7.3</v>
      </c>
      <c r="V3000">
        <v>109.9</v>
      </c>
      <c r="W3000">
        <v>60</v>
      </c>
      <c r="X3000">
        <v>727</v>
      </c>
      <c r="Y3000">
        <v>3</v>
      </c>
      <c r="AE3000">
        <v>3</v>
      </c>
    </row>
    <row r="3001" spans="1:45" x14ac:dyDescent="0.35">
      <c r="A3001">
        <v>6294</v>
      </c>
      <c r="B3001" t="s">
        <v>51</v>
      </c>
      <c r="C3001">
        <v>1925</v>
      </c>
      <c r="D3001">
        <v>1</v>
      </c>
      <c r="E3001">
        <v>8</v>
      </c>
      <c r="Q3001">
        <v>3</v>
      </c>
      <c r="R3001" t="s">
        <v>676</v>
      </c>
      <c r="T3001" t="s">
        <v>677</v>
      </c>
      <c r="U3001">
        <v>-8</v>
      </c>
      <c r="V3001">
        <v>115</v>
      </c>
      <c r="W3001">
        <v>60</v>
      </c>
    </row>
    <row r="3002" spans="1:45" x14ac:dyDescent="0.35">
      <c r="A3002">
        <v>3257</v>
      </c>
      <c r="B3002" t="s">
        <v>47</v>
      </c>
      <c r="C3002">
        <v>1925</v>
      </c>
      <c r="D3002">
        <v>1</v>
      </c>
      <c r="E3002">
        <v>9</v>
      </c>
      <c r="F3002">
        <v>17</v>
      </c>
      <c r="G3002">
        <v>38</v>
      </c>
      <c r="H3002">
        <v>24</v>
      </c>
      <c r="J3002">
        <v>5.8</v>
      </c>
      <c r="L3002">
        <v>5.8</v>
      </c>
      <c r="Q3002">
        <v>8</v>
      </c>
      <c r="R3002" t="s">
        <v>80</v>
      </c>
      <c r="T3002" t="s">
        <v>2061</v>
      </c>
      <c r="U3002">
        <v>41.2</v>
      </c>
      <c r="V3002">
        <v>42.8</v>
      </c>
      <c r="W3002">
        <v>140</v>
      </c>
      <c r="X3002">
        <v>200</v>
      </c>
      <c r="Y3002">
        <v>3</v>
      </c>
      <c r="AJ3002">
        <v>200</v>
      </c>
      <c r="AK3002">
        <v>3</v>
      </c>
    </row>
    <row r="3003" spans="1:45" x14ac:dyDescent="0.35">
      <c r="A3003">
        <v>6295</v>
      </c>
      <c r="B3003" t="s">
        <v>51</v>
      </c>
      <c r="C3003">
        <v>1925</v>
      </c>
      <c r="D3003">
        <v>2</v>
      </c>
      <c r="E3003">
        <v>23</v>
      </c>
      <c r="F3003">
        <v>23</v>
      </c>
      <c r="G3003">
        <v>54</v>
      </c>
      <c r="H3003" t="s">
        <v>48</v>
      </c>
      <c r="J3003">
        <v>6.8</v>
      </c>
      <c r="L3003">
        <v>6.8</v>
      </c>
      <c r="R3003" t="s">
        <v>505</v>
      </c>
      <c r="S3003" t="s">
        <v>1032</v>
      </c>
      <c r="T3003" t="s">
        <v>1337</v>
      </c>
      <c r="U3003">
        <v>60</v>
      </c>
      <c r="V3003">
        <v>-146</v>
      </c>
      <c r="W3003">
        <v>150</v>
      </c>
    </row>
    <row r="3004" spans="1:45" x14ac:dyDescent="0.35">
      <c r="A3004">
        <v>3258</v>
      </c>
      <c r="B3004" t="s">
        <v>47</v>
      </c>
      <c r="C3004">
        <v>1925</v>
      </c>
      <c r="D3004">
        <v>3</v>
      </c>
      <c r="E3004">
        <v>1</v>
      </c>
      <c r="F3004">
        <v>23</v>
      </c>
      <c r="G3004">
        <v>42</v>
      </c>
      <c r="H3004" t="s">
        <v>48</v>
      </c>
      <c r="Q3004">
        <v>12</v>
      </c>
      <c r="R3004" t="s">
        <v>60</v>
      </c>
      <c r="T3004" t="s">
        <v>332</v>
      </c>
      <c r="U3004">
        <v>46.1</v>
      </c>
      <c r="V3004">
        <v>12.2</v>
      </c>
      <c r="W3004">
        <v>130</v>
      </c>
    </row>
    <row r="3005" spans="1:45" x14ac:dyDescent="0.35">
      <c r="A3005">
        <v>3261</v>
      </c>
      <c r="B3005" t="s">
        <v>47</v>
      </c>
      <c r="C3005">
        <v>1925</v>
      </c>
      <c r="D3005">
        <v>3</v>
      </c>
      <c r="E3005">
        <v>16</v>
      </c>
      <c r="F3005">
        <v>14</v>
      </c>
      <c r="G3005">
        <v>42</v>
      </c>
      <c r="H3005">
        <v>12</v>
      </c>
      <c r="I3005">
        <v>26</v>
      </c>
      <c r="J3005">
        <v>7</v>
      </c>
      <c r="L3005">
        <v>7</v>
      </c>
      <c r="R3005" t="s">
        <v>93</v>
      </c>
      <c r="T3005" t="s">
        <v>2062</v>
      </c>
      <c r="U3005">
        <v>25.7</v>
      </c>
      <c r="V3005">
        <v>100.4</v>
      </c>
      <c r="W3005">
        <v>30</v>
      </c>
      <c r="X3005">
        <v>5000</v>
      </c>
      <c r="Y3005">
        <v>4</v>
      </c>
      <c r="AC3005">
        <v>4</v>
      </c>
      <c r="AE3005">
        <v>4</v>
      </c>
      <c r="AG3005">
        <v>4</v>
      </c>
      <c r="AJ3005">
        <v>5000</v>
      </c>
      <c r="AK3005">
        <v>4</v>
      </c>
      <c r="AO3005">
        <v>4</v>
      </c>
      <c r="AQ3005">
        <v>4</v>
      </c>
      <c r="AS3005">
        <v>4</v>
      </c>
    </row>
    <row r="3006" spans="1:45" x14ac:dyDescent="0.35">
      <c r="A3006">
        <v>3262</v>
      </c>
      <c r="B3006" t="s">
        <v>47</v>
      </c>
      <c r="C3006">
        <v>1925</v>
      </c>
      <c r="D3006">
        <v>3</v>
      </c>
      <c r="E3006">
        <v>20</v>
      </c>
      <c r="F3006">
        <v>2</v>
      </c>
      <c r="H3006" t="s">
        <v>48</v>
      </c>
      <c r="Q3006">
        <v>12</v>
      </c>
      <c r="R3006" t="s">
        <v>60</v>
      </c>
      <c r="T3006" t="s">
        <v>476</v>
      </c>
      <c r="U3006">
        <v>43.2</v>
      </c>
      <c r="V3006">
        <v>10.9</v>
      </c>
      <c r="W3006">
        <v>130</v>
      </c>
    </row>
    <row r="3007" spans="1:45" x14ac:dyDescent="0.35">
      <c r="A3007">
        <v>3263</v>
      </c>
      <c r="B3007" t="s">
        <v>47</v>
      </c>
      <c r="C3007">
        <v>1925</v>
      </c>
      <c r="D3007">
        <v>3</v>
      </c>
      <c r="E3007">
        <v>22</v>
      </c>
      <c r="F3007">
        <v>8</v>
      </c>
      <c r="G3007">
        <v>41</v>
      </c>
      <c r="H3007" t="s">
        <v>48</v>
      </c>
      <c r="I3007">
        <v>50</v>
      </c>
      <c r="J3007">
        <v>7.6</v>
      </c>
      <c r="P3007">
        <v>7.6</v>
      </c>
      <c r="R3007" t="s">
        <v>1423</v>
      </c>
      <c r="T3007" t="s">
        <v>1424</v>
      </c>
      <c r="U3007">
        <v>-18.5</v>
      </c>
      <c r="V3007">
        <v>168.5</v>
      </c>
      <c r="W3007">
        <v>170</v>
      </c>
    </row>
    <row r="3008" spans="1:45" x14ac:dyDescent="0.35">
      <c r="A3008">
        <v>6583</v>
      </c>
      <c r="B3008" t="s">
        <v>51</v>
      </c>
      <c r="C3008">
        <v>1925</v>
      </c>
      <c r="D3008">
        <v>5</v>
      </c>
      <c r="E3008">
        <v>5</v>
      </c>
      <c r="F3008">
        <v>10</v>
      </c>
      <c r="G3008">
        <v>6</v>
      </c>
      <c r="H3008">
        <v>6</v>
      </c>
      <c r="I3008">
        <v>33</v>
      </c>
      <c r="J3008">
        <v>6.8</v>
      </c>
      <c r="L3008">
        <v>6.8</v>
      </c>
      <c r="Q3008">
        <v>9</v>
      </c>
      <c r="R3008" t="s">
        <v>621</v>
      </c>
      <c r="T3008" t="s">
        <v>919</v>
      </c>
      <c r="U3008">
        <v>9.3000000000000007</v>
      </c>
      <c r="V3008">
        <v>122.7</v>
      </c>
      <c r="W3008">
        <v>170</v>
      </c>
      <c r="X3008">
        <v>17</v>
      </c>
      <c r="Y3008">
        <v>1</v>
      </c>
      <c r="AE3008">
        <v>2</v>
      </c>
      <c r="AG3008">
        <v>2</v>
      </c>
      <c r="AJ3008">
        <v>17</v>
      </c>
      <c r="AK3008">
        <v>1</v>
      </c>
      <c r="AQ3008">
        <v>2</v>
      </c>
      <c r="AS3008">
        <v>2</v>
      </c>
    </row>
    <row r="3009" spans="1:47" x14ac:dyDescent="0.35">
      <c r="A3009">
        <v>3264</v>
      </c>
      <c r="B3009" t="s">
        <v>47</v>
      </c>
      <c r="C3009">
        <v>1925</v>
      </c>
      <c r="D3009">
        <v>5</v>
      </c>
      <c r="E3009">
        <v>7</v>
      </c>
      <c r="F3009">
        <v>4</v>
      </c>
      <c r="G3009">
        <v>30</v>
      </c>
      <c r="H3009" t="s">
        <v>48</v>
      </c>
      <c r="Q3009">
        <v>12</v>
      </c>
      <c r="R3009" t="s">
        <v>60</v>
      </c>
      <c r="T3009" t="s">
        <v>476</v>
      </c>
      <c r="U3009">
        <v>43.2</v>
      </c>
      <c r="V3009">
        <v>10.8</v>
      </c>
      <c r="W3009">
        <v>130</v>
      </c>
    </row>
    <row r="3010" spans="1:47" x14ac:dyDescent="0.35">
      <c r="A3010">
        <v>6543</v>
      </c>
      <c r="B3010" t="s">
        <v>51</v>
      </c>
      <c r="C3010">
        <v>1925</v>
      </c>
      <c r="D3010">
        <v>5</v>
      </c>
      <c r="E3010">
        <v>15</v>
      </c>
      <c r="F3010">
        <v>11</v>
      </c>
      <c r="G3010">
        <v>56</v>
      </c>
      <c r="H3010">
        <v>57</v>
      </c>
      <c r="I3010">
        <v>50</v>
      </c>
      <c r="J3010">
        <v>7.1</v>
      </c>
      <c r="L3010">
        <v>7.1</v>
      </c>
      <c r="R3010" t="s">
        <v>539</v>
      </c>
      <c r="T3010" t="s">
        <v>1557</v>
      </c>
      <c r="U3010">
        <v>-26</v>
      </c>
      <c r="V3010">
        <v>-71.5</v>
      </c>
      <c r="W3010">
        <v>160</v>
      </c>
    </row>
    <row r="3011" spans="1:47" x14ac:dyDescent="0.35">
      <c r="A3011">
        <v>3267</v>
      </c>
      <c r="B3011" t="s">
        <v>47</v>
      </c>
      <c r="C3011">
        <v>1925</v>
      </c>
      <c r="D3011">
        <v>5</v>
      </c>
      <c r="E3011">
        <v>23</v>
      </c>
      <c r="F3011">
        <v>2</v>
      </c>
      <c r="G3011">
        <v>9</v>
      </c>
      <c r="H3011">
        <v>45</v>
      </c>
      <c r="J3011">
        <v>6.8</v>
      </c>
      <c r="L3011">
        <v>6.8</v>
      </c>
      <c r="R3011" t="s">
        <v>199</v>
      </c>
      <c r="T3011" t="s">
        <v>2063</v>
      </c>
      <c r="U3011">
        <v>35.75</v>
      </c>
      <c r="V3011">
        <v>134.75</v>
      </c>
      <c r="W3011">
        <v>30</v>
      </c>
      <c r="X3011">
        <v>395</v>
      </c>
      <c r="Y3011">
        <v>3</v>
      </c>
      <c r="AE3011">
        <v>4</v>
      </c>
      <c r="AF3011">
        <v>3333</v>
      </c>
      <c r="AG3011">
        <v>4</v>
      </c>
      <c r="AJ3011">
        <v>395</v>
      </c>
      <c r="AK3011">
        <v>3</v>
      </c>
      <c r="AQ3011">
        <v>4</v>
      </c>
      <c r="AR3011">
        <v>3333</v>
      </c>
      <c r="AS3011">
        <v>4</v>
      </c>
    </row>
    <row r="3012" spans="1:47" x14ac:dyDescent="0.35">
      <c r="A3012">
        <v>3268</v>
      </c>
      <c r="B3012" t="s">
        <v>51</v>
      </c>
      <c r="C3012">
        <v>1925</v>
      </c>
      <c r="D3012">
        <v>5</v>
      </c>
      <c r="E3012">
        <v>25</v>
      </c>
      <c r="F3012">
        <v>3</v>
      </c>
      <c r="G3012">
        <v>43</v>
      </c>
      <c r="H3012">
        <v>6</v>
      </c>
      <c r="I3012">
        <v>10</v>
      </c>
      <c r="J3012">
        <v>6.3</v>
      </c>
      <c r="L3012">
        <v>6.3</v>
      </c>
      <c r="Q3012">
        <v>7</v>
      </c>
      <c r="R3012" t="s">
        <v>621</v>
      </c>
      <c r="T3012" t="s">
        <v>2064</v>
      </c>
      <c r="U3012">
        <v>12.2</v>
      </c>
      <c r="V3012">
        <v>122.1</v>
      </c>
      <c r="W3012">
        <v>170</v>
      </c>
    </row>
    <row r="3013" spans="1:47" x14ac:dyDescent="0.35">
      <c r="A3013">
        <v>9672</v>
      </c>
      <c r="B3013" t="s">
        <v>47</v>
      </c>
      <c r="C3013">
        <v>1925</v>
      </c>
      <c r="D3013">
        <v>6</v>
      </c>
      <c r="E3013">
        <v>28</v>
      </c>
      <c r="F3013">
        <v>1</v>
      </c>
      <c r="G3013">
        <v>21</v>
      </c>
      <c r="H3013">
        <v>5</v>
      </c>
      <c r="I3013">
        <v>25</v>
      </c>
      <c r="J3013">
        <v>6.7</v>
      </c>
      <c r="L3013">
        <v>6.7</v>
      </c>
      <c r="Q3013">
        <v>8</v>
      </c>
      <c r="R3013" t="s">
        <v>505</v>
      </c>
      <c r="T3013" t="s">
        <v>2065</v>
      </c>
      <c r="U3013">
        <v>46.4</v>
      </c>
      <c r="V3013">
        <v>-111.24</v>
      </c>
      <c r="W3013">
        <v>150</v>
      </c>
      <c r="AD3013">
        <v>0.15</v>
      </c>
      <c r="AE3013">
        <v>1</v>
      </c>
      <c r="AI3013">
        <v>2</v>
      </c>
      <c r="AP3013">
        <v>0.15</v>
      </c>
      <c r="AQ3013">
        <v>1</v>
      </c>
      <c r="AU3013">
        <v>2</v>
      </c>
    </row>
    <row r="3014" spans="1:47" x14ac:dyDescent="0.35">
      <c r="A3014">
        <v>3270</v>
      </c>
      <c r="B3014" t="s">
        <v>47</v>
      </c>
      <c r="C3014">
        <v>1925</v>
      </c>
      <c r="D3014">
        <v>6</v>
      </c>
      <c r="E3014">
        <v>29</v>
      </c>
      <c r="F3014">
        <v>14</v>
      </c>
      <c r="G3014">
        <v>42</v>
      </c>
      <c r="H3014">
        <v>26.2</v>
      </c>
      <c r="I3014">
        <v>10</v>
      </c>
      <c r="J3014">
        <v>6.8</v>
      </c>
      <c r="K3014">
        <v>6.8</v>
      </c>
      <c r="L3014">
        <v>6.3</v>
      </c>
      <c r="Q3014">
        <v>9</v>
      </c>
      <c r="R3014" t="s">
        <v>505</v>
      </c>
      <c r="S3014" t="s">
        <v>1092</v>
      </c>
      <c r="T3014" t="s">
        <v>1093</v>
      </c>
      <c r="U3014">
        <v>34.417999999999999</v>
      </c>
      <c r="V3014">
        <v>-120.196</v>
      </c>
      <c r="W3014">
        <v>150</v>
      </c>
      <c r="X3014">
        <v>13</v>
      </c>
      <c r="Y3014">
        <v>1</v>
      </c>
      <c r="AD3014">
        <v>8</v>
      </c>
      <c r="AE3014">
        <v>3</v>
      </c>
      <c r="AG3014">
        <v>3</v>
      </c>
      <c r="AJ3014">
        <v>13</v>
      </c>
      <c r="AK3014">
        <v>1</v>
      </c>
      <c r="AP3014">
        <v>8</v>
      </c>
      <c r="AQ3014">
        <v>3</v>
      </c>
      <c r="AS3014">
        <v>3</v>
      </c>
    </row>
    <row r="3015" spans="1:47" x14ac:dyDescent="0.35">
      <c r="A3015">
        <v>3272</v>
      </c>
      <c r="B3015" t="s">
        <v>47</v>
      </c>
      <c r="C3015">
        <v>1925</v>
      </c>
      <c r="D3015">
        <v>7</v>
      </c>
      <c r="E3015">
        <v>19</v>
      </c>
      <c r="F3015">
        <v>5</v>
      </c>
      <c r="H3015" t="s">
        <v>48</v>
      </c>
      <c r="Q3015">
        <v>12</v>
      </c>
      <c r="R3015" t="s">
        <v>60</v>
      </c>
      <c r="T3015" t="s">
        <v>1329</v>
      </c>
      <c r="U3015">
        <v>40.200000000000003</v>
      </c>
      <c r="V3015">
        <v>16.100000000000001</v>
      </c>
      <c r="W3015">
        <v>130</v>
      </c>
    </row>
    <row r="3016" spans="1:47" x14ac:dyDescent="0.35">
      <c r="A3016">
        <v>3274</v>
      </c>
      <c r="B3016" t="s">
        <v>47</v>
      </c>
      <c r="C3016">
        <v>1925</v>
      </c>
      <c r="D3016">
        <v>8</v>
      </c>
      <c r="E3016">
        <v>7</v>
      </c>
      <c r="F3016">
        <v>6</v>
      </c>
      <c r="G3016">
        <v>46</v>
      </c>
      <c r="H3016">
        <v>37</v>
      </c>
      <c r="J3016">
        <v>5.9</v>
      </c>
      <c r="L3016">
        <v>5.9</v>
      </c>
      <c r="Q3016">
        <v>8</v>
      </c>
      <c r="R3016" t="s">
        <v>80</v>
      </c>
      <c r="T3016" t="s">
        <v>2066</v>
      </c>
      <c r="U3016">
        <v>38</v>
      </c>
      <c r="V3016">
        <v>30.5</v>
      </c>
      <c r="W3016">
        <v>140</v>
      </c>
      <c r="X3016">
        <v>3</v>
      </c>
      <c r="Y3016">
        <v>1</v>
      </c>
      <c r="AE3016">
        <v>3</v>
      </c>
      <c r="AF3016">
        <v>2043</v>
      </c>
      <c r="AG3016">
        <v>4</v>
      </c>
      <c r="AJ3016">
        <v>3</v>
      </c>
      <c r="AK3016">
        <v>1</v>
      </c>
      <c r="AQ3016">
        <v>3</v>
      </c>
      <c r="AR3016">
        <v>2043</v>
      </c>
      <c r="AS3016">
        <v>4</v>
      </c>
    </row>
    <row r="3017" spans="1:47" x14ac:dyDescent="0.35">
      <c r="A3017">
        <v>3275</v>
      </c>
      <c r="B3017" t="s">
        <v>47</v>
      </c>
      <c r="C3017">
        <v>1925</v>
      </c>
      <c r="D3017">
        <v>10</v>
      </c>
      <c r="E3017">
        <v>5</v>
      </c>
      <c r="F3017">
        <v>1</v>
      </c>
      <c r="G3017">
        <v>9</v>
      </c>
      <c r="H3017" t="s">
        <v>48</v>
      </c>
      <c r="I3017">
        <v>135</v>
      </c>
      <c r="J3017">
        <v>6.7</v>
      </c>
      <c r="P3017">
        <v>6.7</v>
      </c>
      <c r="R3017" t="s">
        <v>713</v>
      </c>
      <c r="T3017" t="s">
        <v>2067</v>
      </c>
      <c r="U3017">
        <v>12.2</v>
      </c>
      <c r="V3017">
        <v>-85.2</v>
      </c>
      <c r="W3017">
        <v>100</v>
      </c>
      <c r="AE3017">
        <v>3</v>
      </c>
    </row>
    <row r="3018" spans="1:47" x14ac:dyDescent="0.35">
      <c r="A3018">
        <v>3277</v>
      </c>
      <c r="B3018" t="s">
        <v>47</v>
      </c>
      <c r="C3018">
        <v>1925</v>
      </c>
      <c r="D3018">
        <v>10</v>
      </c>
      <c r="E3018">
        <v>13</v>
      </c>
      <c r="F3018">
        <v>17</v>
      </c>
      <c r="G3018">
        <v>40</v>
      </c>
      <c r="H3018" t="s">
        <v>48</v>
      </c>
      <c r="I3018">
        <v>60</v>
      </c>
      <c r="J3018">
        <v>7.5</v>
      </c>
      <c r="P3018">
        <v>7.5</v>
      </c>
      <c r="R3018" t="s">
        <v>2068</v>
      </c>
      <c r="T3018" t="s">
        <v>2069</v>
      </c>
      <c r="U3018">
        <v>11</v>
      </c>
      <c r="V3018">
        <v>-42</v>
      </c>
      <c r="W3018">
        <v>70</v>
      </c>
    </row>
    <row r="3019" spans="1:47" x14ac:dyDescent="0.35">
      <c r="A3019">
        <v>3278</v>
      </c>
      <c r="B3019" t="s">
        <v>47</v>
      </c>
      <c r="C3019">
        <v>1925</v>
      </c>
      <c r="D3019">
        <v>10</v>
      </c>
      <c r="E3019">
        <v>14</v>
      </c>
      <c r="F3019">
        <v>17</v>
      </c>
      <c r="G3019">
        <v>5</v>
      </c>
      <c r="H3019">
        <v>18</v>
      </c>
      <c r="J3019">
        <v>5.8</v>
      </c>
      <c r="L3019">
        <v>5.8</v>
      </c>
      <c r="Q3019">
        <v>7</v>
      </c>
      <c r="R3019" t="s">
        <v>93</v>
      </c>
      <c r="T3019" t="s">
        <v>530</v>
      </c>
      <c r="U3019">
        <v>27</v>
      </c>
      <c r="V3019">
        <v>100</v>
      </c>
      <c r="W3019">
        <v>30</v>
      </c>
      <c r="X3019">
        <v>12</v>
      </c>
      <c r="Y3019">
        <v>1</v>
      </c>
      <c r="AC3019">
        <v>3</v>
      </c>
      <c r="AE3019">
        <v>2</v>
      </c>
      <c r="AF3019">
        <v>500</v>
      </c>
      <c r="AG3019">
        <v>3</v>
      </c>
      <c r="AJ3019">
        <v>12</v>
      </c>
      <c r="AK3019">
        <v>1</v>
      </c>
      <c r="AO3019">
        <v>3</v>
      </c>
      <c r="AQ3019">
        <v>2</v>
      </c>
      <c r="AR3019">
        <v>500</v>
      </c>
      <c r="AS3019">
        <v>3</v>
      </c>
    </row>
    <row r="3020" spans="1:47" x14ac:dyDescent="0.35">
      <c r="A3020">
        <v>3279</v>
      </c>
      <c r="B3020" t="s">
        <v>51</v>
      </c>
      <c r="C3020">
        <v>1925</v>
      </c>
      <c r="D3020">
        <v>11</v>
      </c>
      <c r="E3020">
        <v>13</v>
      </c>
      <c r="F3020">
        <v>12</v>
      </c>
      <c r="G3020">
        <v>14</v>
      </c>
      <c r="H3020">
        <v>45</v>
      </c>
      <c r="I3020">
        <v>22</v>
      </c>
      <c r="J3020">
        <v>7.3</v>
      </c>
      <c r="L3020">
        <v>7.3</v>
      </c>
      <c r="Q3020">
        <v>9</v>
      </c>
      <c r="R3020" t="s">
        <v>621</v>
      </c>
      <c r="T3020" t="s">
        <v>2070</v>
      </c>
      <c r="U3020">
        <v>13</v>
      </c>
      <c r="V3020">
        <v>125</v>
      </c>
      <c r="W3020">
        <v>170</v>
      </c>
      <c r="AC3020">
        <v>3</v>
      </c>
      <c r="AE3020">
        <v>2</v>
      </c>
      <c r="AG3020">
        <v>3</v>
      </c>
      <c r="AK3020">
        <v>2</v>
      </c>
      <c r="AO3020">
        <v>3</v>
      </c>
      <c r="AQ3020">
        <v>2</v>
      </c>
      <c r="AS3020">
        <v>3</v>
      </c>
    </row>
    <row r="3021" spans="1:47" x14ac:dyDescent="0.35">
      <c r="A3021">
        <v>6317</v>
      </c>
      <c r="B3021" t="s">
        <v>51</v>
      </c>
      <c r="C3021">
        <v>1925</v>
      </c>
      <c r="D3021">
        <v>11</v>
      </c>
      <c r="E3021">
        <v>16</v>
      </c>
      <c r="F3021">
        <v>11</v>
      </c>
      <c r="G3021">
        <v>54</v>
      </c>
      <c r="H3021">
        <v>54</v>
      </c>
      <c r="I3021">
        <v>80</v>
      </c>
      <c r="J3021">
        <v>7</v>
      </c>
      <c r="L3021">
        <v>7</v>
      </c>
      <c r="R3021" t="s">
        <v>543</v>
      </c>
      <c r="T3021" t="s">
        <v>892</v>
      </c>
      <c r="U3021">
        <v>18.5</v>
      </c>
      <c r="V3021">
        <v>-107</v>
      </c>
      <c r="W3021">
        <v>150</v>
      </c>
      <c r="AQ3021">
        <v>2</v>
      </c>
    </row>
    <row r="3022" spans="1:47" x14ac:dyDescent="0.35">
      <c r="A3022">
        <v>3280</v>
      </c>
      <c r="B3022" t="s">
        <v>47</v>
      </c>
      <c r="C3022">
        <v>1925</v>
      </c>
      <c r="D3022">
        <v>12</v>
      </c>
      <c r="E3022">
        <v>4</v>
      </c>
      <c r="H3022" t="s">
        <v>48</v>
      </c>
      <c r="Q3022">
        <v>12</v>
      </c>
      <c r="R3022" t="s">
        <v>60</v>
      </c>
      <c r="T3022" t="s">
        <v>332</v>
      </c>
      <c r="U3022">
        <v>44.2</v>
      </c>
      <c r="V3022">
        <v>12.2</v>
      </c>
      <c r="W3022">
        <v>130</v>
      </c>
    </row>
    <row r="3023" spans="1:47" x14ac:dyDescent="0.35">
      <c r="A3023">
        <v>3281</v>
      </c>
      <c r="B3023" t="s">
        <v>47</v>
      </c>
      <c r="C3023">
        <v>1925</v>
      </c>
      <c r="D3023">
        <v>12</v>
      </c>
      <c r="E3023">
        <v>14</v>
      </c>
      <c r="H3023" t="s">
        <v>48</v>
      </c>
      <c r="J3023">
        <v>5.5</v>
      </c>
      <c r="P3023">
        <v>5.5</v>
      </c>
      <c r="R3023" t="s">
        <v>73</v>
      </c>
      <c r="T3023" t="s">
        <v>2002</v>
      </c>
      <c r="U3023">
        <v>34.6</v>
      </c>
      <c r="V3023">
        <v>58.1</v>
      </c>
      <c r="W3023">
        <v>140</v>
      </c>
      <c r="X3023">
        <v>500</v>
      </c>
      <c r="Y3023">
        <v>3</v>
      </c>
    </row>
    <row r="3024" spans="1:47" x14ac:dyDescent="0.35">
      <c r="A3024">
        <v>3282</v>
      </c>
      <c r="B3024" t="s">
        <v>47</v>
      </c>
      <c r="C3024">
        <v>1925</v>
      </c>
      <c r="D3024">
        <v>12</v>
      </c>
      <c r="E3024">
        <v>18</v>
      </c>
      <c r="F3024">
        <v>5</v>
      </c>
      <c r="G3024">
        <v>53</v>
      </c>
      <c r="H3024" t="s">
        <v>48</v>
      </c>
      <c r="J3024">
        <v>5.5</v>
      </c>
      <c r="P3024">
        <v>5.5</v>
      </c>
      <c r="R3024" t="s">
        <v>73</v>
      </c>
      <c r="T3024" t="s">
        <v>2071</v>
      </c>
      <c r="U3024">
        <v>28.5</v>
      </c>
      <c r="V3024">
        <v>51.2</v>
      </c>
      <c r="W3024">
        <v>140</v>
      </c>
      <c r="X3024">
        <v>2</v>
      </c>
      <c r="Y3024">
        <v>1</v>
      </c>
      <c r="AE3024">
        <v>2</v>
      </c>
    </row>
    <row r="3025" spans="1:47" x14ac:dyDescent="0.35">
      <c r="A3025">
        <v>10416</v>
      </c>
      <c r="B3025" t="s">
        <v>51</v>
      </c>
      <c r="C3025">
        <v>1926</v>
      </c>
      <c r="D3025">
        <v>1</v>
      </c>
      <c r="E3025">
        <v>25</v>
      </c>
      <c r="F3025">
        <v>0</v>
      </c>
      <c r="G3025">
        <v>36</v>
      </c>
      <c r="H3025">
        <v>25.1</v>
      </c>
      <c r="I3025">
        <v>15</v>
      </c>
      <c r="J3025">
        <v>7.5</v>
      </c>
      <c r="K3025">
        <v>7.5</v>
      </c>
      <c r="L3025">
        <v>7.4</v>
      </c>
      <c r="R3025" t="s">
        <v>1769</v>
      </c>
      <c r="T3025" t="s">
        <v>2072</v>
      </c>
      <c r="U3025">
        <v>-10.061</v>
      </c>
      <c r="V3025">
        <v>159.215</v>
      </c>
      <c r="W3025">
        <v>170</v>
      </c>
      <c r="AE3025">
        <v>1</v>
      </c>
      <c r="AQ3025">
        <v>1</v>
      </c>
    </row>
    <row r="3026" spans="1:47" x14ac:dyDescent="0.35">
      <c r="A3026">
        <v>6298</v>
      </c>
      <c r="B3026" t="s">
        <v>51</v>
      </c>
      <c r="C3026">
        <v>1926</v>
      </c>
      <c r="D3026">
        <v>3</v>
      </c>
      <c r="E3026">
        <v>20</v>
      </c>
      <c r="F3026">
        <v>9</v>
      </c>
      <c r="G3026">
        <v>3</v>
      </c>
      <c r="H3026" t="s">
        <v>48</v>
      </c>
      <c r="R3026" t="s">
        <v>505</v>
      </c>
      <c r="S3026" t="s">
        <v>506</v>
      </c>
      <c r="T3026" t="s">
        <v>507</v>
      </c>
      <c r="U3026">
        <v>20.5</v>
      </c>
      <c r="V3026">
        <v>-155.5</v>
      </c>
      <c r="W3026">
        <v>150</v>
      </c>
    </row>
    <row r="3027" spans="1:47" x14ac:dyDescent="0.35">
      <c r="A3027">
        <v>3284</v>
      </c>
      <c r="B3027" t="s">
        <v>47</v>
      </c>
      <c r="C3027">
        <v>1926</v>
      </c>
      <c r="D3027">
        <v>4</v>
      </c>
      <c r="E3027">
        <v>12</v>
      </c>
      <c r="F3027">
        <v>8</v>
      </c>
      <c r="G3027">
        <v>32</v>
      </c>
      <c r="H3027" t="s">
        <v>48</v>
      </c>
      <c r="I3027">
        <v>60</v>
      </c>
      <c r="J3027">
        <v>7.5</v>
      </c>
      <c r="P3027">
        <v>7.5</v>
      </c>
      <c r="R3027" t="s">
        <v>1769</v>
      </c>
      <c r="T3027" t="s">
        <v>1769</v>
      </c>
      <c r="U3027">
        <v>-10</v>
      </c>
      <c r="V3027">
        <v>161</v>
      </c>
      <c r="W3027">
        <v>170</v>
      </c>
    </row>
    <row r="3028" spans="1:47" x14ac:dyDescent="0.35">
      <c r="A3028">
        <v>3285</v>
      </c>
      <c r="B3028" t="s">
        <v>47</v>
      </c>
      <c r="C3028">
        <v>1926</v>
      </c>
      <c r="D3028">
        <v>6</v>
      </c>
      <c r="E3028">
        <v>19</v>
      </c>
      <c r="F3028">
        <v>22</v>
      </c>
      <c r="H3028" t="s">
        <v>48</v>
      </c>
      <c r="Q3028">
        <v>12</v>
      </c>
      <c r="R3028" t="s">
        <v>60</v>
      </c>
      <c r="T3028" t="s">
        <v>1329</v>
      </c>
      <c r="U3028">
        <v>41.5</v>
      </c>
      <c r="V3028">
        <v>13.8</v>
      </c>
      <c r="W3028">
        <v>130</v>
      </c>
    </row>
    <row r="3029" spans="1:47" x14ac:dyDescent="0.35">
      <c r="A3029">
        <v>3288</v>
      </c>
      <c r="B3029" t="s">
        <v>47</v>
      </c>
      <c r="C3029">
        <v>1926</v>
      </c>
      <c r="D3029">
        <v>6</v>
      </c>
      <c r="E3029">
        <v>26</v>
      </c>
      <c r="F3029">
        <v>19</v>
      </c>
      <c r="G3029">
        <v>46</v>
      </c>
      <c r="H3029">
        <v>34</v>
      </c>
      <c r="I3029">
        <v>100</v>
      </c>
      <c r="J3029">
        <v>7.9</v>
      </c>
      <c r="L3029">
        <v>7.9</v>
      </c>
      <c r="Q3029">
        <v>11</v>
      </c>
      <c r="R3029" t="s">
        <v>56</v>
      </c>
      <c r="T3029" t="s">
        <v>2073</v>
      </c>
      <c r="U3029">
        <v>36.5</v>
      </c>
      <c r="V3029">
        <v>27.5</v>
      </c>
      <c r="W3029">
        <v>130</v>
      </c>
      <c r="Y3029">
        <v>2</v>
      </c>
      <c r="AE3029">
        <v>3</v>
      </c>
      <c r="AK3029">
        <v>2</v>
      </c>
      <c r="AQ3029">
        <v>3</v>
      </c>
    </row>
    <row r="3030" spans="1:47" x14ac:dyDescent="0.35">
      <c r="A3030">
        <v>3290</v>
      </c>
      <c r="B3030" t="s">
        <v>51</v>
      </c>
      <c r="C3030">
        <v>1926</v>
      </c>
      <c r="D3030">
        <v>6</v>
      </c>
      <c r="E3030">
        <v>28</v>
      </c>
      <c r="F3030">
        <v>3</v>
      </c>
      <c r="G3030">
        <v>23</v>
      </c>
      <c r="H3030">
        <v>25</v>
      </c>
      <c r="J3030">
        <v>5.8</v>
      </c>
      <c r="L3030">
        <v>5.8</v>
      </c>
      <c r="Q3030">
        <v>9</v>
      </c>
      <c r="R3030" t="s">
        <v>676</v>
      </c>
      <c r="T3030" t="s">
        <v>1948</v>
      </c>
      <c r="U3030">
        <v>-0.7</v>
      </c>
      <c r="V3030">
        <v>100.6</v>
      </c>
      <c r="W3030">
        <v>60</v>
      </c>
      <c r="Y3030">
        <v>3</v>
      </c>
      <c r="AC3030">
        <v>3</v>
      </c>
      <c r="AE3030">
        <v>2</v>
      </c>
      <c r="AK3030">
        <v>3</v>
      </c>
      <c r="AO3030">
        <v>3</v>
      </c>
      <c r="AQ3030">
        <v>2</v>
      </c>
    </row>
    <row r="3031" spans="1:47" x14ac:dyDescent="0.35">
      <c r="A3031">
        <v>3291</v>
      </c>
      <c r="B3031" t="s">
        <v>47</v>
      </c>
      <c r="C3031">
        <v>1926</v>
      </c>
      <c r="D3031">
        <v>6</v>
      </c>
      <c r="E3031">
        <v>29</v>
      </c>
      <c r="F3031">
        <v>12</v>
      </c>
      <c r="G3031">
        <v>5</v>
      </c>
      <c r="H3031" t="s">
        <v>48</v>
      </c>
      <c r="Q3031">
        <v>12</v>
      </c>
      <c r="R3031" t="s">
        <v>60</v>
      </c>
      <c r="T3031" t="s">
        <v>332</v>
      </c>
      <c r="U3031">
        <v>44.6</v>
      </c>
      <c r="V3031">
        <v>10.7</v>
      </c>
      <c r="W3031">
        <v>130</v>
      </c>
    </row>
    <row r="3032" spans="1:47" x14ac:dyDescent="0.35">
      <c r="A3032">
        <v>3292</v>
      </c>
      <c r="B3032" t="s">
        <v>47</v>
      </c>
      <c r="C3032">
        <v>1926</v>
      </c>
      <c r="D3032">
        <v>6</v>
      </c>
      <c r="E3032">
        <v>29</v>
      </c>
      <c r="F3032">
        <v>14</v>
      </c>
      <c r="G3032">
        <v>27</v>
      </c>
      <c r="H3032" t="s">
        <v>48</v>
      </c>
      <c r="I3032">
        <v>130</v>
      </c>
      <c r="J3032">
        <v>7.5</v>
      </c>
      <c r="P3032">
        <v>7.5</v>
      </c>
      <c r="R3032" t="s">
        <v>199</v>
      </c>
      <c r="T3032" t="s">
        <v>979</v>
      </c>
      <c r="U3032">
        <v>27</v>
      </c>
      <c r="V3032">
        <v>127</v>
      </c>
      <c r="W3032">
        <v>30</v>
      </c>
    </row>
    <row r="3033" spans="1:47" x14ac:dyDescent="0.35">
      <c r="A3033">
        <v>7865</v>
      </c>
      <c r="B3033" t="s">
        <v>47</v>
      </c>
      <c r="C3033">
        <v>1926</v>
      </c>
      <c r="D3033">
        <v>7</v>
      </c>
      <c r="E3033">
        <v>5</v>
      </c>
      <c r="R3033" t="s">
        <v>676</v>
      </c>
      <c r="T3033" t="s">
        <v>2074</v>
      </c>
      <c r="U3033">
        <v>-0.3</v>
      </c>
      <c r="V3033">
        <v>100.4</v>
      </c>
      <c r="W3033">
        <v>60</v>
      </c>
      <c r="Y3033">
        <v>3</v>
      </c>
      <c r="AE3033">
        <v>2</v>
      </c>
      <c r="AG3033">
        <v>2</v>
      </c>
      <c r="AK3033">
        <v>3</v>
      </c>
      <c r="AQ3033">
        <v>2</v>
      </c>
      <c r="AS3033">
        <v>2</v>
      </c>
    </row>
    <row r="3034" spans="1:47" x14ac:dyDescent="0.35">
      <c r="A3034">
        <v>3293</v>
      </c>
      <c r="B3034" t="s">
        <v>51</v>
      </c>
      <c r="C3034">
        <v>1926</v>
      </c>
      <c r="D3034">
        <v>8</v>
      </c>
      <c r="E3034">
        <v>17</v>
      </c>
      <c r="F3034">
        <v>1</v>
      </c>
      <c r="G3034">
        <v>42</v>
      </c>
      <c r="I3034">
        <v>100</v>
      </c>
      <c r="J3034">
        <v>5.3</v>
      </c>
      <c r="L3034">
        <v>5.3</v>
      </c>
      <c r="Q3034">
        <v>7</v>
      </c>
      <c r="R3034" t="s">
        <v>60</v>
      </c>
      <c r="T3034" t="s">
        <v>2075</v>
      </c>
      <c r="U3034">
        <v>38.567</v>
      </c>
      <c r="V3034">
        <v>14.833</v>
      </c>
      <c r="W3034">
        <v>130</v>
      </c>
      <c r="AE3034">
        <v>3</v>
      </c>
    </row>
    <row r="3035" spans="1:47" x14ac:dyDescent="0.35">
      <c r="A3035">
        <v>7864</v>
      </c>
      <c r="B3035" t="s">
        <v>51</v>
      </c>
      <c r="C3035">
        <v>1926</v>
      </c>
      <c r="D3035">
        <v>8</v>
      </c>
      <c r="E3035">
        <v>31</v>
      </c>
      <c r="F3035">
        <v>10</v>
      </c>
      <c r="G3035">
        <v>40</v>
      </c>
      <c r="H3035">
        <v>8</v>
      </c>
      <c r="I3035">
        <v>10</v>
      </c>
      <c r="J3035">
        <v>5.8</v>
      </c>
      <c r="K3035">
        <v>5.8</v>
      </c>
      <c r="L3035">
        <v>5.6</v>
      </c>
      <c r="Q3035">
        <v>10</v>
      </c>
      <c r="R3035" t="s">
        <v>541</v>
      </c>
      <c r="T3035" t="s">
        <v>2076</v>
      </c>
      <c r="U3035">
        <v>37.972999999999999</v>
      </c>
      <c r="V3035">
        <v>-28.59</v>
      </c>
      <c r="W3035">
        <v>130</v>
      </c>
      <c r="X3035">
        <v>9</v>
      </c>
      <c r="Y3035">
        <v>1</v>
      </c>
      <c r="AB3035">
        <v>200</v>
      </c>
      <c r="AC3035">
        <v>3</v>
      </c>
      <c r="AE3035">
        <v>2</v>
      </c>
      <c r="AG3035">
        <v>3</v>
      </c>
      <c r="AI3035">
        <v>1</v>
      </c>
      <c r="AJ3035">
        <v>9</v>
      </c>
      <c r="AK3035">
        <v>1</v>
      </c>
      <c r="AN3035">
        <v>200</v>
      </c>
      <c r="AO3035">
        <v>3</v>
      </c>
      <c r="AQ3035">
        <v>2</v>
      </c>
      <c r="AS3035">
        <v>3</v>
      </c>
      <c r="AU3035">
        <v>1</v>
      </c>
    </row>
    <row r="3036" spans="1:47" x14ac:dyDescent="0.35">
      <c r="A3036">
        <v>6300</v>
      </c>
      <c r="B3036" t="s">
        <v>51</v>
      </c>
      <c r="C3036">
        <v>1926</v>
      </c>
      <c r="D3036">
        <v>9</v>
      </c>
      <c r="E3036">
        <v>16</v>
      </c>
      <c r="F3036">
        <v>17</v>
      </c>
      <c r="G3036">
        <v>59</v>
      </c>
      <c r="H3036">
        <v>15</v>
      </c>
      <c r="I3036">
        <v>35</v>
      </c>
      <c r="J3036">
        <v>6.9</v>
      </c>
      <c r="L3036">
        <v>6.9</v>
      </c>
      <c r="M3036">
        <v>7.3</v>
      </c>
      <c r="R3036" t="s">
        <v>1769</v>
      </c>
      <c r="T3036" t="s">
        <v>1769</v>
      </c>
      <c r="U3036">
        <v>-9.6739999999999995</v>
      </c>
      <c r="V3036">
        <v>159.51900000000001</v>
      </c>
      <c r="W3036">
        <v>170</v>
      </c>
      <c r="AE3036">
        <v>2</v>
      </c>
      <c r="AI3036">
        <v>2</v>
      </c>
      <c r="AQ3036">
        <v>2</v>
      </c>
      <c r="AU3036">
        <v>2</v>
      </c>
    </row>
    <row r="3037" spans="1:47" x14ac:dyDescent="0.35">
      <c r="A3037">
        <v>3294</v>
      </c>
      <c r="B3037" t="s">
        <v>47</v>
      </c>
      <c r="C3037">
        <v>1926</v>
      </c>
      <c r="D3037">
        <v>10</v>
      </c>
      <c r="E3037">
        <v>3</v>
      </c>
      <c r="F3037">
        <v>19</v>
      </c>
      <c r="G3037">
        <v>38</v>
      </c>
      <c r="H3037" t="s">
        <v>48</v>
      </c>
      <c r="I3037">
        <v>50</v>
      </c>
      <c r="J3037">
        <v>7.9</v>
      </c>
      <c r="P3037">
        <v>7.9</v>
      </c>
      <c r="R3037" t="s">
        <v>1395</v>
      </c>
      <c r="S3037" t="s">
        <v>2055</v>
      </c>
      <c r="T3037" t="s">
        <v>2057</v>
      </c>
      <c r="U3037">
        <v>-49</v>
      </c>
      <c r="V3037">
        <v>161</v>
      </c>
      <c r="W3037">
        <v>170</v>
      </c>
    </row>
    <row r="3038" spans="1:47" x14ac:dyDescent="0.35">
      <c r="A3038">
        <v>3295</v>
      </c>
      <c r="B3038" t="s">
        <v>47</v>
      </c>
      <c r="C3038">
        <v>1926</v>
      </c>
      <c r="D3038">
        <v>10</v>
      </c>
      <c r="E3038">
        <v>12</v>
      </c>
      <c r="H3038" t="s">
        <v>48</v>
      </c>
      <c r="R3038" t="s">
        <v>574</v>
      </c>
      <c r="T3038" t="s">
        <v>2077</v>
      </c>
      <c r="U3038">
        <v>42.6</v>
      </c>
      <c r="V3038">
        <v>18.5</v>
      </c>
      <c r="W3038">
        <v>130</v>
      </c>
      <c r="AD3038">
        <v>1.1000000000000001</v>
      </c>
      <c r="AE3038">
        <v>2</v>
      </c>
    </row>
    <row r="3039" spans="1:47" x14ac:dyDescent="0.35">
      <c r="A3039">
        <v>3296</v>
      </c>
      <c r="B3039" t="s">
        <v>47</v>
      </c>
      <c r="C3039">
        <v>1926</v>
      </c>
      <c r="D3039">
        <v>10</v>
      </c>
      <c r="E3039">
        <v>22</v>
      </c>
      <c r="F3039">
        <v>19</v>
      </c>
      <c r="G3039">
        <v>59</v>
      </c>
      <c r="H3039" t="s">
        <v>48</v>
      </c>
      <c r="I3039">
        <v>7</v>
      </c>
      <c r="J3039">
        <v>5.7</v>
      </c>
      <c r="P3039">
        <v>5.7</v>
      </c>
      <c r="Q3039">
        <v>9</v>
      </c>
      <c r="R3039" t="s">
        <v>80</v>
      </c>
      <c r="T3039" t="s">
        <v>2078</v>
      </c>
      <c r="U3039">
        <v>40.700000000000003</v>
      </c>
      <c r="V3039">
        <v>43.7</v>
      </c>
      <c r="W3039">
        <v>140</v>
      </c>
      <c r="X3039">
        <v>360</v>
      </c>
      <c r="Y3039">
        <v>3</v>
      </c>
      <c r="AE3039">
        <v>4</v>
      </c>
    </row>
    <row r="3040" spans="1:47" x14ac:dyDescent="0.35">
      <c r="A3040">
        <v>3297</v>
      </c>
      <c r="B3040" t="s">
        <v>47</v>
      </c>
      <c r="C3040">
        <v>1926</v>
      </c>
      <c r="D3040">
        <v>10</v>
      </c>
      <c r="E3040">
        <v>26</v>
      </c>
      <c r="F3040">
        <v>3</v>
      </c>
      <c r="G3040">
        <v>44</v>
      </c>
      <c r="H3040">
        <v>41</v>
      </c>
      <c r="J3040">
        <v>7.9</v>
      </c>
      <c r="L3040">
        <v>7.9</v>
      </c>
      <c r="R3040" t="s">
        <v>676</v>
      </c>
      <c r="T3040" t="s">
        <v>1970</v>
      </c>
      <c r="U3040">
        <v>-3.5</v>
      </c>
      <c r="V3040">
        <v>138.5</v>
      </c>
      <c r="W3040">
        <v>170</v>
      </c>
    </row>
    <row r="3041" spans="1:47" x14ac:dyDescent="0.35">
      <c r="A3041">
        <v>3298</v>
      </c>
      <c r="B3041" t="s">
        <v>47</v>
      </c>
      <c r="C3041">
        <v>1926</v>
      </c>
      <c r="D3041">
        <v>11</v>
      </c>
      <c r="E3041">
        <v>5</v>
      </c>
      <c r="F3041">
        <v>7</v>
      </c>
      <c r="G3041">
        <v>55</v>
      </c>
      <c r="H3041" t="s">
        <v>48</v>
      </c>
      <c r="I3041">
        <v>135</v>
      </c>
      <c r="J3041">
        <v>7</v>
      </c>
      <c r="P3041">
        <v>7</v>
      </c>
      <c r="R3041" t="s">
        <v>713</v>
      </c>
      <c r="T3041" t="s">
        <v>2079</v>
      </c>
      <c r="U3041">
        <v>12.3</v>
      </c>
      <c r="V3041">
        <v>-85.8</v>
      </c>
      <c r="W3041">
        <v>100</v>
      </c>
      <c r="AE3041">
        <v>3</v>
      </c>
    </row>
    <row r="3042" spans="1:47" x14ac:dyDescent="0.35">
      <c r="A3042">
        <v>3299</v>
      </c>
      <c r="B3042" t="s">
        <v>47</v>
      </c>
      <c r="C3042">
        <v>1926</v>
      </c>
      <c r="D3042">
        <v>11</v>
      </c>
      <c r="E3042">
        <v>22</v>
      </c>
      <c r="J3042">
        <v>5.5</v>
      </c>
      <c r="L3042">
        <v>5.5</v>
      </c>
      <c r="Q3042">
        <v>7</v>
      </c>
      <c r="R3042" t="s">
        <v>93</v>
      </c>
      <c r="T3042" t="s">
        <v>530</v>
      </c>
      <c r="U3042">
        <v>25.6</v>
      </c>
      <c r="V3042">
        <v>100.3</v>
      </c>
      <c r="W3042">
        <v>30</v>
      </c>
      <c r="Y3042">
        <v>3</v>
      </c>
      <c r="AE3042">
        <v>1</v>
      </c>
      <c r="AG3042">
        <v>2</v>
      </c>
      <c r="AK3042">
        <v>3</v>
      </c>
      <c r="AQ3042">
        <v>1</v>
      </c>
      <c r="AS3042">
        <v>2</v>
      </c>
    </row>
    <row r="3043" spans="1:47" x14ac:dyDescent="0.35">
      <c r="A3043">
        <v>6318</v>
      </c>
      <c r="B3043" t="s">
        <v>51</v>
      </c>
      <c r="C3043">
        <v>1926</v>
      </c>
      <c r="D3043">
        <v>12</v>
      </c>
      <c r="E3043">
        <v>9</v>
      </c>
      <c r="F3043">
        <v>22</v>
      </c>
      <c r="G3043">
        <v>38</v>
      </c>
      <c r="H3043">
        <v>48</v>
      </c>
      <c r="I3043">
        <v>33</v>
      </c>
      <c r="J3043">
        <v>6</v>
      </c>
      <c r="L3043">
        <v>6</v>
      </c>
      <c r="R3043" t="s">
        <v>539</v>
      </c>
      <c r="T3043" t="s">
        <v>2040</v>
      </c>
      <c r="U3043">
        <v>-28</v>
      </c>
      <c r="V3043">
        <v>-71</v>
      </c>
      <c r="W3043">
        <v>160</v>
      </c>
    </row>
    <row r="3044" spans="1:47" x14ac:dyDescent="0.35">
      <c r="A3044">
        <v>3300</v>
      </c>
      <c r="B3044" t="s">
        <v>47</v>
      </c>
      <c r="C3044">
        <v>1926</v>
      </c>
      <c r="D3044">
        <v>12</v>
      </c>
      <c r="E3044">
        <v>13</v>
      </c>
      <c r="Q3044">
        <v>9</v>
      </c>
      <c r="R3044" t="s">
        <v>676</v>
      </c>
      <c r="T3044" t="s">
        <v>2080</v>
      </c>
      <c r="U3044">
        <v>-7.1</v>
      </c>
      <c r="V3044">
        <v>109</v>
      </c>
      <c r="W3044">
        <v>60</v>
      </c>
      <c r="AC3044">
        <v>2</v>
      </c>
      <c r="AE3044">
        <v>3</v>
      </c>
      <c r="AO3044">
        <v>2</v>
      </c>
      <c r="AQ3044">
        <v>3</v>
      </c>
    </row>
    <row r="3045" spans="1:47" x14ac:dyDescent="0.35">
      <c r="A3045">
        <v>3301</v>
      </c>
      <c r="B3045" t="s">
        <v>47</v>
      </c>
      <c r="C3045">
        <v>1926</v>
      </c>
      <c r="D3045">
        <v>12</v>
      </c>
      <c r="E3045">
        <v>17</v>
      </c>
      <c r="F3045">
        <v>6</v>
      </c>
      <c r="G3045">
        <v>31</v>
      </c>
      <c r="H3045">
        <v>5</v>
      </c>
      <c r="J3045">
        <v>5.8</v>
      </c>
      <c r="L3045">
        <v>5.8</v>
      </c>
      <c r="Q3045">
        <v>10</v>
      </c>
      <c r="R3045" t="s">
        <v>100</v>
      </c>
      <c r="T3045" t="s">
        <v>125</v>
      </c>
      <c r="U3045">
        <v>41</v>
      </c>
      <c r="V3045">
        <v>19.5</v>
      </c>
      <c r="W3045">
        <v>130</v>
      </c>
      <c r="AE3045">
        <v>3</v>
      </c>
      <c r="AG3045">
        <v>3</v>
      </c>
      <c r="AQ3045">
        <v>3</v>
      </c>
      <c r="AS3045">
        <v>3</v>
      </c>
    </row>
    <row r="3046" spans="1:47" x14ac:dyDescent="0.35">
      <c r="A3046">
        <v>3304</v>
      </c>
      <c r="B3046" t="s">
        <v>47</v>
      </c>
      <c r="C3046">
        <v>1926</v>
      </c>
      <c r="D3046">
        <v>12</v>
      </c>
      <c r="E3046">
        <v>18</v>
      </c>
      <c r="H3046" t="s">
        <v>48</v>
      </c>
      <c r="R3046" t="s">
        <v>385</v>
      </c>
      <c r="T3046" t="s">
        <v>2081</v>
      </c>
      <c r="U3046">
        <v>34</v>
      </c>
      <c r="V3046">
        <v>-4.5999999999999996</v>
      </c>
      <c r="W3046">
        <v>15</v>
      </c>
      <c r="AE3046">
        <v>3</v>
      </c>
    </row>
    <row r="3047" spans="1:47" x14ac:dyDescent="0.35">
      <c r="A3047">
        <v>3305</v>
      </c>
      <c r="B3047" t="s">
        <v>51</v>
      </c>
      <c r="C3047">
        <v>1927</v>
      </c>
      <c r="D3047">
        <v>1</v>
      </c>
      <c r="E3047">
        <v>1</v>
      </c>
      <c r="F3047">
        <v>8</v>
      </c>
      <c r="G3047">
        <v>16</v>
      </c>
      <c r="H3047" t="s">
        <v>48</v>
      </c>
      <c r="J3047">
        <v>5.8</v>
      </c>
      <c r="P3047">
        <v>5.8</v>
      </c>
      <c r="R3047" t="s">
        <v>505</v>
      </c>
      <c r="S3047" t="s">
        <v>1092</v>
      </c>
      <c r="T3047" t="s">
        <v>2082</v>
      </c>
      <c r="U3047">
        <v>32.5</v>
      </c>
      <c r="V3047">
        <v>-115.5</v>
      </c>
      <c r="W3047">
        <v>150</v>
      </c>
      <c r="AC3047">
        <v>1</v>
      </c>
      <c r="AD3047">
        <v>1</v>
      </c>
      <c r="AE3047">
        <v>2</v>
      </c>
      <c r="AG3047">
        <v>1</v>
      </c>
      <c r="AH3047">
        <v>20</v>
      </c>
      <c r="AI3047">
        <v>1</v>
      </c>
      <c r="AJ3047">
        <v>1</v>
      </c>
      <c r="AK3047">
        <v>1</v>
      </c>
      <c r="AO3047">
        <v>1</v>
      </c>
      <c r="AP3047">
        <v>3</v>
      </c>
      <c r="AQ3047">
        <v>2</v>
      </c>
      <c r="AS3047">
        <v>1</v>
      </c>
      <c r="AT3047">
        <v>20</v>
      </c>
      <c r="AU3047">
        <v>1</v>
      </c>
    </row>
    <row r="3048" spans="1:47" x14ac:dyDescent="0.35">
      <c r="A3048">
        <v>3306</v>
      </c>
      <c r="B3048" t="s">
        <v>51</v>
      </c>
      <c r="C3048">
        <v>1927</v>
      </c>
      <c r="D3048">
        <v>3</v>
      </c>
      <c r="E3048">
        <v>7</v>
      </c>
      <c r="F3048">
        <v>9</v>
      </c>
      <c r="G3048">
        <v>27</v>
      </c>
      <c r="I3048">
        <v>10</v>
      </c>
      <c r="J3048">
        <v>7.3</v>
      </c>
      <c r="L3048">
        <v>7.3</v>
      </c>
      <c r="R3048" t="s">
        <v>199</v>
      </c>
      <c r="T3048" t="s">
        <v>1513</v>
      </c>
      <c r="U3048">
        <v>35.6</v>
      </c>
      <c r="V3048">
        <v>135.1</v>
      </c>
      <c r="W3048">
        <v>30</v>
      </c>
      <c r="X3048">
        <v>3022</v>
      </c>
      <c r="Y3048">
        <v>4</v>
      </c>
      <c r="AB3048">
        <v>3295</v>
      </c>
      <c r="AC3048">
        <v>4</v>
      </c>
      <c r="AD3048">
        <v>40</v>
      </c>
      <c r="AE3048">
        <v>4</v>
      </c>
      <c r="AF3048">
        <v>15594</v>
      </c>
      <c r="AG3048">
        <v>4</v>
      </c>
      <c r="AH3048">
        <v>9821</v>
      </c>
      <c r="AI3048">
        <v>4</v>
      </c>
      <c r="AJ3048">
        <v>3022</v>
      </c>
      <c r="AK3048">
        <v>4</v>
      </c>
      <c r="AN3048">
        <v>3295</v>
      </c>
      <c r="AO3048">
        <v>4</v>
      </c>
      <c r="AP3048">
        <v>40</v>
      </c>
      <c r="AQ3048">
        <v>4</v>
      </c>
      <c r="AR3048">
        <v>15594</v>
      </c>
      <c r="AS3048">
        <v>4</v>
      </c>
      <c r="AT3048">
        <v>9821</v>
      </c>
      <c r="AU3048">
        <v>4</v>
      </c>
    </row>
    <row r="3049" spans="1:47" x14ac:dyDescent="0.35">
      <c r="A3049">
        <v>3310</v>
      </c>
      <c r="B3049" t="s">
        <v>47</v>
      </c>
      <c r="C3049">
        <v>1927</v>
      </c>
      <c r="D3049">
        <v>3</v>
      </c>
      <c r="E3049">
        <v>14</v>
      </c>
      <c r="F3049">
        <v>17</v>
      </c>
      <c r="G3049">
        <v>37</v>
      </c>
      <c r="H3049">
        <v>39</v>
      </c>
      <c r="J3049">
        <v>6</v>
      </c>
      <c r="L3049">
        <v>6</v>
      </c>
      <c r="Q3049">
        <v>8</v>
      </c>
      <c r="R3049" t="s">
        <v>93</v>
      </c>
      <c r="T3049" t="s">
        <v>2083</v>
      </c>
      <c r="U3049">
        <v>26</v>
      </c>
      <c r="V3049">
        <v>103</v>
      </c>
      <c r="W3049">
        <v>30</v>
      </c>
      <c r="Y3049">
        <v>2</v>
      </c>
      <c r="AE3049">
        <v>2</v>
      </c>
      <c r="AG3049">
        <v>3</v>
      </c>
      <c r="AK3049">
        <v>2</v>
      </c>
      <c r="AQ3049">
        <v>2</v>
      </c>
      <c r="AS3049">
        <v>3</v>
      </c>
    </row>
    <row r="3050" spans="1:47" x14ac:dyDescent="0.35">
      <c r="A3050">
        <v>3311</v>
      </c>
      <c r="B3050" t="s">
        <v>47</v>
      </c>
      <c r="C3050">
        <v>1927</v>
      </c>
      <c r="D3050">
        <v>3</v>
      </c>
      <c r="E3050">
        <v>20</v>
      </c>
      <c r="J3050">
        <v>5</v>
      </c>
      <c r="L3050">
        <v>5</v>
      </c>
      <c r="Q3050">
        <v>6</v>
      </c>
      <c r="R3050" t="s">
        <v>93</v>
      </c>
      <c r="T3050" t="s">
        <v>2084</v>
      </c>
      <c r="U3050">
        <v>24.1</v>
      </c>
      <c r="V3050">
        <v>102</v>
      </c>
      <c r="W3050">
        <v>30</v>
      </c>
      <c r="X3050">
        <v>7</v>
      </c>
      <c r="Y3050">
        <v>1</v>
      </c>
      <c r="AE3050">
        <v>1</v>
      </c>
      <c r="AG3050">
        <v>1</v>
      </c>
      <c r="AJ3050">
        <v>7</v>
      </c>
      <c r="AK3050">
        <v>1</v>
      </c>
      <c r="AQ3050">
        <v>1</v>
      </c>
      <c r="AS3050">
        <v>1</v>
      </c>
    </row>
    <row r="3051" spans="1:47" x14ac:dyDescent="0.35">
      <c r="A3051">
        <v>3312</v>
      </c>
      <c r="B3051" t="s">
        <v>47</v>
      </c>
      <c r="C3051">
        <v>1927</v>
      </c>
      <c r="D3051">
        <v>4</v>
      </c>
      <c r="E3051">
        <v>17</v>
      </c>
      <c r="F3051">
        <v>19</v>
      </c>
      <c r="G3051">
        <v>7</v>
      </c>
      <c r="H3051" t="s">
        <v>48</v>
      </c>
      <c r="Q3051">
        <v>12</v>
      </c>
      <c r="R3051" t="s">
        <v>60</v>
      </c>
      <c r="T3051" t="s">
        <v>1329</v>
      </c>
      <c r="U3051">
        <v>41.5</v>
      </c>
      <c r="V3051">
        <v>13.8</v>
      </c>
      <c r="W3051">
        <v>130</v>
      </c>
    </row>
    <row r="3052" spans="1:47" x14ac:dyDescent="0.35">
      <c r="A3052">
        <v>3313</v>
      </c>
      <c r="B3052" t="s">
        <v>47</v>
      </c>
      <c r="C3052">
        <v>1927</v>
      </c>
      <c r="D3052">
        <v>5</v>
      </c>
      <c r="E3052">
        <v>15</v>
      </c>
      <c r="F3052">
        <v>2</v>
      </c>
      <c r="G3052">
        <v>47</v>
      </c>
      <c r="H3052" t="s">
        <v>48</v>
      </c>
      <c r="I3052">
        <v>12</v>
      </c>
      <c r="J3052">
        <v>5.9</v>
      </c>
      <c r="P3052">
        <v>5.9</v>
      </c>
      <c r="Q3052">
        <v>10</v>
      </c>
      <c r="R3052" t="s">
        <v>469</v>
      </c>
      <c r="T3052" t="s">
        <v>470</v>
      </c>
      <c r="U3052">
        <v>44.1</v>
      </c>
      <c r="V3052">
        <v>20.5</v>
      </c>
      <c r="W3052">
        <v>130</v>
      </c>
    </row>
    <row r="3053" spans="1:47" x14ac:dyDescent="0.35">
      <c r="A3053">
        <v>3315</v>
      </c>
      <c r="B3053" t="s">
        <v>47</v>
      </c>
      <c r="C3053">
        <v>1927</v>
      </c>
      <c r="D3053">
        <v>5</v>
      </c>
      <c r="E3053">
        <v>22</v>
      </c>
      <c r="F3053">
        <v>22</v>
      </c>
      <c r="G3053">
        <v>32</v>
      </c>
      <c r="H3053">
        <v>42</v>
      </c>
      <c r="I3053">
        <v>27</v>
      </c>
      <c r="J3053">
        <v>7.6</v>
      </c>
      <c r="K3053">
        <v>7.6</v>
      </c>
      <c r="L3053">
        <v>8.3000000000000007</v>
      </c>
      <c r="Q3053">
        <v>11</v>
      </c>
      <c r="R3053" t="s">
        <v>93</v>
      </c>
      <c r="T3053" t="s">
        <v>95</v>
      </c>
      <c r="U3053">
        <v>36.75</v>
      </c>
      <c r="V3053">
        <v>102</v>
      </c>
      <c r="W3053">
        <v>30</v>
      </c>
      <c r="X3053">
        <v>40912</v>
      </c>
      <c r="Y3053">
        <v>4</v>
      </c>
      <c r="AB3053">
        <v>524</v>
      </c>
      <c r="AC3053">
        <v>3</v>
      </c>
      <c r="AE3053">
        <v>4</v>
      </c>
      <c r="AF3053">
        <v>26674</v>
      </c>
      <c r="AG3053">
        <v>4</v>
      </c>
      <c r="AJ3053">
        <v>40912</v>
      </c>
      <c r="AK3053">
        <v>4</v>
      </c>
      <c r="AN3053">
        <v>524</v>
      </c>
      <c r="AO3053">
        <v>3</v>
      </c>
      <c r="AQ3053">
        <v>4</v>
      </c>
      <c r="AR3053">
        <v>26674</v>
      </c>
      <c r="AS3053">
        <v>4</v>
      </c>
    </row>
    <row r="3054" spans="1:47" x14ac:dyDescent="0.35">
      <c r="A3054">
        <v>3318</v>
      </c>
      <c r="B3054" t="s">
        <v>47</v>
      </c>
      <c r="C3054">
        <v>1927</v>
      </c>
      <c r="D3054">
        <v>6</v>
      </c>
      <c r="E3054">
        <v>20</v>
      </c>
      <c r="F3054">
        <v>17</v>
      </c>
      <c r="G3054">
        <v>24</v>
      </c>
      <c r="H3054" t="s">
        <v>48</v>
      </c>
      <c r="Q3054">
        <v>12</v>
      </c>
      <c r="R3054" t="s">
        <v>60</v>
      </c>
      <c r="T3054" t="s">
        <v>332</v>
      </c>
      <c r="U3054">
        <v>45</v>
      </c>
      <c r="V3054">
        <v>7</v>
      </c>
      <c r="W3054">
        <v>130</v>
      </c>
    </row>
    <row r="3055" spans="1:47" x14ac:dyDescent="0.35">
      <c r="A3055">
        <v>6508</v>
      </c>
      <c r="B3055" t="s">
        <v>51</v>
      </c>
      <c r="C3055">
        <v>1927</v>
      </c>
      <c r="D3055">
        <v>6</v>
      </c>
      <c r="E3055">
        <v>26</v>
      </c>
      <c r="F3055">
        <v>11</v>
      </c>
      <c r="G3055">
        <v>20</v>
      </c>
      <c r="H3055">
        <v>48</v>
      </c>
      <c r="I3055">
        <v>27</v>
      </c>
      <c r="J3055">
        <v>6</v>
      </c>
      <c r="L3055">
        <v>6</v>
      </c>
      <c r="Q3055">
        <v>7</v>
      </c>
      <c r="R3055" t="s">
        <v>419</v>
      </c>
      <c r="T3055" t="s">
        <v>2085</v>
      </c>
      <c r="U3055">
        <v>44.4</v>
      </c>
      <c r="V3055">
        <v>34.4</v>
      </c>
      <c r="W3055">
        <v>110</v>
      </c>
      <c r="AE3055">
        <v>2</v>
      </c>
      <c r="AQ3055">
        <v>2</v>
      </c>
    </row>
    <row r="3056" spans="1:47" x14ac:dyDescent="0.35">
      <c r="A3056">
        <v>3321</v>
      </c>
      <c r="B3056" t="s">
        <v>47</v>
      </c>
      <c r="C3056">
        <v>1927</v>
      </c>
      <c r="D3056">
        <v>7</v>
      </c>
      <c r="E3056">
        <v>1</v>
      </c>
      <c r="F3056">
        <v>8</v>
      </c>
      <c r="G3056">
        <v>19</v>
      </c>
      <c r="H3056">
        <v>4</v>
      </c>
      <c r="I3056">
        <v>120</v>
      </c>
      <c r="J3056">
        <v>7.3</v>
      </c>
      <c r="L3056">
        <v>7.3</v>
      </c>
      <c r="Q3056">
        <v>10</v>
      </c>
      <c r="R3056" t="s">
        <v>56</v>
      </c>
      <c r="T3056" t="s">
        <v>2086</v>
      </c>
      <c r="U3056">
        <v>36.75</v>
      </c>
      <c r="V3056">
        <v>22.75</v>
      </c>
      <c r="W3056">
        <v>130</v>
      </c>
    </row>
    <row r="3057" spans="1:47" x14ac:dyDescent="0.35">
      <c r="A3057">
        <v>3325</v>
      </c>
      <c r="B3057" t="s">
        <v>47</v>
      </c>
      <c r="C3057">
        <v>1927</v>
      </c>
      <c r="D3057">
        <v>7</v>
      </c>
      <c r="E3057">
        <v>11</v>
      </c>
      <c r="F3057">
        <v>13</v>
      </c>
      <c r="G3057">
        <v>4</v>
      </c>
      <c r="I3057">
        <v>33</v>
      </c>
      <c r="J3057">
        <v>6.3</v>
      </c>
      <c r="L3057">
        <v>6.3</v>
      </c>
      <c r="R3057" t="s">
        <v>58</v>
      </c>
      <c r="T3057" t="s">
        <v>2087</v>
      </c>
      <c r="U3057">
        <v>32</v>
      </c>
      <c r="V3057">
        <v>35.5</v>
      </c>
      <c r="W3057">
        <v>140</v>
      </c>
      <c r="X3057">
        <v>268</v>
      </c>
      <c r="Y3057">
        <v>3</v>
      </c>
      <c r="AE3057">
        <v>3</v>
      </c>
      <c r="AJ3057">
        <v>268</v>
      </c>
      <c r="AK3057">
        <v>3</v>
      </c>
      <c r="AQ3057">
        <v>3</v>
      </c>
    </row>
    <row r="3058" spans="1:47" x14ac:dyDescent="0.35">
      <c r="A3058">
        <v>6301</v>
      </c>
      <c r="B3058" t="s">
        <v>51</v>
      </c>
      <c r="C3058">
        <v>1927</v>
      </c>
      <c r="D3058">
        <v>8</v>
      </c>
      <c r="E3058">
        <v>5</v>
      </c>
      <c r="F3058">
        <v>21</v>
      </c>
      <c r="G3058">
        <v>13</v>
      </c>
      <c r="H3058">
        <v>1.1000000000000001</v>
      </c>
      <c r="I3058">
        <v>10</v>
      </c>
      <c r="J3058">
        <v>6.9</v>
      </c>
      <c r="L3058">
        <v>6.9</v>
      </c>
      <c r="R3058" t="s">
        <v>199</v>
      </c>
      <c r="T3058" t="s">
        <v>379</v>
      </c>
      <c r="U3058">
        <v>37.9</v>
      </c>
      <c r="V3058">
        <v>142</v>
      </c>
      <c r="W3058">
        <v>30</v>
      </c>
      <c r="AE3058">
        <v>1</v>
      </c>
      <c r="AQ3058">
        <v>1</v>
      </c>
    </row>
    <row r="3059" spans="1:47" x14ac:dyDescent="0.35">
      <c r="A3059">
        <v>3327</v>
      </c>
      <c r="B3059" t="s">
        <v>47</v>
      </c>
      <c r="C3059">
        <v>1927</v>
      </c>
      <c r="D3059">
        <v>8</v>
      </c>
      <c r="E3059">
        <v>14</v>
      </c>
      <c r="F3059">
        <v>19</v>
      </c>
      <c r="G3059">
        <v>45</v>
      </c>
      <c r="H3059" t="s">
        <v>48</v>
      </c>
      <c r="Q3059">
        <v>12</v>
      </c>
      <c r="R3059" t="s">
        <v>191</v>
      </c>
      <c r="T3059" t="s">
        <v>192</v>
      </c>
      <c r="U3059">
        <v>45.8</v>
      </c>
      <c r="V3059">
        <v>14.2</v>
      </c>
      <c r="W3059">
        <v>130</v>
      </c>
    </row>
    <row r="3060" spans="1:47" x14ac:dyDescent="0.35">
      <c r="A3060">
        <v>3328</v>
      </c>
      <c r="B3060" t="s">
        <v>47</v>
      </c>
      <c r="C3060">
        <v>1927</v>
      </c>
      <c r="D3060">
        <v>8</v>
      </c>
      <c r="E3060">
        <v>16</v>
      </c>
      <c r="F3060">
        <v>1</v>
      </c>
      <c r="H3060" t="s">
        <v>48</v>
      </c>
      <c r="Q3060">
        <v>12</v>
      </c>
      <c r="R3060" t="s">
        <v>60</v>
      </c>
      <c r="T3060" t="s">
        <v>476</v>
      </c>
      <c r="U3060">
        <v>42.9</v>
      </c>
      <c r="V3060">
        <v>13.1</v>
      </c>
      <c r="W3060">
        <v>130</v>
      </c>
    </row>
    <row r="3061" spans="1:47" x14ac:dyDescent="0.35">
      <c r="A3061">
        <v>6584</v>
      </c>
      <c r="B3061" t="s">
        <v>51</v>
      </c>
      <c r="C3061">
        <v>1927</v>
      </c>
      <c r="D3061">
        <v>8</v>
      </c>
      <c r="E3061">
        <v>18</v>
      </c>
      <c r="F3061">
        <v>19</v>
      </c>
      <c r="G3061">
        <v>28</v>
      </c>
      <c r="I3061">
        <v>20</v>
      </c>
      <c r="J3061">
        <v>6.9</v>
      </c>
      <c r="L3061">
        <v>6.9</v>
      </c>
      <c r="R3061" t="s">
        <v>199</v>
      </c>
      <c r="T3061" t="s">
        <v>1719</v>
      </c>
      <c r="U3061">
        <v>34.200000000000003</v>
      </c>
      <c r="V3061">
        <v>142</v>
      </c>
      <c r="W3061">
        <v>30</v>
      </c>
    </row>
    <row r="3062" spans="1:47" x14ac:dyDescent="0.35">
      <c r="A3062">
        <v>3329</v>
      </c>
      <c r="B3062" t="s">
        <v>47</v>
      </c>
      <c r="C3062">
        <v>1927</v>
      </c>
      <c r="D3062">
        <v>8</v>
      </c>
      <c r="E3062">
        <v>24</v>
      </c>
      <c r="F3062">
        <v>18</v>
      </c>
      <c r="G3062">
        <v>9</v>
      </c>
      <c r="H3062" t="s">
        <v>48</v>
      </c>
      <c r="J3062">
        <v>6.8</v>
      </c>
      <c r="P3062">
        <v>6.8</v>
      </c>
      <c r="R3062" t="s">
        <v>738</v>
      </c>
      <c r="T3062" t="s">
        <v>738</v>
      </c>
      <c r="U3062">
        <v>23</v>
      </c>
      <c r="V3062">
        <v>120.5</v>
      </c>
      <c r="W3062">
        <v>30</v>
      </c>
      <c r="X3062">
        <v>30</v>
      </c>
      <c r="Y3062">
        <v>1</v>
      </c>
      <c r="AB3062">
        <v>190</v>
      </c>
      <c r="AC3062">
        <v>3</v>
      </c>
      <c r="AE3062">
        <v>2</v>
      </c>
      <c r="AF3062">
        <v>200</v>
      </c>
      <c r="AG3062">
        <v>3</v>
      </c>
      <c r="AJ3062">
        <v>30</v>
      </c>
      <c r="AK3062">
        <v>1</v>
      </c>
      <c r="AN3062">
        <v>190</v>
      </c>
      <c r="AO3062">
        <v>3</v>
      </c>
      <c r="AQ3062">
        <v>2</v>
      </c>
      <c r="AR3062">
        <v>200</v>
      </c>
      <c r="AS3062">
        <v>3</v>
      </c>
    </row>
    <row r="3063" spans="1:47" x14ac:dyDescent="0.35">
      <c r="A3063">
        <v>3330</v>
      </c>
      <c r="B3063" t="s">
        <v>51</v>
      </c>
      <c r="C3063">
        <v>1927</v>
      </c>
      <c r="D3063">
        <v>9</v>
      </c>
      <c r="E3063">
        <v>11</v>
      </c>
      <c r="F3063">
        <v>22</v>
      </c>
      <c r="G3063">
        <v>15</v>
      </c>
      <c r="H3063">
        <v>48</v>
      </c>
      <c r="I3063">
        <v>17</v>
      </c>
      <c r="J3063">
        <v>6.8</v>
      </c>
      <c r="L3063">
        <v>6.8</v>
      </c>
      <c r="Q3063">
        <v>9</v>
      </c>
      <c r="R3063" t="s">
        <v>419</v>
      </c>
      <c r="T3063" t="s">
        <v>2085</v>
      </c>
      <c r="U3063">
        <v>44.4</v>
      </c>
      <c r="V3063">
        <v>34.5</v>
      </c>
      <c r="W3063">
        <v>110</v>
      </c>
      <c r="X3063">
        <v>11</v>
      </c>
      <c r="Y3063">
        <v>1</v>
      </c>
      <c r="AB3063">
        <v>122</v>
      </c>
      <c r="AC3063">
        <v>3</v>
      </c>
      <c r="AE3063">
        <v>4</v>
      </c>
      <c r="AG3063">
        <v>4</v>
      </c>
      <c r="AI3063">
        <v>4</v>
      </c>
      <c r="AJ3063">
        <v>11</v>
      </c>
      <c r="AK3063">
        <v>1</v>
      </c>
      <c r="AN3063">
        <v>122</v>
      </c>
      <c r="AO3063">
        <v>3</v>
      </c>
      <c r="AQ3063">
        <v>4</v>
      </c>
      <c r="AS3063">
        <v>4</v>
      </c>
      <c r="AU3063">
        <v>4</v>
      </c>
    </row>
    <row r="3064" spans="1:47" x14ac:dyDescent="0.35">
      <c r="A3064">
        <v>6509</v>
      </c>
      <c r="B3064" t="s">
        <v>47</v>
      </c>
      <c r="C3064">
        <v>1927</v>
      </c>
      <c r="D3064">
        <v>9</v>
      </c>
      <c r="E3064">
        <v>24</v>
      </c>
      <c r="F3064">
        <v>6</v>
      </c>
      <c r="G3064">
        <v>18</v>
      </c>
      <c r="H3064">
        <v>58</v>
      </c>
      <c r="I3064">
        <v>23</v>
      </c>
      <c r="J3064">
        <v>5.7</v>
      </c>
      <c r="L3064">
        <v>5.7</v>
      </c>
      <c r="Q3064">
        <v>7</v>
      </c>
      <c r="R3064" t="s">
        <v>419</v>
      </c>
      <c r="T3064" t="s">
        <v>2085</v>
      </c>
      <c r="U3064">
        <v>44.4</v>
      </c>
      <c r="V3064">
        <v>34.299999999999997</v>
      </c>
      <c r="W3064">
        <v>110</v>
      </c>
      <c r="AC3064">
        <v>2</v>
      </c>
      <c r="AG3064">
        <v>1</v>
      </c>
      <c r="AI3064">
        <v>2</v>
      </c>
      <c r="AO3064">
        <v>2</v>
      </c>
      <c r="AQ3064">
        <v>1</v>
      </c>
      <c r="AU3064">
        <v>2</v>
      </c>
    </row>
    <row r="3065" spans="1:47" x14ac:dyDescent="0.35">
      <c r="A3065">
        <v>3331</v>
      </c>
      <c r="B3065" t="s">
        <v>47</v>
      </c>
      <c r="C3065">
        <v>1927</v>
      </c>
      <c r="D3065">
        <v>10</v>
      </c>
      <c r="E3065">
        <v>17</v>
      </c>
      <c r="F3065">
        <v>23</v>
      </c>
      <c r="G3065">
        <v>57</v>
      </c>
      <c r="H3065" t="s">
        <v>48</v>
      </c>
      <c r="Q3065">
        <v>12</v>
      </c>
      <c r="R3065" t="s">
        <v>60</v>
      </c>
      <c r="T3065" t="s">
        <v>1329</v>
      </c>
      <c r="U3065">
        <v>41.9</v>
      </c>
      <c r="V3065">
        <v>13.5</v>
      </c>
      <c r="W3065">
        <v>130</v>
      </c>
    </row>
    <row r="3066" spans="1:47" x14ac:dyDescent="0.35">
      <c r="A3066">
        <v>7442</v>
      </c>
      <c r="B3066" t="s">
        <v>51</v>
      </c>
      <c r="C3066">
        <v>1927</v>
      </c>
      <c r="D3066">
        <v>10</v>
      </c>
      <c r="E3066">
        <v>24</v>
      </c>
      <c r="F3066">
        <v>15</v>
      </c>
      <c r="G3066">
        <v>59</v>
      </c>
      <c r="H3066">
        <v>44.8</v>
      </c>
      <c r="I3066">
        <v>0</v>
      </c>
      <c r="J3066">
        <v>7.1</v>
      </c>
      <c r="L3066">
        <v>7.1</v>
      </c>
      <c r="M3066">
        <v>7.1</v>
      </c>
      <c r="Q3066">
        <v>7</v>
      </c>
      <c r="R3066" t="s">
        <v>505</v>
      </c>
      <c r="S3066" t="s">
        <v>1032</v>
      </c>
      <c r="T3066" t="s">
        <v>1758</v>
      </c>
      <c r="U3066">
        <v>57.69</v>
      </c>
      <c r="V3066">
        <v>-136.07</v>
      </c>
      <c r="W3066">
        <v>150</v>
      </c>
      <c r="AE3066">
        <v>1</v>
      </c>
    </row>
    <row r="3067" spans="1:47" x14ac:dyDescent="0.35">
      <c r="A3067">
        <v>3332</v>
      </c>
      <c r="B3067" t="s">
        <v>47</v>
      </c>
      <c r="C3067">
        <v>1927</v>
      </c>
      <c r="D3067">
        <v>10</v>
      </c>
      <c r="E3067">
        <v>30</v>
      </c>
      <c r="F3067">
        <v>23</v>
      </c>
      <c r="G3067">
        <v>49</v>
      </c>
      <c r="H3067" t="s">
        <v>48</v>
      </c>
      <c r="Q3067">
        <v>12</v>
      </c>
      <c r="R3067" t="s">
        <v>60</v>
      </c>
      <c r="T3067" t="s">
        <v>332</v>
      </c>
      <c r="U3067">
        <v>44.5</v>
      </c>
      <c r="V3067">
        <v>9.6</v>
      </c>
      <c r="W3067">
        <v>130</v>
      </c>
    </row>
    <row r="3068" spans="1:47" x14ac:dyDescent="0.35">
      <c r="A3068">
        <v>3335</v>
      </c>
      <c r="B3068" t="s">
        <v>51</v>
      </c>
      <c r="C3068">
        <v>1927</v>
      </c>
      <c r="D3068">
        <v>11</v>
      </c>
      <c r="E3068">
        <v>4</v>
      </c>
      <c r="F3068">
        <v>13</v>
      </c>
      <c r="G3068">
        <v>50</v>
      </c>
      <c r="H3068">
        <v>43</v>
      </c>
      <c r="I3068">
        <v>10</v>
      </c>
      <c r="J3068">
        <v>7.3</v>
      </c>
      <c r="K3068">
        <v>7.3</v>
      </c>
      <c r="L3068">
        <v>7.1</v>
      </c>
      <c r="M3068">
        <v>7.3</v>
      </c>
      <c r="Q3068">
        <v>8</v>
      </c>
      <c r="R3068" t="s">
        <v>505</v>
      </c>
      <c r="S3068" t="s">
        <v>1092</v>
      </c>
      <c r="T3068" t="s">
        <v>2088</v>
      </c>
      <c r="U3068">
        <v>34.813000000000002</v>
      </c>
      <c r="V3068">
        <v>-120.774</v>
      </c>
      <c r="W3068">
        <v>150</v>
      </c>
      <c r="AE3068">
        <v>2</v>
      </c>
      <c r="AQ3068">
        <v>2</v>
      </c>
    </row>
    <row r="3069" spans="1:47" x14ac:dyDescent="0.35">
      <c r="A3069">
        <v>3336</v>
      </c>
      <c r="B3069" t="s">
        <v>47</v>
      </c>
      <c r="C3069">
        <v>1927</v>
      </c>
      <c r="D3069">
        <v>11</v>
      </c>
      <c r="E3069">
        <v>15</v>
      </c>
      <c r="F3069">
        <v>17</v>
      </c>
      <c r="H3069" t="s">
        <v>48</v>
      </c>
      <c r="Q3069">
        <v>12</v>
      </c>
      <c r="R3069" t="s">
        <v>60</v>
      </c>
      <c r="T3069" t="s">
        <v>332</v>
      </c>
      <c r="U3069">
        <v>44.5</v>
      </c>
      <c r="V3069">
        <v>9.6</v>
      </c>
      <c r="W3069">
        <v>130</v>
      </c>
    </row>
    <row r="3070" spans="1:47" x14ac:dyDescent="0.35">
      <c r="A3070">
        <v>6302</v>
      </c>
      <c r="B3070" t="s">
        <v>51</v>
      </c>
      <c r="C3070">
        <v>1927</v>
      </c>
      <c r="D3070">
        <v>11</v>
      </c>
      <c r="E3070">
        <v>21</v>
      </c>
      <c r="F3070">
        <v>23</v>
      </c>
      <c r="G3070">
        <v>12</v>
      </c>
      <c r="H3070">
        <v>25</v>
      </c>
      <c r="I3070">
        <v>33</v>
      </c>
      <c r="J3070">
        <v>7.1</v>
      </c>
      <c r="L3070">
        <v>7.1</v>
      </c>
      <c r="R3070" t="s">
        <v>539</v>
      </c>
      <c r="T3070" t="s">
        <v>2089</v>
      </c>
      <c r="U3070">
        <v>-44.6</v>
      </c>
      <c r="V3070">
        <v>-73</v>
      </c>
      <c r="W3070">
        <v>160</v>
      </c>
    </row>
    <row r="3071" spans="1:47" x14ac:dyDescent="0.35">
      <c r="A3071">
        <v>3337</v>
      </c>
      <c r="B3071" t="s">
        <v>47</v>
      </c>
      <c r="C3071">
        <v>1927</v>
      </c>
      <c r="D3071">
        <v>11</v>
      </c>
      <c r="E3071">
        <v>23</v>
      </c>
      <c r="F3071">
        <v>3</v>
      </c>
      <c r="G3071">
        <v>15</v>
      </c>
      <c r="H3071" t="s">
        <v>48</v>
      </c>
      <c r="Q3071">
        <v>12</v>
      </c>
      <c r="R3071" t="s">
        <v>60</v>
      </c>
      <c r="T3071" t="s">
        <v>332</v>
      </c>
      <c r="U3071">
        <v>45.8</v>
      </c>
      <c r="V3071">
        <v>11.8</v>
      </c>
      <c r="W3071">
        <v>130</v>
      </c>
    </row>
    <row r="3072" spans="1:47" x14ac:dyDescent="0.35">
      <c r="A3072">
        <v>3338</v>
      </c>
      <c r="B3072" t="s">
        <v>47</v>
      </c>
      <c r="C3072">
        <v>1927</v>
      </c>
      <c r="D3072">
        <v>11</v>
      </c>
      <c r="E3072">
        <v>24</v>
      </c>
      <c r="J3072">
        <v>5.5</v>
      </c>
      <c r="L3072">
        <v>5.5</v>
      </c>
      <c r="Q3072">
        <v>7</v>
      </c>
      <c r="R3072" t="s">
        <v>93</v>
      </c>
      <c r="T3072" t="s">
        <v>2090</v>
      </c>
      <c r="U3072">
        <v>25.2</v>
      </c>
      <c r="V3072">
        <v>102.5</v>
      </c>
      <c r="W3072">
        <v>30</v>
      </c>
      <c r="Y3072">
        <v>3</v>
      </c>
      <c r="AE3072">
        <v>2</v>
      </c>
      <c r="AG3072">
        <v>3</v>
      </c>
      <c r="AK3072">
        <v>3</v>
      </c>
      <c r="AQ3072">
        <v>2</v>
      </c>
      <c r="AS3072">
        <v>3</v>
      </c>
    </row>
    <row r="3073" spans="1:47" x14ac:dyDescent="0.35">
      <c r="A3073">
        <v>3339</v>
      </c>
      <c r="B3073" t="s">
        <v>51</v>
      </c>
      <c r="C3073">
        <v>1927</v>
      </c>
      <c r="D3073">
        <v>12</v>
      </c>
      <c r="E3073">
        <v>1</v>
      </c>
      <c r="F3073">
        <v>4</v>
      </c>
      <c r="G3073">
        <v>37</v>
      </c>
      <c r="H3073">
        <v>27</v>
      </c>
      <c r="J3073">
        <v>6.3</v>
      </c>
      <c r="L3073">
        <v>6.3</v>
      </c>
      <c r="Q3073">
        <v>7</v>
      </c>
      <c r="R3073" t="s">
        <v>676</v>
      </c>
      <c r="T3073" t="s">
        <v>2091</v>
      </c>
      <c r="U3073">
        <v>-0.7</v>
      </c>
      <c r="V3073">
        <v>119.7</v>
      </c>
      <c r="W3073">
        <v>170</v>
      </c>
      <c r="AE3073">
        <v>2</v>
      </c>
      <c r="AG3073">
        <v>2</v>
      </c>
      <c r="AJ3073">
        <v>50</v>
      </c>
      <c r="AK3073">
        <v>1</v>
      </c>
      <c r="AN3073">
        <v>50</v>
      </c>
      <c r="AO3073">
        <v>1</v>
      </c>
      <c r="AQ3073">
        <v>3</v>
      </c>
      <c r="AS3073">
        <v>3</v>
      </c>
    </row>
    <row r="3074" spans="1:47" x14ac:dyDescent="0.35">
      <c r="A3074">
        <v>6303</v>
      </c>
      <c r="B3074" t="s">
        <v>51</v>
      </c>
      <c r="C3074">
        <v>1927</v>
      </c>
      <c r="D3074">
        <v>12</v>
      </c>
      <c r="E3074">
        <v>28</v>
      </c>
      <c r="F3074">
        <v>18</v>
      </c>
      <c r="G3074">
        <v>20</v>
      </c>
      <c r="H3074">
        <v>34.200000000000003</v>
      </c>
      <c r="I3074">
        <v>35</v>
      </c>
      <c r="J3074">
        <v>7.5</v>
      </c>
      <c r="K3074">
        <v>7.5</v>
      </c>
      <c r="L3074">
        <v>7.3</v>
      </c>
      <c r="R3074" t="s">
        <v>98</v>
      </c>
      <c r="T3074" t="s">
        <v>902</v>
      </c>
      <c r="U3074">
        <v>55.662999999999997</v>
      </c>
      <c r="V3074">
        <v>160.03899999999999</v>
      </c>
      <c r="W3074">
        <v>50</v>
      </c>
    </row>
    <row r="3075" spans="1:47" x14ac:dyDescent="0.35">
      <c r="A3075">
        <v>3340</v>
      </c>
      <c r="B3075" t="s">
        <v>47</v>
      </c>
      <c r="C3075">
        <v>1928</v>
      </c>
      <c r="D3075">
        <v>1</v>
      </c>
      <c r="E3075">
        <v>25</v>
      </c>
      <c r="F3075">
        <v>20</v>
      </c>
      <c r="H3075" t="s">
        <v>48</v>
      </c>
      <c r="Q3075">
        <v>12</v>
      </c>
      <c r="R3075" t="s">
        <v>60</v>
      </c>
      <c r="T3075" t="s">
        <v>476</v>
      </c>
      <c r="U3075">
        <v>42.9</v>
      </c>
      <c r="V3075">
        <v>11.6</v>
      </c>
      <c r="W3075">
        <v>130</v>
      </c>
    </row>
    <row r="3076" spans="1:47" x14ac:dyDescent="0.35">
      <c r="A3076">
        <v>3341</v>
      </c>
      <c r="B3076" t="s">
        <v>47</v>
      </c>
      <c r="C3076">
        <v>1928</v>
      </c>
      <c r="D3076">
        <v>2</v>
      </c>
      <c r="E3076">
        <v>7</v>
      </c>
      <c r="H3076" t="s">
        <v>48</v>
      </c>
      <c r="Q3076">
        <v>6</v>
      </c>
      <c r="R3076" t="s">
        <v>170</v>
      </c>
      <c r="T3076" t="s">
        <v>2092</v>
      </c>
      <c r="U3076">
        <v>44.2</v>
      </c>
      <c r="V3076">
        <v>9.1999999999999993</v>
      </c>
      <c r="W3076">
        <v>120</v>
      </c>
      <c r="AE3076">
        <v>2</v>
      </c>
    </row>
    <row r="3077" spans="1:47" x14ac:dyDescent="0.35">
      <c r="A3077">
        <v>6304</v>
      </c>
      <c r="B3077" t="s">
        <v>51</v>
      </c>
      <c r="C3077">
        <v>1928</v>
      </c>
      <c r="D3077">
        <v>2</v>
      </c>
      <c r="E3077">
        <v>9</v>
      </c>
      <c r="I3077">
        <v>33</v>
      </c>
      <c r="J3077">
        <v>5.8</v>
      </c>
      <c r="L3077">
        <v>5.8</v>
      </c>
      <c r="R3077" t="s">
        <v>743</v>
      </c>
      <c r="S3077" t="s">
        <v>2093</v>
      </c>
      <c r="T3077" t="s">
        <v>2094</v>
      </c>
      <c r="U3077">
        <v>49</v>
      </c>
      <c r="V3077">
        <v>-125</v>
      </c>
      <c r="W3077">
        <v>150</v>
      </c>
    </row>
    <row r="3078" spans="1:47" x14ac:dyDescent="0.35">
      <c r="A3078">
        <v>3342</v>
      </c>
      <c r="B3078" t="s">
        <v>47</v>
      </c>
      <c r="C3078">
        <v>1928</v>
      </c>
      <c r="D3078">
        <v>2</v>
      </c>
      <c r="E3078">
        <v>10</v>
      </c>
      <c r="F3078">
        <v>4</v>
      </c>
      <c r="G3078">
        <v>39</v>
      </c>
      <c r="H3078" t="s">
        <v>48</v>
      </c>
      <c r="I3078">
        <v>100</v>
      </c>
      <c r="J3078">
        <v>7.7</v>
      </c>
      <c r="P3078">
        <v>7.7</v>
      </c>
      <c r="R3078" t="s">
        <v>543</v>
      </c>
      <c r="T3078" t="s">
        <v>2095</v>
      </c>
      <c r="U3078">
        <v>17.8</v>
      </c>
      <c r="V3078">
        <v>-97.6</v>
      </c>
      <c r="W3078">
        <v>150</v>
      </c>
      <c r="AE3078">
        <v>3</v>
      </c>
    </row>
    <row r="3079" spans="1:47" x14ac:dyDescent="0.35">
      <c r="A3079">
        <v>3343</v>
      </c>
      <c r="B3079" t="s">
        <v>47</v>
      </c>
      <c r="C3079">
        <v>1928</v>
      </c>
      <c r="D3079">
        <v>3</v>
      </c>
      <c r="E3079">
        <v>7</v>
      </c>
      <c r="F3079">
        <v>10</v>
      </c>
      <c r="G3079">
        <v>55</v>
      </c>
      <c r="H3079" t="s">
        <v>48</v>
      </c>
      <c r="J3079">
        <v>6</v>
      </c>
      <c r="P3079">
        <v>6</v>
      </c>
      <c r="R3079" t="s">
        <v>60</v>
      </c>
      <c r="T3079" t="s">
        <v>2096</v>
      </c>
      <c r="U3079">
        <v>38.799999999999997</v>
      </c>
      <c r="V3079">
        <v>16</v>
      </c>
      <c r="W3079">
        <v>130</v>
      </c>
      <c r="Y3079">
        <v>2</v>
      </c>
      <c r="AE3079">
        <v>2</v>
      </c>
    </row>
    <row r="3080" spans="1:47" x14ac:dyDescent="0.35">
      <c r="A3080">
        <v>3345</v>
      </c>
      <c r="B3080" t="s">
        <v>47</v>
      </c>
      <c r="C3080">
        <v>1928</v>
      </c>
      <c r="D3080">
        <v>3</v>
      </c>
      <c r="E3080">
        <v>8</v>
      </c>
      <c r="F3080">
        <v>18</v>
      </c>
      <c r="G3080">
        <v>13</v>
      </c>
      <c r="H3080" t="s">
        <v>48</v>
      </c>
      <c r="J3080">
        <v>5</v>
      </c>
      <c r="P3080">
        <v>5</v>
      </c>
      <c r="R3080" t="s">
        <v>73</v>
      </c>
      <c r="T3080" t="s">
        <v>2097</v>
      </c>
      <c r="U3080">
        <v>31.6</v>
      </c>
      <c r="V3080">
        <v>60</v>
      </c>
      <c r="W3080">
        <v>140</v>
      </c>
      <c r="X3080">
        <v>4</v>
      </c>
      <c r="Y3080">
        <v>1</v>
      </c>
      <c r="AE3080">
        <v>2</v>
      </c>
    </row>
    <row r="3081" spans="1:47" x14ac:dyDescent="0.35">
      <c r="A3081">
        <v>3346</v>
      </c>
      <c r="B3081" t="s">
        <v>47</v>
      </c>
      <c r="C3081">
        <v>1928</v>
      </c>
      <c r="D3081">
        <v>3</v>
      </c>
      <c r="E3081">
        <v>9</v>
      </c>
      <c r="F3081">
        <v>18</v>
      </c>
      <c r="G3081">
        <v>5</v>
      </c>
      <c r="H3081">
        <v>27</v>
      </c>
      <c r="I3081">
        <v>33</v>
      </c>
      <c r="J3081">
        <v>8.1</v>
      </c>
      <c r="L3081">
        <v>8.1</v>
      </c>
      <c r="R3081" t="s">
        <v>2098</v>
      </c>
      <c r="T3081" t="s">
        <v>2099</v>
      </c>
      <c r="U3081">
        <v>-2.5</v>
      </c>
      <c r="V3081">
        <v>88.5</v>
      </c>
      <c r="W3081">
        <v>60</v>
      </c>
    </row>
    <row r="3082" spans="1:47" x14ac:dyDescent="0.35">
      <c r="A3082">
        <v>3347</v>
      </c>
      <c r="B3082" t="s">
        <v>47</v>
      </c>
      <c r="C3082">
        <v>1928</v>
      </c>
      <c r="D3082">
        <v>3</v>
      </c>
      <c r="E3082">
        <v>16</v>
      </c>
      <c r="F3082">
        <v>5</v>
      </c>
      <c r="G3082">
        <v>1</v>
      </c>
      <c r="H3082" t="s">
        <v>48</v>
      </c>
      <c r="I3082">
        <v>60</v>
      </c>
      <c r="J3082">
        <v>7.5</v>
      </c>
      <c r="P3082">
        <v>7.5</v>
      </c>
      <c r="R3082" t="s">
        <v>1543</v>
      </c>
      <c r="T3082" t="s">
        <v>1781</v>
      </c>
      <c r="U3082">
        <v>-22</v>
      </c>
      <c r="V3082">
        <v>170.5</v>
      </c>
      <c r="W3082">
        <v>170</v>
      </c>
    </row>
    <row r="3083" spans="1:47" x14ac:dyDescent="0.35">
      <c r="A3083">
        <v>3348</v>
      </c>
      <c r="B3083" t="s">
        <v>51</v>
      </c>
      <c r="C3083">
        <v>1928</v>
      </c>
      <c r="D3083">
        <v>3</v>
      </c>
      <c r="E3083">
        <v>22</v>
      </c>
      <c r="F3083">
        <v>4</v>
      </c>
      <c r="G3083">
        <v>17</v>
      </c>
      <c r="I3083">
        <v>60</v>
      </c>
      <c r="J3083">
        <v>7.7</v>
      </c>
      <c r="L3083">
        <v>7.7</v>
      </c>
      <c r="R3083" t="s">
        <v>543</v>
      </c>
      <c r="T3083" t="s">
        <v>627</v>
      </c>
      <c r="U3083">
        <v>15.67</v>
      </c>
      <c r="V3083">
        <v>-96.1</v>
      </c>
      <c r="W3083">
        <v>150</v>
      </c>
    </row>
    <row r="3084" spans="1:47" x14ac:dyDescent="0.35">
      <c r="A3084">
        <v>3351</v>
      </c>
      <c r="B3084" t="s">
        <v>47</v>
      </c>
      <c r="C3084">
        <v>1928</v>
      </c>
      <c r="D3084">
        <v>3</v>
      </c>
      <c r="E3084">
        <v>27</v>
      </c>
      <c r="F3084">
        <v>8</v>
      </c>
      <c r="G3084">
        <v>32</v>
      </c>
      <c r="H3084">
        <v>28</v>
      </c>
      <c r="I3084">
        <v>33</v>
      </c>
      <c r="J3084">
        <v>5.8</v>
      </c>
      <c r="P3084">
        <v>5.8</v>
      </c>
      <c r="Q3084">
        <v>9</v>
      </c>
      <c r="R3084" t="s">
        <v>60</v>
      </c>
      <c r="T3084" t="s">
        <v>2100</v>
      </c>
      <c r="U3084">
        <v>46.4</v>
      </c>
      <c r="V3084">
        <v>13</v>
      </c>
      <c r="W3084">
        <v>120</v>
      </c>
      <c r="AB3084">
        <v>40</v>
      </c>
      <c r="AC3084">
        <v>1</v>
      </c>
      <c r="AE3084">
        <v>2</v>
      </c>
      <c r="AG3084">
        <v>3</v>
      </c>
      <c r="AN3084">
        <v>40</v>
      </c>
      <c r="AO3084">
        <v>1</v>
      </c>
      <c r="AQ3084">
        <v>2</v>
      </c>
      <c r="AS3084">
        <v>3</v>
      </c>
    </row>
    <row r="3085" spans="1:47" x14ac:dyDescent="0.35">
      <c r="A3085">
        <v>3353</v>
      </c>
      <c r="B3085" t="s">
        <v>51</v>
      </c>
      <c r="C3085">
        <v>1928</v>
      </c>
      <c r="D3085">
        <v>3</v>
      </c>
      <c r="E3085">
        <v>31</v>
      </c>
      <c r="F3085">
        <v>0</v>
      </c>
      <c r="G3085">
        <v>29</v>
      </c>
      <c r="H3085">
        <v>47</v>
      </c>
      <c r="J3085">
        <v>6.5</v>
      </c>
      <c r="L3085">
        <v>6.5</v>
      </c>
      <c r="Q3085">
        <v>9</v>
      </c>
      <c r="R3085" t="s">
        <v>80</v>
      </c>
      <c r="T3085" t="s">
        <v>2101</v>
      </c>
      <c r="U3085">
        <v>38.1</v>
      </c>
      <c r="V3085">
        <v>27.4</v>
      </c>
      <c r="W3085">
        <v>140</v>
      </c>
      <c r="X3085">
        <v>170</v>
      </c>
      <c r="Y3085">
        <v>3</v>
      </c>
      <c r="AB3085">
        <v>700</v>
      </c>
      <c r="AC3085">
        <v>3</v>
      </c>
      <c r="AE3085">
        <v>4</v>
      </c>
      <c r="AF3085">
        <v>2600</v>
      </c>
      <c r="AG3085">
        <v>4</v>
      </c>
      <c r="AI3085">
        <v>3</v>
      </c>
      <c r="AJ3085">
        <v>170</v>
      </c>
      <c r="AK3085">
        <v>3</v>
      </c>
      <c r="AN3085">
        <v>700</v>
      </c>
      <c r="AO3085">
        <v>3</v>
      </c>
      <c r="AQ3085">
        <v>4</v>
      </c>
      <c r="AR3085">
        <v>2600</v>
      </c>
      <c r="AS3085">
        <v>4</v>
      </c>
      <c r="AU3085">
        <v>3</v>
      </c>
    </row>
    <row r="3086" spans="1:47" x14ac:dyDescent="0.35">
      <c r="A3086">
        <v>3357</v>
      </c>
      <c r="B3086" t="s">
        <v>51</v>
      </c>
      <c r="C3086">
        <v>1928</v>
      </c>
      <c r="D3086">
        <v>4</v>
      </c>
      <c r="E3086">
        <v>9</v>
      </c>
      <c r="F3086">
        <v>17</v>
      </c>
      <c r="G3086">
        <v>34</v>
      </c>
      <c r="H3086">
        <v>15</v>
      </c>
      <c r="I3086">
        <v>30</v>
      </c>
      <c r="J3086">
        <v>6.9</v>
      </c>
      <c r="L3086">
        <v>6.9</v>
      </c>
      <c r="Q3086">
        <v>9</v>
      </c>
      <c r="R3086" t="s">
        <v>479</v>
      </c>
      <c r="T3086" t="s">
        <v>479</v>
      </c>
      <c r="U3086">
        <v>-13</v>
      </c>
      <c r="V3086">
        <v>-69.5</v>
      </c>
      <c r="W3086">
        <v>160</v>
      </c>
      <c r="AE3086">
        <v>3</v>
      </c>
      <c r="AG3086">
        <v>3</v>
      </c>
      <c r="AJ3086">
        <v>10</v>
      </c>
      <c r="AK3086">
        <v>1</v>
      </c>
      <c r="AQ3086">
        <v>3</v>
      </c>
      <c r="AS3086">
        <v>3</v>
      </c>
    </row>
    <row r="3087" spans="1:47" x14ac:dyDescent="0.35">
      <c r="A3087">
        <v>3358</v>
      </c>
      <c r="B3087" t="s">
        <v>47</v>
      </c>
      <c r="C3087">
        <v>1928</v>
      </c>
      <c r="D3087">
        <v>4</v>
      </c>
      <c r="E3087">
        <v>14</v>
      </c>
      <c r="F3087">
        <v>8</v>
      </c>
      <c r="G3087">
        <v>59</v>
      </c>
      <c r="H3087">
        <v>43</v>
      </c>
      <c r="I3087">
        <v>7</v>
      </c>
      <c r="J3087">
        <v>6.8</v>
      </c>
      <c r="L3087">
        <v>6.8</v>
      </c>
      <c r="Q3087">
        <v>10</v>
      </c>
      <c r="R3087" t="s">
        <v>104</v>
      </c>
      <c r="T3087" t="s">
        <v>2102</v>
      </c>
      <c r="U3087">
        <v>42.2</v>
      </c>
      <c r="V3087">
        <v>25.3</v>
      </c>
      <c r="W3087">
        <v>110</v>
      </c>
      <c r="X3087">
        <v>127</v>
      </c>
      <c r="Y3087">
        <v>3</v>
      </c>
      <c r="AB3087">
        <v>1735</v>
      </c>
      <c r="AC3087">
        <v>4</v>
      </c>
      <c r="AE3087">
        <v>4</v>
      </c>
      <c r="AF3087">
        <v>74750</v>
      </c>
      <c r="AG3087">
        <v>4</v>
      </c>
      <c r="AJ3087">
        <v>127</v>
      </c>
      <c r="AK3087">
        <v>3</v>
      </c>
      <c r="AN3087">
        <v>1735</v>
      </c>
      <c r="AO3087">
        <v>4</v>
      </c>
      <c r="AQ3087">
        <v>4</v>
      </c>
      <c r="AR3087">
        <v>74750</v>
      </c>
      <c r="AS3087">
        <v>4</v>
      </c>
    </row>
    <row r="3088" spans="1:47" x14ac:dyDescent="0.35">
      <c r="A3088">
        <v>3361</v>
      </c>
      <c r="B3088" t="s">
        <v>47</v>
      </c>
      <c r="C3088">
        <v>1928</v>
      </c>
      <c r="D3088">
        <v>4</v>
      </c>
      <c r="E3088">
        <v>16</v>
      </c>
      <c r="F3088">
        <v>21</v>
      </c>
      <c r="G3088">
        <v>26</v>
      </c>
      <c r="H3088">
        <v>15</v>
      </c>
      <c r="J3088">
        <v>7.8</v>
      </c>
      <c r="L3088">
        <v>7.8</v>
      </c>
      <c r="R3088" t="s">
        <v>543</v>
      </c>
      <c r="T3088" t="s">
        <v>627</v>
      </c>
      <c r="U3088">
        <v>17.75</v>
      </c>
      <c r="V3088">
        <v>-97.1</v>
      </c>
      <c r="W3088">
        <v>150</v>
      </c>
      <c r="AE3088">
        <v>1</v>
      </c>
      <c r="AQ3088">
        <v>1</v>
      </c>
    </row>
    <row r="3089" spans="1:45" x14ac:dyDescent="0.35">
      <c r="A3089">
        <v>3363</v>
      </c>
      <c r="B3089" t="s">
        <v>47</v>
      </c>
      <c r="C3089">
        <v>1928</v>
      </c>
      <c r="D3089">
        <v>4</v>
      </c>
      <c r="E3089">
        <v>18</v>
      </c>
      <c r="F3089">
        <v>19</v>
      </c>
      <c r="G3089">
        <v>22</v>
      </c>
      <c r="H3089">
        <v>40</v>
      </c>
      <c r="I3089">
        <v>10</v>
      </c>
      <c r="J3089">
        <v>7</v>
      </c>
      <c r="L3089">
        <v>7</v>
      </c>
      <c r="Q3089">
        <v>11</v>
      </c>
      <c r="R3089" t="s">
        <v>104</v>
      </c>
      <c r="T3089" t="s">
        <v>2103</v>
      </c>
      <c r="U3089">
        <v>42.1</v>
      </c>
      <c r="V3089">
        <v>25</v>
      </c>
      <c r="W3089">
        <v>110</v>
      </c>
      <c r="Y3089">
        <v>3</v>
      </c>
      <c r="AC3089">
        <v>4</v>
      </c>
      <c r="AE3089">
        <v>4</v>
      </c>
      <c r="AG3089">
        <v>4</v>
      </c>
      <c r="AK3089">
        <v>3</v>
      </c>
      <c r="AO3089">
        <v>4</v>
      </c>
      <c r="AQ3089">
        <v>4</v>
      </c>
      <c r="AS3089">
        <v>4</v>
      </c>
    </row>
    <row r="3090" spans="1:45" x14ac:dyDescent="0.35">
      <c r="A3090">
        <v>3366</v>
      </c>
      <c r="B3090" t="s">
        <v>51</v>
      </c>
      <c r="C3090">
        <v>1928</v>
      </c>
      <c r="D3090">
        <v>4</v>
      </c>
      <c r="E3090">
        <v>22</v>
      </c>
      <c r="F3090">
        <v>20</v>
      </c>
      <c r="G3090">
        <v>13</v>
      </c>
      <c r="H3090">
        <v>46</v>
      </c>
      <c r="I3090">
        <v>29</v>
      </c>
      <c r="J3090">
        <v>6</v>
      </c>
      <c r="L3090">
        <v>6</v>
      </c>
      <c r="Q3090">
        <v>9</v>
      </c>
      <c r="R3090" t="s">
        <v>56</v>
      </c>
      <c r="T3090" t="s">
        <v>2104</v>
      </c>
      <c r="U3090">
        <v>38</v>
      </c>
      <c r="V3090">
        <v>23</v>
      </c>
      <c r="W3090">
        <v>130</v>
      </c>
      <c r="X3090">
        <v>20</v>
      </c>
      <c r="Y3090">
        <v>1</v>
      </c>
      <c r="AE3090">
        <v>4</v>
      </c>
      <c r="AF3090">
        <v>3000</v>
      </c>
      <c r="AG3090">
        <v>4</v>
      </c>
      <c r="AJ3090">
        <v>20</v>
      </c>
      <c r="AK3090">
        <v>1</v>
      </c>
      <c r="AQ3090">
        <v>4</v>
      </c>
      <c r="AR3090">
        <v>3000</v>
      </c>
      <c r="AS3090">
        <v>4</v>
      </c>
    </row>
    <row r="3091" spans="1:45" x14ac:dyDescent="0.35">
      <c r="A3091">
        <v>7776</v>
      </c>
      <c r="B3091" t="s">
        <v>51</v>
      </c>
      <c r="C3091">
        <v>1928</v>
      </c>
      <c r="D3091">
        <v>4</v>
      </c>
      <c r="E3091">
        <v>24</v>
      </c>
      <c r="F3091">
        <v>11</v>
      </c>
      <c r="G3091">
        <v>14</v>
      </c>
      <c r="H3091">
        <v>48</v>
      </c>
      <c r="J3091">
        <v>5</v>
      </c>
      <c r="L3091">
        <v>5</v>
      </c>
      <c r="R3091" t="s">
        <v>56</v>
      </c>
      <c r="T3091" t="s">
        <v>76</v>
      </c>
      <c r="U3091">
        <v>38</v>
      </c>
      <c r="V3091">
        <v>23.5</v>
      </c>
      <c r="W3091">
        <v>130</v>
      </c>
    </row>
    <row r="3092" spans="1:45" x14ac:dyDescent="0.35">
      <c r="A3092">
        <v>8217</v>
      </c>
      <c r="B3092" t="s">
        <v>51</v>
      </c>
      <c r="C3092">
        <v>1928</v>
      </c>
      <c r="D3092">
        <v>4</v>
      </c>
      <c r="E3092">
        <v>25</v>
      </c>
      <c r="F3092">
        <v>0</v>
      </c>
      <c r="G3092">
        <v>31</v>
      </c>
      <c r="H3092">
        <v>18</v>
      </c>
      <c r="J3092">
        <v>5.2</v>
      </c>
      <c r="L3092">
        <v>5.2</v>
      </c>
      <c r="Q3092">
        <v>6</v>
      </c>
      <c r="R3092" t="s">
        <v>56</v>
      </c>
      <c r="T3092" t="s">
        <v>56</v>
      </c>
      <c r="U3092">
        <v>38</v>
      </c>
      <c r="V3092">
        <v>23</v>
      </c>
      <c r="W3092">
        <v>130</v>
      </c>
    </row>
    <row r="3093" spans="1:45" x14ac:dyDescent="0.35">
      <c r="A3093">
        <v>6077</v>
      </c>
      <c r="B3093" t="s">
        <v>51</v>
      </c>
      <c r="C3093">
        <v>1928</v>
      </c>
      <c r="D3093">
        <v>4</v>
      </c>
      <c r="E3093">
        <v>27</v>
      </c>
      <c r="F3093">
        <v>20</v>
      </c>
      <c r="G3093">
        <v>34</v>
      </c>
      <c r="H3093">
        <v>58</v>
      </c>
      <c r="J3093">
        <v>6.8</v>
      </c>
      <c r="L3093">
        <v>6.8</v>
      </c>
      <c r="Q3093">
        <v>5</v>
      </c>
      <c r="R3093" t="s">
        <v>479</v>
      </c>
      <c r="T3093" t="s">
        <v>2105</v>
      </c>
      <c r="U3093">
        <v>-13</v>
      </c>
      <c r="V3093">
        <v>-69.5</v>
      </c>
      <c r="W3093">
        <v>160</v>
      </c>
    </row>
    <row r="3094" spans="1:45" x14ac:dyDescent="0.35">
      <c r="A3094">
        <v>6078</v>
      </c>
      <c r="B3094" t="s">
        <v>51</v>
      </c>
      <c r="C3094">
        <v>1928</v>
      </c>
      <c r="D3094">
        <v>5</v>
      </c>
      <c r="E3094">
        <v>3</v>
      </c>
      <c r="F3094">
        <v>1</v>
      </c>
      <c r="G3094">
        <v>25</v>
      </c>
      <c r="H3094">
        <v>13</v>
      </c>
      <c r="J3094">
        <v>4.3</v>
      </c>
      <c r="L3094">
        <v>4.3</v>
      </c>
      <c r="Q3094">
        <v>7</v>
      </c>
      <c r="R3094" t="s">
        <v>80</v>
      </c>
      <c r="T3094" t="s">
        <v>2106</v>
      </c>
      <c r="U3094">
        <v>40.799999999999997</v>
      </c>
      <c r="V3094">
        <v>26.8</v>
      </c>
      <c r="W3094">
        <v>140</v>
      </c>
    </row>
    <row r="3095" spans="1:45" x14ac:dyDescent="0.35">
      <c r="A3095">
        <v>3367</v>
      </c>
      <c r="B3095" t="s">
        <v>47</v>
      </c>
      <c r="C3095">
        <v>1928</v>
      </c>
      <c r="D3095">
        <v>5</v>
      </c>
      <c r="E3095">
        <v>14</v>
      </c>
      <c r="F3095">
        <v>22</v>
      </c>
      <c r="G3095">
        <v>12</v>
      </c>
      <c r="H3095" t="s">
        <v>48</v>
      </c>
      <c r="J3095">
        <v>7.3</v>
      </c>
      <c r="P3095">
        <v>7.3</v>
      </c>
      <c r="Q3095">
        <v>10</v>
      </c>
      <c r="R3095" t="s">
        <v>479</v>
      </c>
      <c r="T3095" t="s">
        <v>2107</v>
      </c>
      <c r="U3095">
        <v>-5</v>
      </c>
      <c r="V3095">
        <v>-78</v>
      </c>
      <c r="W3095">
        <v>160</v>
      </c>
      <c r="X3095">
        <v>29</v>
      </c>
      <c r="Y3095">
        <v>1</v>
      </c>
      <c r="AD3095">
        <v>8</v>
      </c>
      <c r="AE3095">
        <v>3</v>
      </c>
    </row>
    <row r="3096" spans="1:45" x14ac:dyDescent="0.35">
      <c r="A3096">
        <v>6079</v>
      </c>
      <c r="B3096" t="s">
        <v>51</v>
      </c>
      <c r="C3096">
        <v>1928</v>
      </c>
      <c r="D3096">
        <v>5</v>
      </c>
      <c r="E3096">
        <v>18</v>
      </c>
      <c r="H3096" t="s">
        <v>48</v>
      </c>
      <c r="R3096" t="s">
        <v>1332</v>
      </c>
      <c r="T3096" t="s">
        <v>2108</v>
      </c>
      <c r="U3096">
        <v>-19.8</v>
      </c>
      <c r="V3096">
        <v>-174.345</v>
      </c>
      <c r="W3096">
        <v>170</v>
      </c>
    </row>
    <row r="3097" spans="1:45" x14ac:dyDescent="0.35">
      <c r="A3097">
        <v>6628</v>
      </c>
      <c r="B3097" t="s">
        <v>51</v>
      </c>
      <c r="C3097">
        <v>1928</v>
      </c>
      <c r="D3097">
        <v>5</v>
      </c>
      <c r="E3097">
        <v>27</v>
      </c>
      <c r="F3097">
        <v>9</v>
      </c>
      <c r="G3097">
        <v>50</v>
      </c>
      <c r="H3097" t="s">
        <v>48</v>
      </c>
      <c r="I3097">
        <v>40</v>
      </c>
      <c r="R3097" t="s">
        <v>199</v>
      </c>
      <c r="T3097" t="s">
        <v>379</v>
      </c>
      <c r="U3097">
        <v>40</v>
      </c>
      <c r="V3097">
        <v>143.19999999999999</v>
      </c>
      <c r="W3097">
        <v>30</v>
      </c>
    </row>
    <row r="3098" spans="1:45" x14ac:dyDescent="0.35">
      <c r="A3098">
        <v>3368</v>
      </c>
      <c r="B3098" t="s">
        <v>51</v>
      </c>
      <c r="C3098">
        <v>1928</v>
      </c>
      <c r="D3098">
        <v>6</v>
      </c>
      <c r="E3098">
        <v>15</v>
      </c>
      <c r="F3098">
        <v>6</v>
      </c>
      <c r="G3098">
        <v>12</v>
      </c>
      <c r="H3098">
        <v>36</v>
      </c>
      <c r="I3098">
        <v>33</v>
      </c>
      <c r="J3098">
        <v>7</v>
      </c>
      <c r="L3098">
        <v>7</v>
      </c>
      <c r="Q3098">
        <v>8</v>
      </c>
      <c r="R3098" t="s">
        <v>621</v>
      </c>
      <c r="T3098" t="s">
        <v>2109</v>
      </c>
      <c r="U3098">
        <v>12.4</v>
      </c>
      <c r="V3098">
        <v>120.9</v>
      </c>
      <c r="W3098">
        <v>170</v>
      </c>
      <c r="AE3098">
        <v>2</v>
      </c>
      <c r="AG3098">
        <v>2</v>
      </c>
      <c r="AQ3098">
        <v>2</v>
      </c>
      <c r="AS3098">
        <v>2</v>
      </c>
    </row>
    <row r="3099" spans="1:45" x14ac:dyDescent="0.35">
      <c r="A3099">
        <v>3371</v>
      </c>
      <c r="B3099" t="s">
        <v>51</v>
      </c>
      <c r="C3099">
        <v>1928</v>
      </c>
      <c r="D3099">
        <v>6</v>
      </c>
      <c r="E3099">
        <v>17</v>
      </c>
      <c r="F3099">
        <v>3</v>
      </c>
      <c r="G3099">
        <v>19</v>
      </c>
      <c r="H3099">
        <v>33.1</v>
      </c>
      <c r="I3099">
        <v>35</v>
      </c>
      <c r="J3099">
        <v>7.7</v>
      </c>
      <c r="K3099">
        <v>7.7</v>
      </c>
      <c r="L3099">
        <v>7.8</v>
      </c>
      <c r="R3099" t="s">
        <v>543</v>
      </c>
      <c r="T3099" t="s">
        <v>627</v>
      </c>
      <c r="U3099">
        <v>16.027999999999999</v>
      </c>
      <c r="V3099">
        <v>-97.036000000000001</v>
      </c>
      <c r="W3099">
        <v>150</v>
      </c>
      <c r="X3099">
        <v>4</v>
      </c>
      <c r="Y3099">
        <v>1</v>
      </c>
      <c r="AE3099">
        <v>2</v>
      </c>
      <c r="AJ3099">
        <v>4</v>
      </c>
      <c r="AK3099">
        <v>1</v>
      </c>
      <c r="AQ3099">
        <v>2</v>
      </c>
    </row>
    <row r="3100" spans="1:45" x14ac:dyDescent="0.35">
      <c r="A3100">
        <v>6080</v>
      </c>
      <c r="B3100" t="s">
        <v>51</v>
      </c>
      <c r="C3100">
        <v>1928</v>
      </c>
      <c r="D3100">
        <v>7</v>
      </c>
      <c r="E3100">
        <v>18</v>
      </c>
      <c r="F3100">
        <v>19</v>
      </c>
      <c r="G3100">
        <v>5</v>
      </c>
      <c r="I3100">
        <v>70</v>
      </c>
      <c r="J3100">
        <v>7</v>
      </c>
      <c r="L3100">
        <v>7</v>
      </c>
      <c r="Q3100">
        <v>6</v>
      </c>
      <c r="R3100" t="s">
        <v>479</v>
      </c>
      <c r="T3100" t="s">
        <v>479</v>
      </c>
      <c r="U3100">
        <v>-5.5</v>
      </c>
      <c r="V3100">
        <v>-79</v>
      </c>
      <c r="W3100">
        <v>160</v>
      </c>
    </row>
    <row r="3101" spans="1:45" x14ac:dyDescent="0.35">
      <c r="A3101">
        <v>7998</v>
      </c>
      <c r="B3101" t="s">
        <v>47</v>
      </c>
      <c r="C3101">
        <v>1928</v>
      </c>
      <c r="D3101">
        <v>7</v>
      </c>
      <c r="E3101">
        <v>19</v>
      </c>
      <c r="F3101">
        <v>20</v>
      </c>
      <c r="G3101">
        <v>13</v>
      </c>
      <c r="H3101">
        <v>50</v>
      </c>
      <c r="J3101">
        <v>5.8</v>
      </c>
      <c r="L3101">
        <v>5.8</v>
      </c>
      <c r="Q3101">
        <v>7</v>
      </c>
      <c r="R3101" t="s">
        <v>93</v>
      </c>
      <c r="T3101" t="s">
        <v>1346</v>
      </c>
      <c r="U3101">
        <v>31.5</v>
      </c>
      <c r="V3101">
        <v>120.5</v>
      </c>
      <c r="W3101">
        <v>30</v>
      </c>
      <c r="X3101">
        <v>6</v>
      </c>
      <c r="Y3101">
        <v>1</v>
      </c>
      <c r="AB3101">
        <v>10</v>
      </c>
      <c r="AC3101">
        <v>1</v>
      </c>
      <c r="AE3101">
        <v>2</v>
      </c>
      <c r="AG3101">
        <v>2</v>
      </c>
      <c r="AJ3101">
        <v>6</v>
      </c>
      <c r="AK3101">
        <v>1</v>
      </c>
      <c r="AN3101">
        <v>10</v>
      </c>
      <c r="AO3101">
        <v>1</v>
      </c>
      <c r="AQ3101">
        <v>2</v>
      </c>
      <c r="AS3101">
        <v>2</v>
      </c>
    </row>
    <row r="3102" spans="1:45" x14ac:dyDescent="0.35">
      <c r="A3102">
        <v>3373</v>
      </c>
      <c r="B3102" t="s">
        <v>47</v>
      </c>
      <c r="C3102">
        <v>1928</v>
      </c>
      <c r="D3102">
        <v>8</v>
      </c>
      <c r="E3102">
        <v>21</v>
      </c>
      <c r="F3102">
        <v>19</v>
      </c>
      <c r="G3102">
        <v>1</v>
      </c>
      <c r="H3102" t="s">
        <v>48</v>
      </c>
      <c r="I3102">
        <v>9</v>
      </c>
      <c r="J3102">
        <v>5.4</v>
      </c>
      <c r="P3102">
        <v>5.4</v>
      </c>
      <c r="Q3102">
        <v>8</v>
      </c>
      <c r="R3102" t="s">
        <v>73</v>
      </c>
      <c r="T3102" t="s">
        <v>2110</v>
      </c>
      <c r="U3102">
        <v>37.299999999999997</v>
      </c>
      <c r="V3102">
        <v>57.9</v>
      </c>
      <c r="W3102">
        <v>140</v>
      </c>
      <c r="X3102">
        <v>10</v>
      </c>
      <c r="Y3102">
        <v>1</v>
      </c>
      <c r="AE3102">
        <v>2</v>
      </c>
    </row>
    <row r="3103" spans="1:45" x14ac:dyDescent="0.35">
      <c r="A3103">
        <v>3376</v>
      </c>
      <c r="B3103" t="s">
        <v>47</v>
      </c>
      <c r="C3103">
        <v>1928</v>
      </c>
      <c r="D3103">
        <v>10</v>
      </c>
      <c r="E3103">
        <v>9</v>
      </c>
      <c r="F3103">
        <v>3</v>
      </c>
      <c r="G3103">
        <v>1</v>
      </c>
      <c r="H3103">
        <v>8</v>
      </c>
      <c r="I3103">
        <v>60</v>
      </c>
      <c r="J3103">
        <v>7.6</v>
      </c>
      <c r="L3103">
        <v>7.6</v>
      </c>
      <c r="R3103" t="s">
        <v>543</v>
      </c>
      <c r="T3103" t="s">
        <v>627</v>
      </c>
      <c r="U3103">
        <v>16</v>
      </c>
      <c r="V3103">
        <v>-97</v>
      </c>
      <c r="W3103">
        <v>150</v>
      </c>
    </row>
    <row r="3104" spans="1:45" x14ac:dyDescent="0.35">
      <c r="A3104">
        <v>6081</v>
      </c>
      <c r="B3104" t="s">
        <v>51</v>
      </c>
      <c r="C3104">
        <v>1928</v>
      </c>
      <c r="D3104">
        <v>11</v>
      </c>
      <c r="E3104">
        <v>20</v>
      </c>
      <c r="F3104">
        <v>20</v>
      </c>
      <c r="G3104">
        <v>35</v>
      </c>
      <c r="H3104">
        <v>7</v>
      </c>
      <c r="I3104">
        <v>33</v>
      </c>
      <c r="J3104">
        <v>7.1</v>
      </c>
      <c r="L3104">
        <v>7.1</v>
      </c>
      <c r="R3104" t="s">
        <v>539</v>
      </c>
      <c r="T3104" t="s">
        <v>1557</v>
      </c>
      <c r="U3104">
        <v>-22.5</v>
      </c>
      <c r="V3104">
        <v>-70.5</v>
      </c>
      <c r="W3104">
        <v>160</v>
      </c>
    </row>
    <row r="3105" spans="1:47" x14ac:dyDescent="0.35">
      <c r="A3105">
        <v>3378</v>
      </c>
      <c r="B3105" t="s">
        <v>51</v>
      </c>
      <c r="C3105">
        <v>1928</v>
      </c>
      <c r="D3105">
        <v>12</v>
      </c>
      <c r="E3105">
        <v>1</v>
      </c>
      <c r="F3105">
        <v>4</v>
      </c>
      <c r="G3105">
        <v>6</v>
      </c>
      <c r="H3105">
        <v>12</v>
      </c>
      <c r="I3105">
        <v>25</v>
      </c>
      <c r="J3105">
        <v>7.6</v>
      </c>
      <c r="K3105">
        <v>7.6</v>
      </c>
      <c r="L3105">
        <v>8</v>
      </c>
      <c r="Q3105">
        <v>9</v>
      </c>
      <c r="R3105" t="s">
        <v>539</v>
      </c>
      <c r="T3105" t="s">
        <v>2111</v>
      </c>
      <c r="U3105">
        <v>-35</v>
      </c>
      <c r="V3105">
        <v>-72</v>
      </c>
      <c r="W3105">
        <v>160</v>
      </c>
      <c r="X3105">
        <v>279</v>
      </c>
      <c r="Y3105">
        <v>3</v>
      </c>
      <c r="AE3105">
        <v>3</v>
      </c>
      <c r="AG3105">
        <v>3</v>
      </c>
      <c r="AJ3105">
        <v>279</v>
      </c>
      <c r="AK3105">
        <v>3</v>
      </c>
      <c r="AQ3105">
        <v>3</v>
      </c>
      <c r="AS3105">
        <v>3</v>
      </c>
    </row>
    <row r="3106" spans="1:47" x14ac:dyDescent="0.35">
      <c r="A3106">
        <v>3380</v>
      </c>
      <c r="B3106" t="s">
        <v>51</v>
      </c>
      <c r="C3106">
        <v>1928</v>
      </c>
      <c r="D3106">
        <v>12</v>
      </c>
      <c r="E3106">
        <v>19</v>
      </c>
      <c r="F3106">
        <v>11</v>
      </c>
      <c r="G3106">
        <v>37</v>
      </c>
      <c r="H3106">
        <v>10</v>
      </c>
      <c r="J3106">
        <v>7.3</v>
      </c>
      <c r="L3106">
        <v>7.3</v>
      </c>
      <c r="Q3106">
        <v>7</v>
      </c>
      <c r="R3106" t="s">
        <v>621</v>
      </c>
      <c r="T3106" t="s">
        <v>2112</v>
      </c>
      <c r="U3106">
        <v>7</v>
      </c>
      <c r="V3106">
        <v>124</v>
      </c>
      <c r="W3106">
        <v>170</v>
      </c>
      <c r="X3106">
        <v>93</v>
      </c>
      <c r="Y3106">
        <v>2</v>
      </c>
      <c r="AE3106">
        <v>2</v>
      </c>
      <c r="AG3106">
        <v>3</v>
      </c>
      <c r="AJ3106">
        <v>97</v>
      </c>
      <c r="AK3106">
        <v>2</v>
      </c>
      <c r="AN3106">
        <v>102</v>
      </c>
      <c r="AO3106">
        <v>2</v>
      </c>
      <c r="AQ3106">
        <v>2</v>
      </c>
      <c r="AS3106">
        <v>3</v>
      </c>
    </row>
    <row r="3107" spans="1:47" x14ac:dyDescent="0.35">
      <c r="A3107">
        <v>3381</v>
      </c>
      <c r="B3107" t="s">
        <v>47</v>
      </c>
      <c r="C3107">
        <v>1929</v>
      </c>
      <c r="D3107">
        <v>1</v>
      </c>
      <c r="E3107">
        <v>13</v>
      </c>
      <c r="F3107">
        <v>0</v>
      </c>
      <c r="G3107">
        <v>3</v>
      </c>
      <c r="H3107" t="s">
        <v>48</v>
      </c>
      <c r="I3107">
        <v>140</v>
      </c>
      <c r="J3107">
        <v>7.7</v>
      </c>
      <c r="P3107">
        <v>7.7</v>
      </c>
      <c r="Q3107">
        <v>7</v>
      </c>
      <c r="R3107" t="s">
        <v>98</v>
      </c>
      <c r="T3107" t="s">
        <v>904</v>
      </c>
      <c r="U3107">
        <v>49.8</v>
      </c>
      <c r="V3107">
        <v>154.80000000000001</v>
      </c>
      <c r="W3107">
        <v>50</v>
      </c>
    </row>
    <row r="3108" spans="1:47" x14ac:dyDescent="0.35">
      <c r="A3108">
        <v>7999</v>
      </c>
      <c r="B3108" t="s">
        <v>47</v>
      </c>
      <c r="C3108">
        <v>1929</v>
      </c>
      <c r="D3108">
        <v>1</v>
      </c>
      <c r="E3108">
        <v>13</v>
      </c>
      <c r="F3108">
        <v>18</v>
      </c>
      <c r="G3108">
        <v>44</v>
      </c>
      <c r="H3108">
        <v>39</v>
      </c>
      <c r="J3108">
        <v>6</v>
      </c>
      <c r="L3108">
        <v>6</v>
      </c>
      <c r="Q3108">
        <v>8</v>
      </c>
      <c r="R3108" t="s">
        <v>93</v>
      </c>
      <c r="T3108" t="s">
        <v>2113</v>
      </c>
      <c r="U3108">
        <v>40.700000000000003</v>
      </c>
      <c r="V3108">
        <v>111.6</v>
      </c>
      <c r="W3108">
        <v>30</v>
      </c>
      <c r="X3108">
        <v>2</v>
      </c>
      <c r="Y3108">
        <v>1</v>
      </c>
      <c r="AE3108">
        <v>2</v>
      </c>
      <c r="AF3108">
        <v>100</v>
      </c>
      <c r="AG3108">
        <v>2</v>
      </c>
      <c r="AJ3108">
        <v>2</v>
      </c>
      <c r="AK3108">
        <v>1</v>
      </c>
      <c r="AQ3108">
        <v>2</v>
      </c>
      <c r="AR3108">
        <v>100</v>
      </c>
      <c r="AS3108">
        <v>2</v>
      </c>
    </row>
    <row r="3109" spans="1:47" x14ac:dyDescent="0.35">
      <c r="A3109">
        <v>3385</v>
      </c>
      <c r="B3109" t="s">
        <v>51</v>
      </c>
      <c r="C3109">
        <v>1929</v>
      </c>
      <c r="D3109">
        <v>1</v>
      </c>
      <c r="E3109">
        <v>17</v>
      </c>
      <c r="F3109">
        <v>11</v>
      </c>
      <c r="G3109">
        <v>52</v>
      </c>
      <c r="H3109" t="s">
        <v>48</v>
      </c>
      <c r="J3109">
        <v>6.9</v>
      </c>
      <c r="P3109">
        <v>6.9</v>
      </c>
      <c r="Q3109">
        <v>9</v>
      </c>
      <c r="R3109" t="s">
        <v>501</v>
      </c>
      <c r="T3109" t="s">
        <v>1079</v>
      </c>
      <c r="U3109">
        <v>10.5</v>
      </c>
      <c r="V3109">
        <v>-64.2</v>
      </c>
      <c r="W3109">
        <v>90</v>
      </c>
      <c r="X3109">
        <v>50</v>
      </c>
      <c r="Y3109">
        <v>1</v>
      </c>
      <c r="AB3109">
        <v>800</v>
      </c>
      <c r="AC3109">
        <v>3</v>
      </c>
      <c r="AE3109">
        <v>3</v>
      </c>
      <c r="AJ3109">
        <v>50</v>
      </c>
      <c r="AK3109">
        <v>1</v>
      </c>
      <c r="AN3109">
        <v>800</v>
      </c>
      <c r="AO3109">
        <v>3</v>
      </c>
      <c r="AQ3109">
        <v>3</v>
      </c>
      <c r="AS3109">
        <v>1</v>
      </c>
      <c r="AU3109">
        <v>1</v>
      </c>
    </row>
    <row r="3110" spans="1:47" x14ac:dyDescent="0.35">
      <c r="A3110">
        <v>3386</v>
      </c>
      <c r="B3110" t="s">
        <v>47</v>
      </c>
      <c r="C3110">
        <v>1929</v>
      </c>
      <c r="D3110">
        <v>1</v>
      </c>
      <c r="E3110">
        <v>19</v>
      </c>
      <c r="F3110">
        <v>11</v>
      </c>
      <c r="G3110">
        <v>19</v>
      </c>
      <c r="J3110">
        <v>5.5</v>
      </c>
      <c r="L3110">
        <v>5.5</v>
      </c>
      <c r="Q3110">
        <v>9</v>
      </c>
      <c r="R3110" t="s">
        <v>851</v>
      </c>
      <c r="T3110" t="s">
        <v>2114</v>
      </c>
      <c r="U3110">
        <v>25.5</v>
      </c>
      <c r="V3110">
        <v>98</v>
      </c>
      <c r="W3110">
        <v>60</v>
      </c>
      <c r="AE3110">
        <v>2</v>
      </c>
      <c r="AQ3110">
        <v>2</v>
      </c>
    </row>
    <row r="3111" spans="1:47" x14ac:dyDescent="0.35">
      <c r="A3111">
        <v>3387</v>
      </c>
      <c r="B3111" t="s">
        <v>47</v>
      </c>
      <c r="C3111">
        <v>1929</v>
      </c>
      <c r="D3111">
        <v>2</v>
      </c>
      <c r="E3111">
        <v>1</v>
      </c>
      <c r="F3111">
        <v>17</v>
      </c>
      <c r="G3111">
        <v>14</v>
      </c>
      <c r="H3111" t="s">
        <v>48</v>
      </c>
      <c r="I3111">
        <v>220</v>
      </c>
      <c r="J3111">
        <v>7.1</v>
      </c>
      <c r="P3111">
        <v>7.1</v>
      </c>
      <c r="R3111" t="s">
        <v>121</v>
      </c>
      <c r="T3111" t="s">
        <v>1875</v>
      </c>
      <c r="U3111">
        <v>36.5</v>
      </c>
      <c r="V3111">
        <v>70.5</v>
      </c>
      <c r="W3111">
        <v>40</v>
      </c>
      <c r="AE3111">
        <v>3</v>
      </c>
    </row>
    <row r="3112" spans="1:47" x14ac:dyDescent="0.35">
      <c r="A3112">
        <v>3389</v>
      </c>
      <c r="B3112" t="s">
        <v>51</v>
      </c>
      <c r="C3112">
        <v>1929</v>
      </c>
      <c r="D3112">
        <v>3</v>
      </c>
      <c r="E3112">
        <v>7</v>
      </c>
      <c r="F3112">
        <v>1</v>
      </c>
      <c r="G3112">
        <v>34</v>
      </c>
      <c r="H3112" t="s">
        <v>48</v>
      </c>
      <c r="I3112">
        <v>50</v>
      </c>
      <c r="J3112">
        <v>7.8</v>
      </c>
      <c r="K3112">
        <v>7.8</v>
      </c>
      <c r="L3112">
        <v>7.5</v>
      </c>
      <c r="M3112">
        <v>7.9</v>
      </c>
      <c r="P3112">
        <v>8.6</v>
      </c>
      <c r="Q3112">
        <v>5</v>
      </c>
      <c r="R3112" t="s">
        <v>505</v>
      </c>
      <c r="S3112" t="s">
        <v>1032</v>
      </c>
      <c r="T3112" t="s">
        <v>1517</v>
      </c>
      <c r="U3112">
        <v>51</v>
      </c>
      <c r="V3112">
        <v>-170</v>
      </c>
      <c r="W3112">
        <v>150</v>
      </c>
    </row>
    <row r="3113" spans="1:47" x14ac:dyDescent="0.35">
      <c r="A3113">
        <v>3390</v>
      </c>
      <c r="B3113" t="s">
        <v>47</v>
      </c>
      <c r="C3113">
        <v>1929</v>
      </c>
      <c r="D3113">
        <v>5</v>
      </c>
      <c r="E3113">
        <v>1</v>
      </c>
      <c r="F3113">
        <v>15</v>
      </c>
      <c r="G3113">
        <v>37</v>
      </c>
      <c r="H3113">
        <v>30</v>
      </c>
      <c r="I3113">
        <v>50</v>
      </c>
      <c r="J3113">
        <v>7.4</v>
      </c>
      <c r="L3113">
        <v>7.4</v>
      </c>
      <c r="R3113" t="s">
        <v>73</v>
      </c>
      <c r="T3113" t="s">
        <v>2115</v>
      </c>
      <c r="U3113">
        <v>37.799999999999997</v>
      </c>
      <c r="V3113">
        <v>57.6</v>
      </c>
      <c r="W3113">
        <v>140</v>
      </c>
      <c r="X3113">
        <v>3800</v>
      </c>
      <c r="Y3113">
        <v>4</v>
      </c>
      <c r="AE3113">
        <v>4</v>
      </c>
    </row>
    <row r="3114" spans="1:47" x14ac:dyDescent="0.35">
      <c r="A3114">
        <v>3393</v>
      </c>
      <c r="B3114" t="s">
        <v>47</v>
      </c>
      <c r="C3114">
        <v>1929</v>
      </c>
      <c r="D3114">
        <v>5</v>
      </c>
      <c r="E3114">
        <v>18</v>
      </c>
      <c r="F3114">
        <v>6</v>
      </c>
      <c r="G3114">
        <v>37</v>
      </c>
      <c r="H3114" t="s">
        <v>48</v>
      </c>
      <c r="I3114">
        <v>10</v>
      </c>
      <c r="J3114">
        <v>6.5</v>
      </c>
      <c r="P3114">
        <v>6.5</v>
      </c>
      <c r="Q3114">
        <v>8</v>
      </c>
      <c r="R3114" t="s">
        <v>80</v>
      </c>
      <c r="T3114" t="s">
        <v>2116</v>
      </c>
      <c r="U3114">
        <v>40.200000000000003</v>
      </c>
      <c r="V3114">
        <v>37.9</v>
      </c>
      <c r="W3114">
        <v>140</v>
      </c>
      <c r="X3114">
        <v>64</v>
      </c>
      <c r="Y3114">
        <v>2</v>
      </c>
    </row>
    <row r="3115" spans="1:47" x14ac:dyDescent="0.35">
      <c r="A3115">
        <v>6082</v>
      </c>
      <c r="B3115" t="s">
        <v>51</v>
      </c>
      <c r="C3115">
        <v>1929</v>
      </c>
      <c r="D3115">
        <v>5</v>
      </c>
      <c r="E3115">
        <v>21</v>
      </c>
      <c r="F3115">
        <v>16</v>
      </c>
      <c r="G3115">
        <v>35</v>
      </c>
      <c r="I3115">
        <v>30</v>
      </c>
      <c r="J3115">
        <v>6.8</v>
      </c>
      <c r="P3115">
        <v>6.8</v>
      </c>
      <c r="R3115" t="s">
        <v>199</v>
      </c>
      <c r="T3115" t="s">
        <v>742</v>
      </c>
      <c r="U3115">
        <v>31.7</v>
      </c>
      <c r="V3115">
        <v>132.19999999999999</v>
      </c>
      <c r="W3115">
        <v>30</v>
      </c>
    </row>
    <row r="3116" spans="1:47" x14ac:dyDescent="0.35">
      <c r="A3116">
        <v>6083</v>
      </c>
      <c r="B3116" t="s">
        <v>51</v>
      </c>
      <c r="C3116">
        <v>1929</v>
      </c>
      <c r="D3116">
        <v>5</v>
      </c>
      <c r="E3116">
        <v>26</v>
      </c>
      <c r="F3116">
        <v>22</v>
      </c>
      <c r="G3116">
        <v>39</v>
      </c>
      <c r="H3116">
        <v>54</v>
      </c>
      <c r="I3116">
        <v>33</v>
      </c>
      <c r="J3116">
        <v>7</v>
      </c>
      <c r="K3116">
        <v>7</v>
      </c>
      <c r="R3116" t="s">
        <v>743</v>
      </c>
      <c r="S3116" t="s">
        <v>2093</v>
      </c>
      <c r="T3116" t="s">
        <v>2117</v>
      </c>
      <c r="U3116">
        <v>51</v>
      </c>
      <c r="V3116">
        <v>-131</v>
      </c>
      <c r="W3116">
        <v>150</v>
      </c>
      <c r="AE3116">
        <v>1</v>
      </c>
      <c r="AQ3116">
        <v>1</v>
      </c>
    </row>
    <row r="3117" spans="1:47" x14ac:dyDescent="0.35">
      <c r="A3117">
        <v>3394</v>
      </c>
      <c r="B3117" t="s">
        <v>47</v>
      </c>
      <c r="C3117">
        <v>1929</v>
      </c>
      <c r="D3117">
        <v>6</v>
      </c>
      <c r="E3117">
        <v>4</v>
      </c>
      <c r="H3117" t="s">
        <v>48</v>
      </c>
      <c r="R3117" t="s">
        <v>851</v>
      </c>
      <c r="T3117" t="s">
        <v>2118</v>
      </c>
      <c r="U3117">
        <v>25.2</v>
      </c>
      <c r="V3117">
        <v>97.2</v>
      </c>
      <c r="W3117">
        <v>60</v>
      </c>
      <c r="AE3117">
        <v>2</v>
      </c>
    </row>
    <row r="3118" spans="1:47" x14ac:dyDescent="0.35">
      <c r="A3118">
        <v>3395</v>
      </c>
      <c r="B3118" t="s">
        <v>51</v>
      </c>
      <c r="C3118">
        <v>1929</v>
      </c>
      <c r="D3118">
        <v>6</v>
      </c>
      <c r="E3118">
        <v>13</v>
      </c>
      <c r="F3118">
        <v>9</v>
      </c>
      <c r="G3118">
        <v>24</v>
      </c>
      <c r="H3118">
        <v>34</v>
      </c>
      <c r="J3118">
        <v>7.2</v>
      </c>
      <c r="L3118">
        <v>7.2</v>
      </c>
      <c r="Q3118">
        <v>10</v>
      </c>
      <c r="R3118" t="s">
        <v>621</v>
      </c>
      <c r="T3118" t="s">
        <v>2119</v>
      </c>
      <c r="U3118">
        <v>8.5</v>
      </c>
      <c r="V3118">
        <v>127</v>
      </c>
      <c r="W3118">
        <v>170</v>
      </c>
      <c r="AE3118">
        <v>2</v>
      </c>
      <c r="AG3118">
        <v>3</v>
      </c>
      <c r="AQ3118">
        <v>2</v>
      </c>
      <c r="AS3118">
        <v>3</v>
      </c>
    </row>
    <row r="3119" spans="1:47" x14ac:dyDescent="0.35">
      <c r="A3119">
        <v>3396</v>
      </c>
      <c r="B3119" t="s">
        <v>51</v>
      </c>
      <c r="C3119">
        <v>1929</v>
      </c>
      <c r="D3119">
        <v>6</v>
      </c>
      <c r="E3119">
        <v>16</v>
      </c>
      <c r="F3119">
        <v>22</v>
      </c>
      <c r="G3119">
        <v>47</v>
      </c>
      <c r="H3119">
        <v>32</v>
      </c>
      <c r="J3119">
        <v>7.5</v>
      </c>
      <c r="L3119">
        <v>7.5</v>
      </c>
      <c r="R3119" t="s">
        <v>1186</v>
      </c>
      <c r="T3119" t="s">
        <v>2120</v>
      </c>
      <c r="U3119">
        <v>-41.75</v>
      </c>
      <c r="V3119">
        <v>172.25</v>
      </c>
      <c r="W3119">
        <v>170</v>
      </c>
      <c r="X3119">
        <v>17</v>
      </c>
      <c r="Y3119">
        <v>1</v>
      </c>
      <c r="AE3119">
        <v>2</v>
      </c>
      <c r="AG3119">
        <v>3</v>
      </c>
      <c r="AJ3119">
        <v>17</v>
      </c>
      <c r="AK3119">
        <v>1</v>
      </c>
      <c r="AQ3119">
        <v>2</v>
      </c>
      <c r="AS3119">
        <v>3</v>
      </c>
    </row>
    <row r="3120" spans="1:47" x14ac:dyDescent="0.35">
      <c r="A3120">
        <v>3398</v>
      </c>
      <c r="B3120" t="s">
        <v>47</v>
      </c>
      <c r="C3120">
        <v>1929</v>
      </c>
      <c r="D3120">
        <v>6</v>
      </c>
      <c r="E3120">
        <v>27</v>
      </c>
      <c r="F3120">
        <v>12</v>
      </c>
      <c r="G3120">
        <v>47</v>
      </c>
      <c r="H3120">
        <v>5</v>
      </c>
      <c r="I3120">
        <v>10</v>
      </c>
      <c r="J3120">
        <v>7.8</v>
      </c>
      <c r="L3120">
        <v>7.8</v>
      </c>
      <c r="R3120" t="s">
        <v>2121</v>
      </c>
      <c r="T3120" t="s">
        <v>2122</v>
      </c>
      <c r="U3120">
        <v>-54</v>
      </c>
      <c r="V3120">
        <v>-29.5</v>
      </c>
      <c r="W3120">
        <v>70</v>
      </c>
    </row>
    <row r="3121" spans="1:47" x14ac:dyDescent="0.35">
      <c r="A3121">
        <v>3399</v>
      </c>
      <c r="B3121" t="s">
        <v>47</v>
      </c>
      <c r="C3121">
        <v>1929</v>
      </c>
      <c r="D3121">
        <v>7</v>
      </c>
      <c r="E3121">
        <v>13</v>
      </c>
      <c r="F3121">
        <v>7</v>
      </c>
      <c r="G3121">
        <v>36</v>
      </c>
      <c r="H3121" t="s">
        <v>48</v>
      </c>
      <c r="I3121">
        <v>57</v>
      </c>
      <c r="J3121">
        <v>5.8</v>
      </c>
      <c r="P3121">
        <v>5.8</v>
      </c>
      <c r="R3121" t="s">
        <v>73</v>
      </c>
      <c r="T3121" t="s">
        <v>2123</v>
      </c>
      <c r="U3121">
        <v>37.5</v>
      </c>
      <c r="V3121">
        <v>58</v>
      </c>
      <c r="W3121">
        <v>140</v>
      </c>
      <c r="X3121">
        <v>5</v>
      </c>
      <c r="Y3121">
        <v>1</v>
      </c>
      <c r="AE3121">
        <v>2</v>
      </c>
    </row>
    <row r="3122" spans="1:47" x14ac:dyDescent="0.35">
      <c r="A3122">
        <v>3400</v>
      </c>
      <c r="B3122" t="s">
        <v>47</v>
      </c>
      <c r="C3122">
        <v>1929</v>
      </c>
      <c r="D3122">
        <v>7</v>
      </c>
      <c r="E3122">
        <v>15</v>
      </c>
      <c r="F3122">
        <v>7</v>
      </c>
      <c r="G3122">
        <v>44</v>
      </c>
      <c r="H3122" t="s">
        <v>48</v>
      </c>
      <c r="I3122">
        <v>65</v>
      </c>
      <c r="J3122">
        <v>6.2</v>
      </c>
      <c r="P3122">
        <v>6.2</v>
      </c>
      <c r="R3122" t="s">
        <v>73</v>
      </c>
      <c r="T3122" t="s">
        <v>2124</v>
      </c>
      <c r="U3122">
        <v>32.200000000000003</v>
      </c>
      <c r="V3122">
        <v>49.7</v>
      </c>
      <c r="W3122">
        <v>140</v>
      </c>
      <c r="X3122">
        <v>6</v>
      </c>
      <c r="Y3122">
        <v>1</v>
      </c>
      <c r="AE3122">
        <v>2</v>
      </c>
    </row>
    <row r="3123" spans="1:47" x14ac:dyDescent="0.35">
      <c r="A3123">
        <v>3401</v>
      </c>
      <c r="B3123" t="s">
        <v>47</v>
      </c>
      <c r="C3123">
        <v>1929</v>
      </c>
      <c r="D3123">
        <v>7</v>
      </c>
      <c r="E3123">
        <v>23</v>
      </c>
      <c r="F3123">
        <v>18</v>
      </c>
      <c r="G3123">
        <v>42</v>
      </c>
      <c r="H3123" t="s">
        <v>48</v>
      </c>
      <c r="I3123">
        <v>33</v>
      </c>
      <c r="J3123">
        <v>6.3</v>
      </c>
      <c r="P3123">
        <v>6.3</v>
      </c>
      <c r="Q3123">
        <v>10</v>
      </c>
      <c r="R3123" t="s">
        <v>287</v>
      </c>
      <c r="T3123" t="s">
        <v>287</v>
      </c>
      <c r="U3123">
        <v>63.9</v>
      </c>
      <c r="V3123">
        <v>-21.7</v>
      </c>
      <c r="W3123">
        <v>120</v>
      </c>
    </row>
    <row r="3124" spans="1:47" x14ac:dyDescent="0.35">
      <c r="A3124">
        <v>6518</v>
      </c>
      <c r="B3124" t="s">
        <v>51</v>
      </c>
      <c r="C3124">
        <v>1929</v>
      </c>
      <c r="D3124">
        <v>8</v>
      </c>
      <c r="E3124">
        <v>12</v>
      </c>
      <c r="F3124">
        <v>11</v>
      </c>
      <c r="G3124">
        <v>24</v>
      </c>
      <c r="H3124" t="s">
        <v>48</v>
      </c>
      <c r="R3124" t="s">
        <v>505</v>
      </c>
      <c r="S3124" t="s">
        <v>1166</v>
      </c>
      <c r="T3124" t="s">
        <v>2125</v>
      </c>
      <c r="U3124">
        <v>42.9</v>
      </c>
      <c r="V3124">
        <v>-78.3</v>
      </c>
      <c r="W3124">
        <v>150</v>
      </c>
    </row>
    <row r="3125" spans="1:47" x14ac:dyDescent="0.35">
      <c r="A3125">
        <v>3402</v>
      </c>
      <c r="B3125" t="s">
        <v>47</v>
      </c>
      <c r="C3125">
        <v>1929</v>
      </c>
      <c r="D3125">
        <v>10</v>
      </c>
      <c r="E3125">
        <v>19</v>
      </c>
      <c r="F3125">
        <v>10</v>
      </c>
      <c r="G3125">
        <v>12</v>
      </c>
      <c r="H3125" t="s">
        <v>48</v>
      </c>
      <c r="I3125">
        <v>100</v>
      </c>
      <c r="J3125">
        <v>7.5</v>
      </c>
      <c r="P3125">
        <v>7.5</v>
      </c>
      <c r="R3125" t="s">
        <v>539</v>
      </c>
      <c r="T3125" t="s">
        <v>539</v>
      </c>
      <c r="U3125">
        <v>-23</v>
      </c>
      <c r="V3125">
        <v>-69</v>
      </c>
      <c r="W3125">
        <v>160</v>
      </c>
    </row>
    <row r="3126" spans="1:47" x14ac:dyDescent="0.35">
      <c r="A3126">
        <v>3403</v>
      </c>
      <c r="B3126" t="s">
        <v>51</v>
      </c>
      <c r="C3126">
        <v>1929</v>
      </c>
      <c r="D3126">
        <v>11</v>
      </c>
      <c r="E3126">
        <v>18</v>
      </c>
      <c r="F3126">
        <v>20</v>
      </c>
      <c r="G3126">
        <v>32</v>
      </c>
      <c r="H3126" t="s">
        <v>48</v>
      </c>
      <c r="I3126">
        <v>18</v>
      </c>
      <c r="J3126">
        <v>7.3</v>
      </c>
      <c r="K3126">
        <v>7.3</v>
      </c>
      <c r="Q3126">
        <v>6</v>
      </c>
      <c r="R3126" t="s">
        <v>743</v>
      </c>
      <c r="T3126" t="s">
        <v>2126</v>
      </c>
      <c r="U3126">
        <v>44.69</v>
      </c>
      <c r="V3126">
        <v>-56</v>
      </c>
      <c r="W3126">
        <v>150</v>
      </c>
      <c r="AE3126">
        <v>1</v>
      </c>
      <c r="AJ3126">
        <v>28</v>
      </c>
      <c r="AK3126">
        <v>1</v>
      </c>
      <c r="AP3126">
        <v>1</v>
      </c>
      <c r="AQ3126">
        <v>2</v>
      </c>
    </row>
    <row r="3127" spans="1:47" x14ac:dyDescent="0.35">
      <c r="A3127">
        <v>3404</v>
      </c>
      <c r="B3127" t="s">
        <v>47</v>
      </c>
      <c r="C3127">
        <v>1929</v>
      </c>
      <c r="D3127">
        <v>12</v>
      </c>
      <c r="E3127">
        <v>17</v>
      </c>
      <c r="F3127">
        <v>10</v>
      </c>
      <c r="G3127">
        <v>58</v>
      </c>
      <c r="H3127" t="s">
        <v>48</v>
      </c>
      <c r="I3127">
        <v>25</v>
      </c>
      <c r="J3127">
        <v>7.8</v>
      </c>
      <c r="P3127">
        <v>7.8</v>
      </c>
      <c r="R3127" t="s">
        <v>505</v>
      </c>
      <c r="S3127" t="s">
        <v>1032</v>
      </c>
      <c r="T3127" t="s">
        <v>1747</v>
      </c>
      <c r="U3127">
        <v>52.5</v>
      </c>
      <c r="V3127">
        <v>171.5</v>
      </c>
      <c r="W3127">
        <v>150</v>
      </c>
    </row>
    <row r="3128" spans="1:47" x14ac:dyDescent="0.35">
      <c r="A3128">
        <v>8000</v>
      </c>
      <c r="B3128" t="s">
        <v>51</v>
      </c>
      <c r="C3128">
        <v>1930</v>
      </c>
      <c r="D3128">
        <v>1</v>
      </c>
      <c r="E3128">
        <v>3</v>
      </c>
      <c r="J3128">
        <v>5.5</v>
      </c>
      <c r="L3128">
        <v>5.5</v>
      </c>
      <c r="Q3128">
        <v>7</v>
      </c>
      <c r="R3128" t="s">
        <v>93</v>
      </c>
      <c r="T3128" t="s">
        <v>173</v>
      </c>
      <c r="U3128">
        <v>32.200000000000003</v>
      </c>
      <c r="V3128">
        <v>119.4</v>
      </c>
      <c r="W3128">
        <v>30</v>
      </c>
      <c r="AC3128">
        <v>2</v>
      </c>
      <c r="AE3128">
        <v>1</v>
      </c>
      <c r="AO3128">
        <v>2</v>
      </c>
      <c r="AQ3128">
        <v>1</v>
      </c>
    </row>
    <row r="3129" spans="1:47" x14ac:dyDescent="0.35">
      <c r="A3129">
        <v>3405</v>
      </c>
      <c r="B3129" t="s">
        <v>47</v>
      </c>
      <c r="C3129">
        <v>1930</v>
      </c>
      <c r="D3129">
        <v>1</v>
      </c>
      <c r="E3129">
        <v>28</v>
      </c>
      <c r="F3129">
        <v>6</v>
      </c>
      <c r="G3129">
        <v>25</v>
      </c>
      <c r="H3129" t="s">
        <v>48</v>
      </c>
      <c r="I3129">
        <v>33</v>
      </c>
      <c r="J3129">
        <v>5.6</v>
      </c>
      <c r="P3129">
        <v>5.6</v>
      </c>
      <c r="Q3129">
        <v>10</v>
      </c>
      <c r="R3129" t="s">
        <v>100</v>
      </c>
      <c r="T3129" t="s">
        <v>2127</v>
      </c>
      <c r="U3129">
        <v>40.4</v>
      </c>
      <c r="V3129">
        <v>20.5</v>
      </c>
      <c r="W3129">
        <v>130</v>
      </c>
    </row>
    <row r="3130" spans="1:47" x14ac:dyDescent="0.35">
      <c r="A3130">
        <v>3406</v>
      </c>
      <c r="B3130" t="s">
        <v>47</v>
      </c>
      <c r="C3130">
        <v>1930</v>
      </c>
      <c r="D3130">
        <v>2</v>
      </c>
      <c r="E3130">
        <v>14</v>
      </c>
      <c r="F3130">
        <v>18</v>
      </c>
      <c r="G3130">
        <v>38</v>
      </c>
      <c r="H3130" t="s">
        <v>48</v>
      </c>
      <c r="I3130">
        <v>130</v>
      </c>
      <c r="J3130">
        <v>6.7</v>
      </c>
      <c r="P3130">
        <v>6.7</v>
      </c>
      <c r="Q3130">
        <v>11</v>
      </c>
      <c r="R3130" t="s">
        <v>56</v>
      </c>
      <c r="T3130" t="s">
        <v>2128</v>
      </c>
      <c r="U3130">
        <v>35.799999999999997</v>
      </c>
      <c r="V3130">
        <v>24.8</v>
      </c>
      <c r="W3130">
        <v>130</v>
      </c>
      <c r="Y3130">
        <v>2</v>
      </c>
    </row>
    <row r="3131" spans="1:47" x14ac:dyDescent="0.35">
      <c r="A3131">
        <v>8184</v>
      </c>
      <c r="B3131" t="s">
        <v>51</v>
      </c>
      <c r="C3131">
        <v>1930</v>
      </c>
      <c r="D3131">
        <v>2</v>
      </c>
      <c r="E3131">
        <v>16</v>
      </c>
      <c r="R3131" t="s">
        <v>87</v>
      </c>
      <c r="T3131" t="s">
        <v>2129</v>
      </c>
      <c r="U3131">
        <v>36</v>
      </c>
      <c r="V3131">
        <v>-3</v>
      </c>
      <c r="W3131">
        <v>130</v>
      </c>
    </row>
    <row r="3132" spans="1:47" x14ac:dyDescent="0.35">
      <c r="A3132">
        <v>3407</v>
      </c>
      <c r="B3132" t="s">
        <v>47</v>
      </c>
      <c r="C3132">
        <v>1930</v>
      </c>
      <c r="D3132">
        <v>3</v>
      </c>
      <c r="E3132">
        <v>26</v>
      </c>
      <c r="H3132" t="s">
        <v>48</v>
      </c>
      <c r="Q3132">
        <v>9</v>
      </c>
      <c r="R3132" t="s">
        <v>60</v>
      </c>
      <c r="T3132" t="s">
        <v>2130</v>
      </c>
      <c r="U3132">
        <v>38.6</v>
      </c>
      <c r="V3132">
        <v>14.6</v>
      </c>
      <c r="W3132">
        <v>130</v>
      </c>
      <c r="AE3132">
        <v>2</v>
      </c>
    </row>
    <row r="3133" spans="1:47" x14ac:dyDescent="0.35">
      <c r="A3133">
        <v>3461</v>
      </c>
      <c r="B3133" t="s">
        <v>47</v>
      </c>
      <c r="C3133">
        <v>1930</v>
      </c>
      <c r="D3133">
        <v>3</v>
      </c>
      <c r="E3133">
        <v>31</v>
      </c>
      <c r="H3133" t="s">
        <v>48</v>
      </c>
      <c r="R3133" t="s">
        <v>713</v>
      </c>
      <c r="T3133" t="s">
        <v>2067</v>
      </c>
      <c r="U3133">
        <v>12.1</v>
      </c>
      <c r="V3133">
        <v>-86.2</v>
      </c>
      <c r="W3133">
        <v>100</v>
      </c>
      <c r="X3133">
        <v>1000</v>
      </c>
      <c r="Y3133">
        <v>3</v>
      </c>
      <c r="AD3133">
        <v>15</v>
      </c>
      <c r="AE3133">
        <v>3</v>
      </c>
    </row>
    <row r="3134" spans="1:47" x14ac:dyDescent="0.35">
      <c r="A3134">
        <v>3409</v>
      </c>
      <c r="B3134" t="s">
        <v>51</v>
      </c>
      <c r="C3134">
        <v>1930</v>
      </c>
      <c r="D3134">
        <v>5</v>
      </c>
      <c r="E3134">
        <v>5</v>
      </c>
      <c r="F3134">
        <v>13</v>
      </c>
      <c r="G3134">
        <v>45</v>
      </c>
      <c r="H3134">
        <v>58</v>
      </c>
      <c r="J3134">
        <v>7.3</v>
      </c>
      <c r="N3134">
        <v>7.3</v>
      </c>
      <c r="Q3134">
        <v>9</v>
      </c>
      <c r="R3134" t="s">
        <v>851</v>
      </c>
      <c r="T3134" t="s">
        <v>2131</v>
      </c>
      <c r="U3134">
        <v>17.3</v>
      </c>
      <c r="V3134">
        <v>96.5</v>
      </c>
      <c r="W3134">
        <v>60</v>
      </c>
      <c r="X3134">
        <v>500</v>
      </c>
      <c r="Y3134">
        <v>3</v>
      </c>
      <c r="AE3134">
        <v>3</v>
      </c>
      <c r="AG3134">
        <v>3</v>
      </c>
      <c r="AI3134">
        <v>3</v>
      </c>
      <c r="AJ3134">
        <v>500</v>
      </c>
      <c r="AK3134">
        <v>3</v>
      </c>
      <c r="AQ3134">
        <v>3</v>
      </c>
      <c r="AS3134">
        <v>3</v>
      </c>
      <c r="AU3134">
        <v>3</v>
      </c>
    </row>
    <row r="3135" spans="1:47" x14ac:dyDescent="0.35">
      <c r="A3135">
        <v>3412</v>
      </c>
      <c r="B3135" t="s">
        <v>47</v>
      </c>
      <c r="C3135">
        <v>1930</v>
      </c>
      <c r="D3135">
        <v>5</v>
      </c>
      <c r="E3135">
        <v>6</v>
      </c>
      <c r="F3135">
        <v>22</v>
      </c>
      <c r="G3135">
        <v>34</v>
      </c>
      <c r="H3135" t="s">
        <v>48</v>
      </c>
      <c r="I3135">
        <v>30</v>
      </c>
      <c r="J3135">
        <v>7.5</v>
      </c>
      <c r="L3135">
        <v>7.5</v>
      </c>
      <c r="R3135" t="s">
        <v>73</v>
      </c>
      <c r="T3135" t="s">
        <v>2132</v>
      </c>
      <c r="U3135">
        <v>38.1</v>
      </c>
      <c r="V3135">
        <v>44.7</v>
      </c>
      <c r="W3135">
        <v>140</v>
      </c>
      <c r="X3135">
        <v>1360</v>
      </c>
      <c r="Y3135">
        <v>4</v>
      </c>
    </row>
    <row r="3136" spans="1:47" x14ac:dyDescent="0.35">
      <c r="A3136">
        <v>8001</v>
      </c>
      <c r="B3136" t="s">
        <v>47</v>
      </c>
      <c r="C3136">
        <v>1930</v>
      </c>
      <c r="D3136">
        <v>5</v>
      </c>
      <c r="E3136">
        <v>14</v>
      </c>
      <c r="F3136">
        <v>19</v>
      </c>
      <c r="G3136">
        <v>48</v>
      </c>
      <c r="H3136">
        <v>22</v>
      </c>
      <c r="J3136">
        <v>6</v>
      </c>
      <c r="L3136">
        <v>6</v>
      </c>
      <c r="Q3136">
        <v>8</v>
      </c>
      <c r="R3136" t="s">
        <v>93</v>
      </c>
      <c r="T3136" t="s">
        <v>530</v>
      </c>
      <c r="U3136">
        <v>26.8</v>
      </c>
      <c r="V3136">
        <v>103</v>
      </c>
      <c r="W3136">
        <v>30</v>
      </c>
      <c r="X3136">
        <v>42</v>
      </c>
      <c r="Y3136">
        <v>1</v>
      </c>
      <c r="AC3136">
        <v>2</v>
      </c>
      <c r="AE3136">
        <v>2</v>
      </c>
      <c r="AG3136">
        <v>3</v>
      </c>
      <c r="AJ3136">
        <v>42</v>
      </c>
      <c r="AK3136">
        <v>1</v>
      </c>
      <c r="AO3136">
        <v>2</v>
      </c>
      <c r="AQ3136">
        <v>2</v>
      </c>
      <c r="AS3136">
        <v>3</v>
      </c>
    </row>
    <row r="3137" spans="1:45" x14ac:dyDescent="0.35">
      <c r="A3137">
        <v>6085</v>
      </c>
      <c r="B3137" t="s">
        <v>51</v>
      </c>
      <c r="C3137">
        <v>1930</v>
      </c>
      <c r="D3137">
        <v>6</v>
      </c>
      <c r="E3137">
        <v>19</v>
      </c>
      <c r="F3137">
        <v>13</v>
      </c>
      <c r="G3137">
        <v>7</v>
      </c>
      <c r="H3137">
        <v>27</v>
      </c>
      <c r="I3137">
        <v>33</v>
      </c>
      <c r="J3137">
        <v>6</v>
      </c>
      <c r="L3137">
        <v>6</v>
      </c>
      <c r="R3137" t="s">
        <v>676</v>
      </c>
      <c r="T3137" t="s">
        <v>2133</v>
      </c>
      <c r="U3137">
        <v>-5.6</v>
      </c>
      <c r="V3137">
        <v>105.3</v>
      </c>
      <c r="W3137">
        <v>60</v>
      </c>
    </row>
    <row r="3138" spans="1:45" x14ac:dyDescent="0.35">
      <c r="A3138">
        <v>3414</v>
      </c>
      <c r="B3138" t="s">
        <v>47</v>
      </c>
      <c r="C3138">
        <v>1930</v>
      </c>
      <c r="D3138">
        <v>7</v>
      </c>
      <c r="E3138">
        <v>2</v>
      </c>
      <c r="F3138">
        <v>21</v>
      </c>
      <c r="G3138">
        <v>3</v>
      </c>
      <c r="H3138">
        <v>42</v>
      </c>
      <c r="J3138">
        <v>7.1</v>
      </c>
      <c r="L3138">
        <v>7.1</v>
      </c>
      <c r="Q3138">
        <v>9</v>
      </c>
      <c r="R3138" t="s">
        <v>959</v>
      </c>
      <c r="T3138" t="s">
        <v>2134</v>
      </c>
      <c r="U3138">
        <v>25.5</v>
      </c>
      <c r="V3138">
        <v>90</v>
      </c>
      <c r="W3138">
        <v>60</v>
      </c>
      <c r="AE3138">
        <v>3</v>
      </c>
      <c r="AQ3138">
        <v>3</v>
      </c>
    </row>
    <row r="3139" spans="1:45" x14ac:dyDescent="0.35">
      <c r="A3139">
        <v>3415</v>
      </c>
      <c r="B3139" t="s">
        <v>47</v>
      </c>
      <c r="C3139">
        <v>1930</v>
      </c>
      <c r="D3139">
        <v>7</v>
      </c>
      <c r="E3139">
        <v>5</v>
      </c>
      <c r="F3139">
        <v>23</v>
      </c>
      <c r="G3139">
        <v>12</v>
      </c>
      <c r="H3139" t="s">
        <v>48</v>
      </c>
      <c r="J3139">
        <v>5.6</v>
      </c>
      <c r="P3139">
        <v>5.6</v>
      </c>
      <c r="R3139" t="s">
        <v>87</v>
      </c>
      <c r="T3139" t="s">
        <v>2135</v>
      </c>
      <c r="U3139">
        <v>37.799999999999997</v>
      </c>
      <c r="V3139">
        <v>-4.5</v>
      </c>
      <c r="W3139">
        <v>130</v>
      </c>
      <c r="AE3139">
        <v>2</v>
      </c>
    </row>
    <row r="3140" spans="1:45" x14ac:dyDescent="0.35">
      <c r="A3140">
        <v>3416</v>
      </c>
      <c r="B3140" t="s">
        <v>47</v>
      </c>
      <c r="C3140">
        <v>1930</v>
      </c>
      <c r="D3140">
        <v>7</v>
      </c>
      <c r="E3140">
        <v>18</v>
      </c>
      <c r="H3140" t="s">
        <v>48</v>
      </c>
      <c r="R3140" t="s">
        <v>851</v>
      </c>
      <c r="T3140" t="s">
        <v>2136</v>
      </c>
      <c r="U3140">
        <v>17.399999999999999</v>
      </c>
      <c r="V3140">
        <v>95.5</v>
      </c>
      <c r="W3140">
        <v>60</v>
      </c>
      <c r="X3140">
        <v>50</v>
      </c>
      <c r="Y3140">
        <v>1</v>
      </c>
      <c r="AE3140">
        <v>2</v>
      </c>
    </row>
    <row r="3141" spans="1:45" x14ac:dyDescent="0.35">
      <c r="A3141">
        <v>6086</v>
      </c>
      <c r="B3141" t="s">
        <v>51</v>
      </c>
      <c r="C3141">
        <v>1930</v>
      </c>
      <c r="D3141">
        <v>7</v>
      </c>
      <c r="E3141">
        <v>19</v>
      </c>
      <c r="F3141">
        <v>15</v>
      </c>
      <c r="G3141">
        <v>20</v>
      </c>
      <c r="H3141">
        <v>12</v>
      </c>
      <c r="I3141">
        <v>100</v>
      </c>
      <c r="J3141">
        <v>6.5</v>
      </c>
      <c r="L3141">
        <v>6.5</v>
      </c>
      <c r="R3141" t="s">
        <v>676</v>
      </c>
      <c r="T3141" t="s">
        <v>1394</v>
      </c>
      <c r="U3141">
        <v>-9.3000000000000007</v>
      </c>
      <c r="V3141">
        <v>114.3</v>
      </c>
      <c r="W3141">
        <v>60</v>
      </c>
    </row>
    <row r="3142" spans="1:45" x14ac:dyDescent="0.35">
      <c r="A3142">
        <v>3420</v>
      </c>
      <c r="B3142" t="s">
        <v>47</v>
      </c>
      <c r="C3142">
        <v>1930</v>
      </c>
      <c r="D3142">
        <v>7</v>
      </c>
      <c r="E3142">
        <v>23</v>
      </c>
      <c r="F3142">
        <v>0</v>
      </c>
      <c r="G3142">
        <v>9</v>
      </c>
      <c r="I3142">
        <v>7</v>
      </c>
      <c r="J3142">
        <v>6.5</v>
      </c>
      <c r="L3142">
        <v>6.5</v>
      </c>
      <c r="Q3142">
        <v>10</v>
      </c>
      <c r="R3142" t="s">
        <v>60</v>
      </c>
      <c r="T3142" t="s">
        <v>2137</v>
      </c>
      <c r="U3142">
        <v>41.1</v>
      </c>
      <c r="V3142">
        <v>15.4</v>
      </c>
      <c r="W3142">
        <v>130</v>
      </c>
      <c r="X3142">
        <v>1430</v>
      </c>
      <c r="Y3142">
        <v>4</v>
      </c>
      <c r="AE3142">
        <v>3</v>
      </c>
      <c r="AF3142">
        <v>3188</v>
      </c>
      <c r="AG3142">
        <v>4</v>
      </c>
    </row>
    <row r="3143" spans="1:45" x14ac:dyDescent="0.35">
      <c r="A3143">
        <v>3422</v>
      </c>
      <c r="B3143" t="s">
        <v>47</v>
      </c>
      <c r="C3143">
        <v>1930</v>
      </c>
      <c r="D3143">
        <v>8</v>
      </c>
      <c r="E3143">
        <v>24</v>
      </c>
      <c r="F3143">
        <v>10</v>
      </c>
      <c r="G3143">
        <v>51</v>
      </c>
      <c r="H3143">
        <v>16</v>
      </c>
      <c r="J3143">
        <v>5.5</v>
      </c>
      <c r="L3143">
        <v>5.5</v>
      </c>
      <c r="R3143" t="s">
        <v>93</v>
      </c>
      <c r="T3143" t="s">
        <v>410</v>
      </c>
      <c r="U3143">
        <v>30</v>
      </c>
      <c r="V3143">
        <v>100</v>
      </c>
      <c r="W3143">
        <v>30</v>
      </c>
      <c r="X3143">
        <v>200</v>
      </c>
      <c r="Y3143">
        <v>3</v>
      </c>
      <c r="AE3143">
        <v>1</v>
      </c>
      <c r="AJ3143">
        <v>200</v>
      </c>
      <c r="AK3143">
        <v>3</v>
      </c>
      <c r="AQ3143">
        <v>1</v>
      </c>
    </row>
    <row r="3144" spans="1:45" x14ac:dyDescent="0.35">
      <c r="A3144">
        <v>6619</v>
      </c>
      <c r="B3144" t="s">
        <v>51</v>
      </c>
      <c r="C3144">
        <v>1930</v>
      </c>
      <c r="D3144">
        <v>8</v>
      </c>
      <c r="E3144">
        <v>31</v>
      </c>
      <c r="F3144">
        <v>0</v>
      </c>
      <c r="G3144">
        <v>40</v>
      </c>
      <c r="H3144">
        <v>38</v>
      </c>
      <c r="I3144">
        <v>15</v>
      </c>
      <c r="J3144">
        <v>5.2</v>
      </c>
      <c r="L3144">
        <v>5.2</v>
      </c>
      <c r="Q3144">
        <v>7</v>
      </c>
      <c r="R3144" t="s">
        <v>505</v>
      </c>
      <c r="S3144" t="s">
        <v>1092</v>
      </c>
      <c r="T3144" t="s">
        <v>1340</v>
      </c>
      <c r="U3144">
        <v>34.03</v>
      </c>
      <c r="V3144">
        <v>-118.643</v>
      </c>
      <c r="W3144">
        <v>150</v>
      </c>
      <c r="AE3144">
        <v>1</v>
      </c>
      <c r="AJ3144">
        <v>1</v>
      </c>
      <c r="AK3144">
        <v>1</v>
      </c>
      <c r="AQ3144">
        <v>1</v>
      </c>
    </row>
    <row r="3145" spans="1:45" x14ac:dyDescent="0.35">
      <c r="A3145">
        <v>6087</v>
      </c>
      <c r="B3145" t="s">
        <v>51</v>
      </c>
      <c r="C3145">
        <v>1930</v>
      </c>
      <c r="D3145">
        <v>9</v>
      </c>
      <c r="E3145">
        <v>11</v>
      </c>
      <c r="Q3145">
        <v>4</v>
      </c>
      <c r="R3145" t="s">
        <v>676</v>
      </c>
      <c r="T3145" t="s">
        <v>2138</v>
      </c>
      <c r="U3145">
        <v>1.2</v>
      </c>
      <c r="V3145">
        <v>124.57</v>
      </c>
      <c r="W3145">
        <v>170</v>
      </c>
    </row>
    <row r="3146" spans="1:45" x14ac:dyDescent="0.35">
      <c r="A3146">
        <v>8002</v>
      </c>
      <c r="B3146" t="s">
        <v>47</v>
      </c>
      <c r="C3146">
        <v>1930</v>
      </c>
      <c r="D3146">
        <v>9</v>
      </c>
      <c r="E3146">
        <v>21</v>
      </c>
      <c r="F3146">
        <v>23</v>
      </c>
      <c r="G3146">
        <v>4</v>
      </c>
      <c r="H3146">
        <v>14</v>
      </c>
      <c r="J3146">
        <v>6.5</v>
      </c>
      <c r="L3146">
        <v>6.5</v>
      </c>
      <c r="Q3146">
        <v>8</v>
      </c>
      <c r="R3146" t="s">
        <v>93</v>
      </c>
      <c r="T3146" t="s">
        <v>482</v>
      </c>
      <c r="U3146">
        <v>25.8</v>
      </c>
      <c r="V3146">
        <v>98.4</v>
      </c>
      <c r="W3146">
        <v>30</v>
      </c>
      <c r="AE3146">
        <v>2</v>
      </c>
      <c r="AG3146">
        <v>2</v>
      </c>
      <c r="AQ3146">
        <v>2</v>
      </c>
      <c r="AS3146">
        <v>2</v>
      </c>
    </row>
    <row r="3147" spans="1:45" x14ac:dyDescent="0.35">
      <c r="A3147">
        <v>3423</v>
      </c>
      <c r="B3147" t="s">
        <v>47</v>
      </c>
      <c r="C3147">
        <v>1930</v>
      </c>
      <c r="D3147">
        <v>9</v>
      </c>
      <c r="E3147">
        <v>22</v>
      </c>
      <c r="H3147" t="s">
        <v>48</v>
      </c>
      <c r="J3147">
        <v>6.3</v>
      </c>
      <c r="P3147">
        <v>6.3</v>
      </c>
      <c r="R3147" t="s">
        <v>1868</v>
      </c>
      <c r="T3147" t="s">
        <v>2139</v>
      </c>
      <c r="U3147">
        <v>38.4</v>
      </c>
      <c r="V3147">
        <v>68.5</v>
      </c>
      <c r="W3147">
        <v>40</v>
      </c>
      <c r="X3147">
        <v>175</v>
      </c>
      <c r="Y3147">
        <v>3</v>
      </c>
    </row>
    <row r="3148" spans="1:45" x14ac:dyDescent="0.35">
      <c r="A3148">
        <v>6088</v>
      </c>
      <c r="B3148" t="s">
        <v>51</v>
      </c>
      <c r="C3148">
        <v>1930</v>
      </c>
      <c r="D3148">
        <v>9</v>
      </c>
      <c r="E3148">
        <v>30</v>
      </c>
      <c r="F3148">
        <v>21</v>
      </c>
      <c r="G3148">
        <v>20</v>
      </c>
      <c r="H3148">
        <v>54.1</v>
      </c>
      <c r="I3148">
        <v>35</v>
      </c>
      <c r="J3148">
        <v>6.6</v>
      </c>
      <c r="K3148">
        <v>6.6</v>
      </c>
      <c r="L3148">
        <v>6.8</v>
      </c>
      <c r="R3148" t="s">
        <v>977</v>
      </c>
      <c r="T3148" t="s">
        <v>1372</v>
      </c>
      <c r="U3148">
        <v>-4.423</v>
      </c>
      <c r="V3148">
        <v>145.46</v>
      </c>
      <c r="W3148">
        <v>170</v>
      </c>
    </row>
    <row r="3149" spans="1:45" x14ac:dyDescent="0.35">
      <c r="A3149">
        <v>3424</v>
      </c>
      <c r="B3149" t="s">
        <v>47</v>
      </c>
      <c r="C3149">
        <v>1930</v>
      </c>
      <c r="D3149">
        <v>10</v>
      </c>
      <c r="E3149">
        <v>2</v>
      </c>
      <c r="H3149" t="s">
        <v>48</v>
      </c>
      <c r="J3149">
        <v>5</v>
      </c>
      <c r="P3149">
        <v>5</v>
      </c>
      <c r="R3149" t="s">
        <v>73</v>
      </c>
      <c r="T3149" t="s">
        <v>2140</v>
      </c>
      <c r="U3149">
        <v>35.799999999999997</v>
      </c>
      <c r="V3149">
        <v>52.1</v>
      </c>
      <c r="W3149">
        <v>140</v>
      </c>
      <c r="X3149">
        <v>1</v>
      </c>
      <c r="Y3149">
        <v>1</v>
      </c>
      <c r="AE3149">
        <v>2</v>
      </c>
    </row>
    <row r="3150" spans="1:45" x14ac:dyDescent="0.35">
      <c r="A3150">
        <v>3426</v>
      </c>
      <c r="B3150" t="s">
        <v>51</v>
      </c>
      <c r="C3150">
        <v>1930</v>
      </c>
      <c r="D3150">
        <v>10</v>
      </c>
      <c r="E3150">
        <v>30</v>
      </c>
      <c r="F3150">
        <v>7</v>
      </c>
      <c r="G3150">
        <v>13</v>
      </c>
      <c r="H3150">
        <v>10</v>
      </c>
      <c r="J3150">
        <v>5.9</v>
      </c>
      <c r="L3150">
        <v>5.9</v>
      </c>
      <c r="Q3150">
        <v>9</v>
      </c>
      <c r="R3150" t="s">
        <v>60</v>
      </c>
      <c r="T3150" t="s">
        <v>2141</v>
      </c>
      <c r="U3150">
        <v>43.667000000000002</v>
      </c>
      <c r="V3150">
        <v>13.266999999999999</v>
      </c>
      <c r="W3150">
        <v>130</v>
      </c>
      <c r="X3150">
        <v>18</v>
      </c>
      <c r="Y3150">
        <v>1</v>
      </c>
      <c r="AE3150">
        <v>3</v>
      </c>
      <c r="AG3150">
        <v>3</v>
      </c>
      <c r="AJ3150">
        <v>18</v>
      </c>
      <c r="AK3150">
        <v>1</v>
      </c>
      <c r="AQ3150">
        <v>3</v>
      </c>
      <c r="AS3150">
        <v>3</v>
      </c>
    </row>
    <row r="3151" spans="1:45" x14ac:dyDescent="0.35">
      <c r="A3151">
        <v>8188</v>
      </c>
      <c r="B3151" t="s">
        <v>51</v>
      </c>
      <c r="C3151">
        <v>1930</v>
      </c>
      <c r="D3151">
        <v>11</v>
      </c>
      <c r="E3151">
        <v>5</v>
      </c>
      <c r="Q3151">
        <v>5</v>
      </c>
      <c r="R3151" t="s">
        <v>2142</v>
      </c>
      <c r="T3151" t="s">
        <v>1803</v>
      </c>
      <c r="U3151">
        <v>-4.05</v>
      </c>
      <c r="V3151">
        <v>39.667000000000002</v>
      </c>
      <c r="W3151">
        <v>10</v>
      </c>
    </row>
    <row r="3152" spans="1:45" x14ac:dyDescent="0.35">
      <c r="A3152">
        <v>3430</v>
      </c>
      <c r="B3152" t="s">
        <v>47</v>
      </c>
      <c r="C3152">
        <v>1930</v>
      </c>
      <c r="D3152">
        <v>11</v>
      </c>
      <c r="E3152">
        <v>21</v>
      </c>
      <c r="F3152">
        <v>2</v>
      </c>
      <c r="G3152">
        <v>0</v>
      </c>
      <c r="H3152">
        <v>25</v>
      </c>
      <c r="I3152">
        <v>12</v>
      </c>
      <c r="J3152">
        <v>6</v>
      </c>
      <c r="L3152">
        <v>6</v>
      </c>
      <c r="Q3152">
        <v>11</v>
      </c>
      <c r="R3152" t="s">
        <v>100</v>
      </c>
      <c r="T3152" t="s">
        <v>2143</v>
      </c>
      <c r="U3152">
        <v>40.5</v>
      </c>
      <c r="V3152">
        <v>19.5</v>
      </c>
      <c r="W3152">
        <v>130</v>
      </c>
      <c r="X3152">
        <v>35</v>
      </c>
      <c r="Y3152">
        <v>1</v>
      </c>
      <c r="AB3152">
        <v>108</v>
      </c>
      <c r="AC3152">
        <v>3</v>
      </c>
      <c r="AE3152">
        <v>3</v>
      </c>
      <c r="AF3152">
        <v>980</v>
      </c>
      <c r="AG3152">
        <v>3</v>
      </c>
    </row>
    <row r="3153" spans="1:47" x14ac:dyDescent="0.35">
      <c r="A3153">
        <v>3431</v>
      </c>
      <c r="B3153" t="s">
        <v>47</v>
      </c>
      <c r="C3153">
        <v>1930</v>
      </c>
      <c r="D3153">
        <v>11</v>
      </c>
      <c r="E3153">
        <v>25</v>
      </c>
      <c r="F3153">
        <v>19</v>
      </c>
      <c r="G3153">
        <v>2</v>
      </c>
      <c r="H3153">
        <v>47</v>
      </c>
      <c r="I3153">
        <v>19</v>
      </c>
      <c r="J3153">
        <v>7.1</v>
      </c>
      <c r="L3153">
        <v>7.1</v>
      </c>
      <c r="R3153" t="s">
        <v>199</v>
      </c>
      <c r="T3153" t="s">
        <v>2144</v>
      </c>
      <c r="U3153">
        <v>35</v>
      </c>
      <c r="V3153">
        <v>139</v>
      </c>
      <c r="W3153">
        <v>30</v>
      </c>
      <c r="X3153">
        <v>259</v>
      </c>
      <c r="Y3153">
        <v>3</v>
      </c>
      <c r="AB3153">
        <v>1285</v>
      </c>
      <c r="AC3153">
        <v>4</v>
      </c>
      <c r="AE3153">
        <v>4</v>
      </c>
      <c r="AF3153">
        <v>8099</v>
      </c>
      <c r="AG3153">
        <v>4</v>
      </c>
      <c r="AJ3153">
        <v>259</v>
      </c>
      <c r="AK3153">
        <v>3</v>
      </c>
      <c r="AN3153">
        <v>1285</v>
      </c>
      <c r="AO3153">
        <v>4</v>
      </c>
      <c r="AQ3153">
        <v>4</v>
      </c>
      <c r="AR3153">
        <v>8099</v>
      </c>
      <c r="AS3153">
        <v>4</v>
      </c>
    </row>
    <row r="3154" spans="1:47" x14ac:dyDescent="0.35">
      <c r="A3154">
        <v>3434</v>
      </c>
      <c r="B3154" t="s">
        <v>47</v>
      </c>
      <c r="C3154">
        <v>1930</v>
      </c>
      <c r="D3154">
        <v>12</v>
      </c>
      <c r="E3154">
        <v>2</v>
      </c>
      <c r="F3154">
        <v>13</v>
      </c>
      <c r="G3154">
        <v>29</v>
      </c>
      <c r="H3154" t="s">
        <v>48</v>
      </c>
      <c r="I3154">
        <v>4</v>
      </c>
      <c r="J3154">
        <v>5</v>
      </c>
      <c r="P3154">
        <v>5</v>
      </c>
      <c r="Q3154">
        <v>9</v>
      </c>
      <c r="R3154" t="s">
        <v>100</v>
      </c>
      <c r="T3154" t="s">
        <v>2145</v>
      </c>
      <c r="U3154">
        <v>40.299999999999997</v>
      </c>
      <c r="V3154">
        <v>19.600000000000001</v>
      </c>
      <c r="W3154">
        <v>130</v>
      </c>
      <c r="X3154">
        <v>25</v>
      </c>
      <c r="Y3154">
        <v>1</v>
      </c>
      <c r="AE3154">
        <v>2</v>
      </c>
    </row>
    <row r="3155" spans="1:47" x14ac:dyDescent="0.35">
      <c r="A3155">
        <v>3435</v>
      </c>
      <c r="B3155" t="s">
        <v>47</v>
      </c>
      <c r="C3155">
        <v>1930</v>
      </c>
      <c r="D3155">
        <v>12</v>
      </c>
      <c r="E3155">
        <v>3</v>
      </c>
      <c r="F3155">
        <v>18</v>
      </c>
      <c r="G3155">
        <v>51</v>
      </c>
      <c r="H3155">
        <v>51</v>
      </c>
      <c r="J3155">
        <v>7.3</v>
      </c>
      <c r="L3155">
        <v>7.3</v>
      </c>
      <c r="R3155" t="s">
        <v>851</v>
      </c>
      <c r="T3155" t="s">
        <v>2146</v>
      </c>
      <c r="U3155">
        <v>18.2</v>
      </c>
      <c r="V3155">
        <v>96.4</v>
      </c>
      <c r="W3155">
        <v>60</v>
      </c>
      <c r="X3155">
        <v>36</v>
      </c>
      <c r="Y3155">
        <v>1</v>
      </c>
      <c r="AC3155">
        <v>3</v>
      </c>
      <c r="AE3155">
        <v>2</v>
      </c>
      <c r="AG3155">
        <v>2</v>
      </c>
      <c r="AI3155">
        <v>2</v>
      </c>
      <c r="AJ3155">
        <v>36</v>
      </c>
      <c r="AK3155">
        <v>1</v>
      </c>
      <c r="AO3155">
        <v>3</v>
      </c>
      <c r="AQ3155">
        <v>2</v>
      </c>
      <c r="AS3155">
        <v>2</v>
      </c>
      <c r="AU3155">
        <v>2</v>
      </c>
    </row>
    <row r="3156" spans="1:47" x14ac:dyDescent="0.35">
      <c r="A3156">
        <v>3436</v>
      </c>
      <c r="B3156" t="s">
        <v>47</v>
      </c>
      <c r="C3156">
        <v>1930</v>
      </c>
      <c r="D3156">
        <v>12</v>
      </c>
      <c r="E3156">
        <v>7</v>
      </c>
      <c r="F3156">
        <v>12</v>
      </c>
      <c r="H3156" t="s">
        <v>48</v>
      </c>
      <c r="Q3156">
        <v>12</v>
      </c>
      <c r="R3156" t="s">
        <v>60</v>
      </c>
      <c r="T3156" t="s">
        <v>476</v>
      </c>
      <c r="U3156">
        <v>43.7</v>
      </c>
      <c r="V3156">
        <v>13.3</v>
      </c>
      <c r="W3156">
        <v>130</v>
      </c>
    </row>
    <row r="3157" spans="1:47" x14ac:dyDescent="0.35">
      <c r="A3157">
        <v>3437</v>
      </c>
      <c r="B3157" t="s">
        <v>47</v>
      </c>
      <c r="C3157">
        <v>1930</v>
      </c>
      <c r="D3157">
        <v>12</v>
      </c>
      <c r="E3157">
        <v>8</v>
      </c>
      <c r="F3157">
        <v>8</v>
      </c>
      <c r="G3157">
        <v>1</v>
      </c>
      <c r="H3157">
        <v>5</v>
      </c>
      <c r="J3157">
        <v>6.3</v>
      </c>
      <c r="L3157">
        <v>6.3</v>
      </c>
      <c r="R3157" t="s">
        <v>738</v>
      </c>
      <c r="T3157" t="s">
        <v>739</v>
      </c>
      <c r="U3157">
        <v>23.2</v>
      </c>
      <c r="V3157">
        <v>120.6</v>
      </c>
      <c r="W3157">
        <v>30</v>
      </c>
      <c r="X3157">
        <v>4</v>
      </c>
      <c r="Y3157">
        <v>1</v>
      </c>
      <c r="AC3157">
        <v>2</v>
      </c>
      <c r="AE3157">
        <v>2</v>
      </c>
      <c r="AF3157">
        <v>297</v>
      </c>
      <c r="AG3157">
        <v>3</v>
      </c>
      <c r="AJ3157">
        <v>4</v>
      </c>
      <c r="AK3157">
        <v>1</v>
      </c>
      <c r="AO3157">
        <v>2</v>
      </c>
      <c r="AQ3157">
        <v>2</v>
      </c>
      <c r="AR3157">
        <v>297</v>
      </c>
      <c r="AS3157">
        <v>3</v>
      </c>
    </row>
    <row r="3158" spans="1:47" x14ac:dyDescent="0.35">
      <c r="A3158">
        <v>8003</v>
      </c>
      <c r="B3158" t="s">
        <v>47</v>
      </c>
      <c r="C3158">
        <v>1930</v>
      </c>
      <c r="D3158">
        <v>12</v>
      </c>
      <c r="E3158">
        <v>22</v>
      </c>
      <c r="F3158">
        <v>4</v>
      </c>
      <c r="G3158">
        <v>19</v>
      </c>
      <c r="H3158">
        <v>50</v>
      </c>
      <c r="J3158">
        <v>5.5</v>
      </c>
      <c r="L3158">
        <v>5.5</v>
      </c>
      <c r="R3158" t="s">
        <v>738</v>
      </c>
      <c r="T3158" t="s">
        <v>739</v>
      </c>
      <c r="U3158">
        <v>23.2</v>
      </c>
      <c r="V3158">
        <v>120.6</v>
      </c>
      <c r="W3158">
        <v>30</v>
      </c>
      <c r="AE3158">
        <v>2</v>
      </c>
      <c r="AF3158">
        <v>121</v>
      </c>
      <c r="AG3158">
        <v>3</v>
      </c>
      <c r="AQ3158">
        <v>2</v>
      </c>
      <c r="AR3158">
        <v>121</v>
      </c>
      <c r="AS3158">
        <v>3</v>
      </c>
    </row>
    <row r="3159" spans="1:47" x14ac:dyDescent="0.35">
      <c r="A3159">
        <v>6090</v>
      </c>
      <c r="B3159" t="s">
        <v>51</v>
      </c>
      <c r="C3159">
        <v>1930</v>
      </c>
      <c r="D3159">
        <v>12</v>
      </c>
      <c r="E3159">
        <v>23</v>
      </c>
      <c r="F3159">
        <v>21</v>
      </c>
      <c r="G3159">
        <v>35</v>
      </c>
      <c r="H3159">
        <v>36</v>
      </c>
      <c r="I3159">
        <v>33</v>
      </c>
      <c r="J3159">
        <v>6.5</v>
      </c>
      <c r="L3159">
        <v>6.5</v>
      </c>
      <c r="R3159" t="s">
        <v>977</v>
      </c>
      <c r="T3159" t="s">
        <v>1372</v>
      </c>
      <c r="U3159">
        <v>-1.3</v>
      </c>
      <c r="V3159">
        <v>144.30000000000001</v>
      </c>
      <c r="W3159">
        <v>170</v>
      </c>
      <c r="AJ3159">
        <v>27</v>
      </c>
      <c r="AK3159">
        <v>1</v>
      </c>
      <c r="AN3159">
        <v>8</v>
      </c>
      <c r="AO3159">
        <v>1</v>
      </c>
      <c r="AQ3159">
        <v>2</v>
      </c>
      <c r="AR3159">
        <v>104</v>
      </c>
      <c r="AS3159">
        <v>3</v>
      </c>
    </row>
    <row r="3160" spans="1:47" x14ac:dyDescent="0.35">
      <c r="A3160">
        <v>7446</v>
      </c>
      <c r="B3160" t="s">
        <v>47</v>
      </c>
      <c r="C3160">
        <v>1930</v>
      </c>
      <c r="D3160">
        <v>12</v>
      </c>
      <c r="E3160">
        <v>24</v>
      </c>
      <c r="F3160">
        <v>6</v>
      </c>
      <c r="G3160">
        <v>2</v>
      </c>
      <c r="H3160">
        <v>50</v>
      </c>
      <c r="I3160">
        <v>30</v>
      </c>
      <c r="J3160">
        <v>6</v>
      </c>
      <c r="L3160">
        <v>6</v>
      </c>
      <c r="Q3160">
        <v>8</v>
      </c>
      <c r="R3160" t="s">
        <v>807</v>
      </c>
      <c r="T3160" t="s">
        <v>2147</v>
      </c>
      <c r="U3160">
        <v>-24.7</v>
      </c>
      <c r="V3160">
        <v>-66.3</v>
      </c>
      <c r="W3160">
        <v>160</v>
      </c>
      <c r="X3160">
        <v>39</v>
      </c>
      <c r="Y3160">
        <v>1</v>
      </c>
      <c r="AC3160">
        <v>3</v>
      </c>
      <c r="AE3160">
        <v>3</v>
      </c>
      <c r="AG3160">
        <v>3</v>
      </c>
      <c r="AI3160">
        <v>3</v>
      </c>
      <c r="AJ3160">
        <v>39</v>
      </c>
      <c r="AK3160">
        <v>1</v>
      </c>
      <c r="AO3160">
        <v>3</v>
      </c>
      <c r="AQ3160">
        <v>3</v>
      </c>
      <c r="AS3160">
        <v>3</v>
      </c>
    </row>
    <row r="3161" spans="1:47" x14ac:dyDescent="0.35">
      <c r="A3161">
        <v>6091</v>
      </c>
      <c r="B3161" t="s">
        <v>51</v>
      </c>
      <c r="C3161">
        <v>1930</v>
      </c>
      <c r="D3161">
        <v>12</v>
      </c>
      <c r="E3161">
        <v>29</v>
      </c>
      <c r="F3161">
        <v>8</v>
      </c>
      <c r="G3161">
        <v>26</v>
      </c>
      <c r="H3161">
        <v>24</v>
      </c>
      <c r="J3161">
        <v>6</v>
      </c>
      <c r="L3161">
        <v>6</v>
      </c>
      <c r="R3161" t="s">
        <v>539</v>
      </c>
      <c r="T3161" t="s">
        <v>1557</v>
      </c>
      <c r="U3161">
        <v>-28.5</v>
      </c>
      <c r="V3161">
        <v>-71</v>
      </c>
      <c r="W3161">
        <v>160</v>
      </c>
    </row>
    <row r="3162" spans="1:47" x14ac:dyDescent="0.35">
      <c r="A3162">
        <v>3440</v>
      </c>
      <c r="B3162" t="s">
        <v>47</v>
      </c>
      <c r="C3162">
        <v>1931</v>
      </c>
      <c r="D3162">
        <v>1</v>
      </c>
      <c r="E3162">
        <v>4</v>
      </c>
      <c r="H3162" t="s">
        <v>48</v>
      </c>
      <c r="J3162">
        <v>5.3</v>
      </c>
      <c r="P3162">
        <v>5.3</v>
      </c>
      <c r="Q3162">
        <v>8</v>
      </c>
      <c r="R3162" t="s">
        <v>56</v>
      </c>
      <c r="T3162" t="s">
        <v>2148</v>
      </c>
      <c r="U3162">
        <v>38</v>
      </c>
      <c r="V3162">
        <v>23</v>
      </c>
      <c r="W3162">
        <v>130</v>
      </c>
      <c r="Y3162">
        <v>2</v>
      </c>
    </row>
    <row r="3163" spans="1:47" x14ac:dyDescent="0.35">
      <c r="A3163">
        <v>3441</v>
      </c>
      <c r="B3163" t="s">
        <v>47</v>
      </c>
      <c r="C3163">
        <v>1931</v>
      </c>
      <c r="D3163">
        <v>1</v>
      </c>
      <c r="E3163">
        <v>15</v>
      </c>
      <c r="F3163">
        <v>1</v>
      </c>
      <c r="G3163">
        <v>50</v>
      </c>
      <c r="H3163" t="s">
        <v>48</v>
      </c>
      <c r="I3163">
        <v>50</v>
      </c>
      <c r="J3163">
        <v>7.9</v>
      </c>
      <c r="P3163">
        <v>7.9</v>
      </c>
      <c r="Q3163">
        <v>10</v>
      </c>
      <c r="R3163" t="s">
        <v>543</v>
      </c>
      <c r="T3163" t="s">
        <v>627</v>
      </c>
      <c r="U3163">
        <v>16.100000000000001</v>
      </c>
      <c r="V3163">
        <v>-96.8</v>
      </c>
      <c r="W3163">
        <v>150</v>
      </c>
    </row>
    <row r="3164" spans="1:47" x14ac:dyDescent="0.35">
      <c r="A3164">
        <v>3442</v>
      </c>
      <c r="B3164" t="s">
        <v>47</v>
      </c>
      <c r="C3164">
        <v>1931</v>
      </c>
      <c r="D3164">
        <v>1</v>
      </c>
      <c r="E3164">
        <v>26</v>
      </c>
      <c r="F3164">
        <v>7</v>
      </c>
      <c r="G3164">
        <v>50</v>
      </c>
      <c r="H3164" t="s">
        <v>48</v>
      </c>
      <c r="Q3164">
        <v>12</v>
      </c>
      <c r="R3164" t="s">
        <v>60</v>
      </c>
      <c r="T3164" t="s">
        <v>332</v>
      </c>
      <c r="U3164">
        <v>44.3</v>
      </c>
      <c r="V3164">
        <v>10.1</v>
      </c>
      <c r="W3164">
        <v>130</v>
      </c>
    </row>
    <row r="3165" spans="1:47" x14ac:dyDescent="0.35">
      <c r="A3165">
        <v>3443</v>
      </c>
      <c r="B3165" t="s">
        <v>47</v>
      </c>
      <c r="C3165">
        <v>1931</v>
      </c>
      <c r="D3165">
        <v>1</v>
      </c>
      <c r="E3165">
        <v>27</v>
      </c>
      <c r="F3165">
        <v>20</v>
      </c>
      <c r="G3165">
        <v>9</v>
      </c>
      <c r="H3165" t="s">
        <v>48</v>
      </c>
      <c r="I3165">
        <v>60</v>
      </c>
      <c r="J3165">
        <v>7.6</v>
      </c>
      <c r="P3165">
        <v>7.6</v>
      </c>
      <c r="R3165" t="s">
        <v>851</v>
      </c>
      <c r="T3165" t="s">
        <v>1877</v>
      </c>
      <c r="U3165">
        <v>25.6</v>
      </c>
      <c r="V3165">
        <v>96.8</v>
      </c>
      <c r="W3165">
        <v>60</v>
      </c>
    </row>
    <row r="3166" spans="1:47" x14ac:dyDescent="0.35">
      <c r="A3166">
        <v>3446</v>
      </c>
      <c r="B3166" t="s">
        <v>47</v>
      </c>
      <c r="C3166">
        <v>1931</v>
      </c>
      <c r="D3166">
        <v>1</v>
      </c>
      <c r="E3166">
        <v>28</v>
      </c>
      <c r="F3166">
        <v>5</v>
      </c>
      <c r="G3166">
        <v>55</v>
      </c>
      <c r="H3166" t="s">
        <v>48</v>
      </c>
      <c r="I3166">
        <v>33</v>
      </c>
      <c r="J3166">
        <v>5.8</v>
      </c>
      <c r="P3166">
        <v>5.8</v>
      </c>
      <c r="Q3166">
        <v>9</v>
      </c>
      <c r="R3166" t="s">
        <v>100</v>
      </c>
      <c r="T3166" t="s">
        <v>2149</v>
      </c>
      <c r="U3166">
        <v>40.6</v>
      </c>
      <c r="V3166">
        <v>20.8</v>
      </c>
      <c r="W3166">
        <v>130</v>
      </c>
      <c r="X3166">
        <v>90</v>
      </c>
      <c r="Y3166">
        <v>2</v>
      </c>
      <c r="AE3166">
        <v>3</v>
      </c>
    </row>
    <row r="3167" spans="1:47" x14ac:dyDescent="0.35">
      <c r="A3167">
        <v>3445</v>
      </c>
      <c r="B3167" t="s">
        <v>47</v>
      </c>
      <c r="C3167">
        <v>1931</v>
      </c>
      <c r="D3167">
        <v>1</v>
      </c>
      <c r="E3167">
        <v>28</v>
      </c>
      <c r="F3167">
        <v>20</v>
      </c>
      <c r="G3167">
        <v>9</v>
      </c>
      <c r="H3167" t="s">
        <v>48</v>
      </c>
      <c r="Q3167">
        <v>9</v>
      </c>
      <c r="R3167" t="s">
        <v>851</v>
      </c>
      <c r="T3167" t="s">
        <v>2150</v>
      </c>
      <c r="U3167">
        <v>25.4</v>
      </c>
      <c r="V3167">
        <v>96.8</v>
      </c>
      <c r="W3167">
        <v>60</v>
      </c>
      <c r="AE3167">
        <v>2</v>
      </c>
    </row>
    <row r="3168" spans="1:47" x14ac:dyDescent="0.35">
      <c r="A3168">
        <v>3449</v>
      </c>
      <c r="B3168" t="s">
        <v>47</v>
      </c>
      <c r="C3168">
        <v>1931</v>
      </c>
      <c r="D3168">
        <v>2</v>
      </c>
      <c r="E3168">
        <v>1</v>
      </c>
      <c r="F3168">
        <v>6</v>
      </c>
      <c r="G3168">
        <v>30</v>
      </c>
      <c r="H3168" t="s">
        <v>48</v>
      </c>
      <c r="Q3168">
        <v>12</v>
      </c>
      <c r="R3168" t="s">
        <v>60</v>
      </c>
      <c r="T3168" t="s">
        <v>332</v>
      </c>
      <c r="U3168">
        <v>44.3</v>
      </c>
      <c r="V3168">
        <v>10.1</v>
      </c>
      <c r="W3168">
        <v>130</v>
      </c>
    </row>
    <row r="3169" spans="1:47" x14ac:dyDescent="0.35">
      <c r="A3169">
        <v>3450</v>
      </c>
      <c r="B3169" t="s">
        <v>51</v>
      </c>
      <c r="C3169">
        <v>1931</v>
      </c>
      <c r="D3169">
        <v>2</v>
      </c>
      <c r="E3169">
        <v>2</v>
      </c>
      <c r="F3169">
        <v>22</v>
      </c>
      <c r="G3169">
        <v>46</v>
      </c>
      <c r="H3169">
        <v>51.3</v>
      </c>
      <c r="I3169">
        <v>35</v>
      </c>
      <c r="J3169">
        <v>7.7</v>
      </c>
      <c r="K3169">
        <v>7.7</v>
      </c>
      <c r="L3169">
        <v>7.8</v>
      </c>
      <c r="Q3169">
        <v>9</v>
      </c>
      <c r="R3169" t="s">
        <v>1186</v>
      </c>
      <c r="T3169" t="s">
        <v>2151</v>
      </c>
      <c r="U3169">
        <v>-39.771999999999998</v>
      </c>
      <c r="V3169">
        <v>176.02500000000001</v>
      </c>
      <c r="W3169">
        <v>170</v>
      </c>
      <c r="X3169">
        <v>261</v>
      </c>
      <c r="Y3169">
        <v>3</v>
      </c>
      <c r="AB3169">
        <v>400</v>
      </c>
      <c r="AC3169">
        <v>3</v>
      </c>
      <c r="AD3169">
        <v>25</v>
      </c>
      <c r="AE3169">
        <v>4</v>
      </c>
      <c r="AJ3169">
        <v>261</v>
      </c>
      <c r="AK3169">
        <v>3</v>
      </c>
      <c r="AN3169">
        <v>400</v>
      </c>
      <c r="AO3169">
        <v>3</v>
      </c>
      <c r="AP3169">
        <v>25</v>
      </c>
      <c r="AQ3169">
        <v>4</v>
      </c>
    </row>
    <row r="3170" spans="1:47" x14ac:dyDescent="0.35">
      <c r="A3170">
        <v>6092</v>
      </c>
      <c r="B3170" t="s">
        <v>51</v>
      </c>
      <c r="C3170">
        <v>1931</v>
      </c>
      <c r="D3170">
        <v>2</v>
      </c>
      <c r="E3170">
        <v>13</v>
      </c>
      <c r="F3170">
        <v>1</v>
      </c>
      <c r="G3170">
        <v>27</v>
      </c>
      <c r="H3170">
        <v>16</v>
      </c>
      <c r="J3170">
        <v>7.1</v>
      </c>
      <c r="L3170">
        <v>7.1</v>
      </c>
      <c r="R3170" t="s">
        <v>1186</v>
      </c>
      <c r="T3170" t="s">
        <v>2152</v>
      </c>
      <c r="U3170">
        <v>-39.5</v>
      </c>
      <c r="V3170">
        <v>177</v>
      </c>
      <c r="W3170">
        <v>170</v>
      </c>
    </row>
    <row r="3171" spans="1:47" x14ac:dyDescent="0.35">
      <c r="A3171">
        <v>6319</v>
      </c>
      <c r="B3171" t="s">
        <v>51</v>
      </c>
      <c r="C3171">
        <v>1931</v>
      </c>
      <c r="D3171">
        <v>2</v>
      </c>
      <c r="E3171">
        <v>19</v>
      </c>
      <c r="R3171" t="s">
        <v>1186</v>
      </c>
      <c r="T3171" t="s">
        <v>2152</v>
      </c>
      <c r="U3171">
        <v>-39.5</v>
      </c>
      <c r="V3171">
        <v>177</v>
      </c>
      <c r="W3171">
        <v>170</v>
      </c>
    </row>
    <row r="3172" spans="1:47" x14ac:dyDescent="0.35">
      <c r="A3172">
        <v>3454</v>
      </c>
      <c r="B3172" t="s">
        <v>47</v>
      </c>
      <c r="C3172">
        <v>1931</v>
      </c>
      <c r="D3172">
        <v>3</v>
      </c>
      <c r="E3172">
        <v>8</v>
      </c>
      <c r="F3172">
        <v>1</v>
      </c>
      <c r="G3172">
        <v>50</v>
      </c>
      <c r="H3172">
        <v>24</v>
      </c>
      <c r="I3172">
        <v>120</v>
      </c>
      <c r="J3172">
        <v>6.9</v>
      </c>
      <c r="L3172">
        <v>6.9</v>
      </c>
      <c r="Q3172">
        <v>10</v>
      </c>
      <c r="R3172" t="s">
        <v>56</v>
      </c>
      <c r="T3172" t="s">
        <v>56</v>
      </c>
      <c r="U3172">
        <v>41</v>
      </c>
      <c r="V3172">
        <v>22.5</v>
      </c>
      <c r="W3172">
        <v>130</v>
      </c>
    </row>
    <row r="3173" spans="1:47" x14ac:dyDescent="0.35">
      <c r="A3173">
        <v>3457</v>
      </c>
      <c r="B3173" t="s">
        <v>51</v>
      </c>
      <c r="C3173">
        <v>1931</v>
      </c>
      <c r="D3173">
        <v>3</v>
      </c>
      <c r="E3173">
        <v>9</v>
      </c>
      <c r="F3173">
        <v>3</v>
      </c>
      <c r="G3173">
        <v>48</v>
      </c>
      <c r="H3173" t="s">
        <v>48</v>
      </c>
      <c r="I3173">
        <v>60</v>
      </c>
      <c r="J3173">
        <v>7.7</v>
      </c>
      <c r="P3173">
        <v>7.7</v>
      </c>
      <c r="R3173" t="s">
        <v>199</v>
      </c>
      <c r="T3173" t="s">
        <v>1966</v>
      </c>
      <c r="U3173">
        <v>40.5</v>
      </c>
      <c r="V3173">
        <v>142.5</v>
      </c>
      <c r="W3173">
        <v>30</v>
      </c>
    </row>
    <row r="3174" spans="1:47" x14ac:dyDescent="0.35">
      <c r="A3174">
        <v>6093</v>
      </c>
      <c r="B3174" t="s">
        <v>51</v>
      </c>
      <c r="C3174">
        <v>1931</v>
      </c>
      <c r="D3174">
        <v>3</v>
      </c>
      <c r="E3174">
        <v>18</v>
      </c>
      <c r="F3174">
        <v>8</v>
      </c>
      <c r="G3174">
        <v>2</v>
      </c>
      <c r="H3174">
        <v>23</v>
      </c>
      <c r="I3174">
        <v>33</v>
      </c>
      <c r="J3174">
        <v>7.1</v>
      </c>
      <c r="L3174">
        <v>7.1</v>
      </c>
      <c r="R3174" t="s">
        <v>539</v>
      </c>
      <c r="T3174" t="s">
        <v>1243</v>
      </c>
      <c r="U3174">
        <v>-32.5</v>
      </c>
      <c r="V3174">
        <v>-72</v>
      </c>
      <c r="W3174">
        <v>160</v>
      </c>
    </row>
    <row r="3175" spans="1:47" x14ac:dyDescent="0.35">
      <c r="A3175">
        <v>3458</v>
      </c>
      <c r="B3175" t="s">
        <v>47</v>
      </c>
      <c r="C3175">
        <v>1931</v>
      </c>
      <c r="D3175">
        <v>3</v>
      </c>
      <c r="E3175">
        <v>19</v>
      </c>
      <c r="F3175">
        <v>6</v>
      </c>
      <c r="G3175">
        <v>26</v>
      </c>
      <c r="H3175" t="s">
        <v>48</v>
      </c>
      <c r="J3175">
        <v>6.9</v>
      </c>
      <c r="P3175">
        <v>6.9</v>
      </c>
      <c r="Q3175">
        <v>9</v>
      </c>
      <c r="R3175" t="s">
        <v>621</v>
      </c>
      <c r="T3175" t="s">
        <v>2153</v>
      </c>
      <c r="U3175">
        <v>18.3</v>
      </c>
      <c r="V3175">
        <v>120.2</v>
      </c>
      <c r="W3175">
        <v>170</v>
      </c>
      <c r="AE3175">
        <v>2</v>
      </c>
    </row>
    <row r="3176" spans="1:47" x14ac:dyDescent="0.35">
      <c r="A3176">
        <v>3459</v>
      </c>
      <c r="B3176" t="s">
        <v>47</v>
      </c>
      <c r="C3176">
        <v>1931</v>
      </c>
      <c r="D3176">
        <v>3</v>
      </c>
      <c r="E3176">
        <v>26</v>
      </c>
      <c r="F3176">
        <v>23</v>
      </c>
      <c r="H3176" t="s">
        <v>48</v>
      </c>
      <c r="Q3176">
        <v>12</v>
      </c>
      <c r="R3176" t="s">
        <v>60</v>
      </c>
      <c r="T3176" t="s">
        <v>332</v>
      </c>
      <c r="U3176">
        <v>44.9</v>
      </c>
      <c r="V3176">
        <v>11.4</v>
      </c>
      <c r="W3176">
        <v>130</v>
      </c>
    </row>
    <row r="3177" spans="1:47" x14ac:dyDescent="0.35">
      <c r="A3177">
        <v>3460</v>
      </c>
      <c r="B3177" t="s">
        <v>47</v>
      </c>
      <c r="C3177">
        <v>1931</v>
      </c>
      <c r="D3177">
        <v>3</v>
      </c>
      <c r="E3177">
        <v>31</v>
      </c>
      <c r="F3177">
        <v>16</v>
      </c>
      <c r="G3177">
        <v>2</v>
      </c>
      <c r="H3177" t="s">
        <v>48</v>
      </c>
      <c r="J3177">
        <v>5.6</v>
      </c>
      <c r="P3177">
        <v>5.6</v>
      </c>
      <c r="R3177" t="s">
        <v>713</v>
      </c>
      <c r="T3177" t="s">
        <v>2067</v>
      </c>
      <c r="U3177">
        <v>13.2</v>
      </c>
      <c r="V3177">
        <v>-85.7</v>
      </c>
      <c r="W3177">
        <v>100</v>
      </c>
      <c r="X3177">
        <v>2450</v>
      </c>
      <c r="Y3177">
        <v>4</v>
      </c>
      <c r="AD3177">
        <v>15</v>
      </c>
      <c r="AE3177">
        <v>3</v>
      </c>
    </row>
    <row r="3178" spans="1:47" x14ac:dyDescent="0.35">
      <c r="A3178">
        <v>3462</v>
      </c>
      <c r="B3178" t="s">
        <v>47</v>
      </c>
      <c r="C3178">
        <v>1931</v>
      </c>
      <c r="D3178">
        <v>4</v>
      </c>
      <c r="E3178">
        <v>21</v>
      </c>
      <c r="F3178">
        <v>15</v>
      </c>
      <c r="G3178">
        <v>17</v>
      </c>
      <c r="H3178" t="s">
        <v>48</v>
      </c>
      <c r="Q3178">
        <v>12</v>
      </c>
      <c r="R3178" t="s">
        <v>60</v>
      </c>
      <c r="T3178" t="s">
        <v>332</v>
      </c>
      <c r="U3178">
        <v>44.4</v>
      </c>
      <c r="V3178">
        <v>11.6</v>
      </c>
      <c r="W3178">
        <v>130</v>
      </c>
    </row>
    <row r="3179" spans="1:47" x14ac:dyDescent="0.35">
      <c r="A3179">
        <v>3463</v>
      </c>
      <c r="B3179" t="s">
        <v>47</v>
      </c>
      <c r="C3179">
        <v>1931</v>
      </c>
      <c r="D3179">
        <v>4</v>
      </c>
      <c r="E3179">
        <v>24</v>
      </c>
      <c r="F3179">
        <v>22</v>
      </c>
      <c r="G3179">
        <v>27</v>
      </c>
      <c r="H3179" t="s">
        <v>48</v>
      </c>
      <c r="Q3179">
        <v>12</v>
      </c>
      <c r="R3179" t="s">
        <v>60</v>
      </c>
      <c r="T3179" t="s">
        <v>332</v>
      </c>
      <c r="U3179">
        <v>46.3</v>
      </c>
      <c r="V3179">
        <v>12.5</v>
      </c>
      <c r="W3179">
        <v>130</v>
      </c>
    </row>
    <row r="3180" spans="1:47" x14ac:dyDescent="0.35">
      <c r="A3180">
        <v>3466</v>
      </c>
      <c r="B3180" t="s">
        <v>47</v>
      </c>
      <c r="C3180">
        <v>1931</v>
      </c>
      <c r="D3180">
        <v>4</v>
      </c>
      <c r="E3180">
        <v>27</v>
      </c>
      <c r="F3180">
        <v>16</v>
      </c>
      <c r="G3180">
        <v>50</v>
      </c>
      <c r="H3180" t="s">
        <v>48</v>
      </c>
      <c r="I3180">
        <v>22</v>
      </c>
      <c r="J3180">
        <v>6.3</v>
      </c>
      <c r="L3180">
        <v>6.3</v>
      </c>
      <c r="Q3180">
        <v>8</v>
      </c>
      <c r="R3180" t="s">
        <v>205</v>
      </c>
      <c r="T3180" t="s">
        <v>2154</v>
      </c>
      <c r="U3180">
        <v>39.200000000000003</v>
      </c>
      <c r="V3180">
        <v>46</v>
      </c>
      <c r="W3180">
        <v>40</v>
      </c>
      <c r="X3180">
        <v>2890</v>
      </c>
      <c r="Y3180">
        <v>4</v>
      </c>
      <c r="AE3180">
        <v>4</v>
      </c>
    </row>
    <row r="3181" spans="1:47" x14ac:dyDescent="0.35">
      <c r="A3181">
        <v>10092</v>
      </c>
      <c r="B3181" t="s">
        <v>51</v>
      </c>
      <c r="C3181">
        <v>1931</v>
      </c>
      <c r="D3181">
        <v>6</v>
      </c>
      <c r="E3181">
        <v>7</v>
      </c>
      <c r="F3181">
        <v>0</v>
      </c>
      <c r="G3181">
        <v>25</v>
      </c>
      <c r="H3181">
        <v>21</v>
      </c>
      <c r="I3181">
        <v>70</v>
      </c>
      <c r="J3181">
        <v>6</v>
      </c>
      <c r="L3181">
        <v>6</v>
      </c>
      <c r="Q3181">
        <v>8</v>
      </c>
      <c r="R3181" t="s">
        <v>227</v>
      </c>
      <c r="T3181" t="s">
        <v>2155</v>
      </c>
      <c r="U3181">
        <v>54</v>
      </c>
      <c r="V3181">
        <v>1.0669999999999999</v>
      </c>
      <c r="W3181">
        <v>70</v>
      </c>
      <c r="AE3181">
        <v>1</v>
      </c>
      <c r="AI3181">
        <v>1</v>
      </c>
      <c r="AQ3181">
        <v>1</v>
      </c>
      <c r="AU3181">
        <v>1</v>
      </c>
    </row>
    <row r="3182" spans="1:47" x14ac:dyDescent="0.35">
      <c r="A3182">
        <v>3467</v>
      </c>
      <c r="B3182" t="s">
        <v>47</v>
      </c>
      <c r="C3182">
        <v>1931</v>
      </c>
      <c r="D3182">
        <v>7</v>
      </c>
      <c r="E3182">
        <v>6</v>
      </c>
      <c r="F3182">
        <v>0</v>
      </c>
      <c r="G3182">
        <v>30</v>
      </c>
      <c r="H3182" t="s">
        <v>48</v>
      </c>
      <c r="Q3182">
        <v>12</v>
      </c>
      <c r="R3182" t="s">
        <v>60</v>
      </c>
      <c r="T3182" t="s">
        <v>139</v>
      </c>
      <c r="U3182">
        <v>37.700000000000003</v>
      </c>
      <c r="V3182">
        <v>15.1</v>
      </c>
      <c r="W3182">
        <v>130</v>
      </c>
    </row>
    <row r="3183" spans="1:47" x14ac:dyDescent="0.35">
      <c r="A3183">
        <v>7458</v>
      </c>
      <c r="B3183" t="s">
        <v>51</v>
      </c>
      <c r="C3183">
        <v>1931</v>
      </c>
      <c r="D3183">
        <v>8</v>
      </c>
      <c r="E3183">
        <v>7</v>
      </c>
      <c r="F3183">
        <v>2</v>
      </c>
      <c r="G3183">
        <v>11</v>
      </c>
      <c r="H3183">
        <v>44.2</v>
      </c>
      <c r="I3183">
        <v>35</v>
      </c>
      <c r="J3183">
        <v>7</v>
      </c>
      <c r="K3183">
        <v>7</v>
      </c>
      <c r="L3183">
        <v>7.1</v>
      </c>
      <c r="M3183">
        <v>6.9</v>
      </c>
      <c r="R3183" t="s">
        <v>977</v>
      </c>
      <c r="T3183" t="s">
        <v>1372</v>
      </c>
      <c r="U3183">
        <v>-3.4169999999999998</v>
      </c>
      <c r="V3183">
        <v>142.077</v>
      </c>
      <c r="W3183">
        <v>170</v>
      </c>
    </row>
    <row r="3184" spans="1:47" x14ac:dyDescent="0.35">
      <c r="A3184">
        <v>3470</v>
      </c>
      <c r="B3184" t="s">
        <v>47</v>
      </c>
      <c r="C3184">
        <v>1931</v>
      </c>
      <c r="D3184">
        <v>8</v>
      </c>
      <c r="E3184">
        <v>10</v>
      </c>
      <c r="F3184">
        <v>21</v>
      </c>
      <c r="G3184">
        <v>18</v>
      </c>
      <c r="H3184">
        <v>43</v>
      </c>
      <c r="I3184">
        <v>25</v>
      </c>
      <c r="J3184">
        <v>8</v>
      </c>
      <c r="K3184">
        <v>8</v>
      </c>
      <c r="L3184">
        <v>8</v>
      </c>
      <c r="Q3184">
        <v>11</v>
      </c>
      <c r="R3184" t="s">
        <v>93</v>
      </c>
      <c r="T3184" t="s">
        <v>2156</v>
      </c>
      <c r="U3184">
        <v>47.1</v>
      </c>
      <c r="V3184">
        <v>89.8</v>
      </c>
      <c r="W3184">
        <v>40</v>
      </c>
      <c r="X3184">
        <v>10000</v>
      </c>
      <c r="Y3184">
        <v>4</v>
      </c>
      <c r="AE3184">
        <v>4</v>
      </c>
      <c r="AG3184">
        <v>4</v>
      </c>
      <c r="AJ3184">
        <v>10000</v>
      </c>
      <c r="AK3184">
        <v>4</v>
      </c>
      <c r="AQ3184">
        <v>4</v>
      </c>
      <c r="AS3184">
        <v>4</v>
      </c>
    </row>
    <row r="3185" spans="1:45" x14ac:dyDescent="0.35">
      <c r="A3185">
        <v>3472</v>
      </c>
      <c r="B3185" t="s">
        <v>47</v>
      </c>
      <c r="C3185">
        <v>1931</v>
      </c>
      <c r="D3185">
        <v>8</v>
      </c>
      <c r="E3185">
        <v>27</v>
      </c>
      <c r="F3185">
        <v>15</v>
      </c>
      <c r="G3185">
        <v>27</v>
      </c>
      <c r="H3185" t="s">
        <v>48</v>
      </c>
      <c r="I3185">
        <v>60</v>
      </c>
      <c r="J3185">
        <v>7.4</v>
      </c>
      <c r="P3185">
        <v>7.4</v>
      </c>
      <c r="R3185" t="s">
        <v>115</v>
      </c>
      <c r="T3185" t="s">
        <v>2157</v>
      </c>
      <c r="U3185">
        <v>29.8</v>
      </c>
      <c r="V3185">
        <v>67.3</v>
      </c>
      <c r="W3185">
        <v>60</v>
      </c>
      <c r="AE3185">
        <v>3</v>
      </c>
    </row>
    <row r="3186" spans="1:45" x14ac:dyDescent="0.35">
      <c r="A3186">
        <v>3473</v>
      </c>
      <c r="B3186" t="s">
        <v>47</v>
      </c>
      <c r="C3186">
        <v>1931</v>
      </c>
      <c r="D3186">
        <v>9</v>
      </c>
      <c r="E3186">
        <v>14</v>
      </c>
      <c r="F3186">
        <v>0</v>
      </c>
      <c r="G3186">
        <v>10</v>
      </c>
      <c r="H3186" t="s">
        <v>48</v>
      </c>
      <c r="Q3186">
        <v>12</v>
      </c>
      <c r="R3186" t="s">
        <v>60</v>
      </c>
      <c r="T3186" t="s">
        <v>476</v>
      </c>
      <c r="U3186">
        <v>42.7</v>
      </c>
      <c r="V3186">
        <v>13</v>
      </c>
      <c r="W3186">
        <v>130</v>
      </c>
    </row>
    <row r="3187" spans="1:45" x14ac:dyDescent="0.35">
      <c r="A3187">
        <v>3475</v>
      </c>
      <c r="B3187" t="s">
        <v>47</v>
      </c>
      <c r="C3187">
        <v>1931</v>
      </c>
      <c r="D3187">
        <v>9</v>
      </c>
      <c r="E3187">
        <v>21</v>
      </c>
      <c r="F3187">
        <v>2</v>
      </c>
      <c r="G3187">
        <v>20</v>
      </c>
      <c r="H3187" t="s">
        <v>48</v>
      </c>
      <c r="I3187">
        <v>20</v>
      </c>
      <c r="J3187">
        <v>7</v>
      </c>
      <c r="P3187">
        <v>7</v>
      </c>
      <c r="R3187" t="s">
        <v>199</v>
      </c>
      <c r="T3187" t="s">
        <v>2158</v>
      </c>
      <c r="U3187">
        <v>36.1</v>
      </c>
      <c r="V3187">
        <v>139.19999999999999</v>
      </c>
      <c r="W3187">
        <v>30</v>
      </c>
      <c r="X3187">
        <v>16</v>
      </c>
      <c r="Y3187">
        <v>1</v>
      </c>
      <c r="AE3187">
        <v>2</v>
      </c>
    </row>
    <row r="3188" spans="1:45" x14ac:dyDescent="0.35">
      <c r="A3188">
        <v>6320</v>
      </c>
      <c r="B3188" t="s">
        <v>51</v>
      </c>
      <c r="C3188">
        <v>1931</v>
      </c>
      <c r="D3188">
        <v>9</v>
      </c>
      <c r="E3188">
        <v>25</v>
      </c>
      <c r="F3188">
        <v>5</v>
      </c>
      <c r="G3188">
        <v>59</v>
      </c>
      <c r="H3188">
        <v>44</v>
      </c>
      <c r="J3188">
        <v>7.4</v>
      </c>
      <c r="L3188">
        <v>7.4</v>
      </c>
      <c r="Q3188">
        <v>8</v>
      </c>
      <c r="R3188" t="s">
        <v>676</v>
      </c>
      <c r="T3188" t="s">
        <v>1066</v>
      </c>
      <c r="U3188">
        <v>-5</v>
      </c>
      <c r="V3188">
        <v>102.75</v>
      </c>
      <c r="W3188">
        <v>60</v>
      </c>
      <c r="AE3188">
        <v>1</v>
      </c>
      <c r="AQ3188">
        <v>1</v>
      </c>
    </row>
    <row r="3189" spans="1:45" x14ac:dyDescent="0.35">
      <c r="A3189">
        <v>3476</v>
      </c>
      <c r="B3189" t="s">
        <v>51</v>
      </c>
      <c r="C3189">
        <v>1931</v>
      </c>
      <c r="D3189">
        <v>10</v>
      </c>
      <c r="E3189">
        <v>3</v>
      </c>
      <c r="F3189">
        <v>19</v>
      </c>
      <c r="G3189">
        <v>13</v>
      </c>
      <c r="H3189">
        <v>20.8</v>
      </c>
      <c r="I3189">
        <v>35</v>
      </c>
      <c r="J3189">
        <v>7.8</v>
      </c>
      <c r="K3189">
        <v>7.8</v>
      </c>
      <c r="L3189">
        <v>7.9</v>
      </c>
      <c r="R3189" t="s">
        <v>1769</v>
      </c>
      <c r="T3189" t="s">
        <v>2159</v>
      </c>
      <c r="U3189">
        <v>-10.932</v>
      </c>
      <c r="V3189">
        <v>161.01599999999999</v>
      </c>
      <c r="W3189">
        <v>170</v>
      </c>
      <c r="AE3189">
        <v>1</v>
      </c>
      <c r="AJ3189">
        <v>50</v>
      </c>
      <c r="AK3189">
        <v>1</v>
      </c>
      <c r="AQ3189">
        <v>3</v>
      </c>
      <c r="AS3189">
        <v>3</v>
      </c>
    </row>
    <row r="3190" spans="1:45" x14ac:dyDescent="0.35">
      <c r="A3190">
        <v>3478</v>
      </c>
      <c r="B3190" t="s">
        <v>47</v>
      </c>
      <c r="C3190">
        <v>1931</v>
      </c>
      <c r="D3190">
        <v>10</v>
      </c>
      <c r="E3190">
        <v>10</v>
      </c>
      <c r="F3190">
        <v>0</v>
      </c>
      <c r="G3190">
        <v>20</v>
      </c>
      <c r="H3190">
        <v>1.6</v>
      </c>
      <c r="I3190">
        <v>50</v>
      </c>
      <c r="J3190">
        <v>7.7</v>
      </c>
      <c r="K3190">
        <v>7.7</v>
      </c>
      <c r="L3190">
        <v>7.8</v>
      </c>
      <c r="R3190" t="s">
        <v>1769</v>
      </c>
      <c r="T3190" t="s">
        <v>1769</v>
      </c>
      <c r="U3190">
        <v>-9.968</v>
      </c>
      <c r="V3190">
        <v>161.19399999999999</v>
      </c>
      <c r="W3190">
        <v>170</v>
      </c>
    </row>
    <row r="3191" spans="1:45" x14ac:dyDescent="0.35">
      <c r="A3191">
        <v>3480</v>
      </c>
      <c r="B3191" t="s">
        <v>51</v>
      </c>
      <c r="C3191">
        <v>1931</v>
      </c>
      <c r="D3191">
        <v>11</v>
      </c>
      <c r="E3191">
        <v>2</v>
      </c>
      <c r="F3191">
        <v>10</v>
      </c>
      <c r="G3191">
        <v>2</v>
      </c>
      <c r="H3191" t="s">
        <v>48</v>
      </c>
      <c r="I3191">
        <v>60</v>
      </c>
      <c r="J3191">
        <v>7.5</v>
      </c>
      <c r="P3191">
        <v>7.5</v>
      </c>
      <c r="R3191" t="s">
        <v>199</v>
      </c>
      <c r="T3191" t="s">
        <v>1820</v>
      </c>
      <c r="U3191">
        <v>32</v>
      </c>
      <c r="V3191">
        <v>131.5</v>
      </c>
      <c r="W3191">
        <v>30</v>
      </c>
      <c r="X3191">
        <v>1</v>
      </c>
      <c r="Y3191">
        <v>1</v>
      </c>
      <c r="AF3191">
        <v>14</v>
      </c>
      <c r="AG3191">
        <v>1</v>
      </c>
      <c r="AJ3191">
        <v>1</v>
      </c>
      <c r="AK3191">
        <v>1</v>
      </c>
      <c r="AR3191">
        <v>14</v>
      </c>
      <c r="AS3191">
        <v>1</v>
      </c>
    </row>
    <row r="3192" spans="1:45" x14ac:dyDescent="0.35">
      <c r="A3192">
        <v>3483</v>
      </c>
      <c r="B3192" t="s">
        <v>47</v>
      </c>
      <c r="C3192">
        <v>1932</v>
      </c>
      <c r="D3192">
        <v>1</v>
      </c>
      <c r="E3192">
        <v>20</v>
      </c>
      <c r="F3192">
        <v>2</v>
      </c>
      <c r="G3192">
        <v>30</v>
      </c>
      <c r="H3192" t="s">
        <v>48</v>
      </c>
      <c r="I3192">
        <v>100</v>
      </c>
      <c r="J3192">
        <v>6.8</v>
      </c>
      <c r="P3192">
        <v>6.8</v>
      </c>
      <c r="Q3192">
        <v>9</v>
      </c>
      <c r="R3192" t="s">
        <v>479</v>
      </c>
      <c r="T3192" t="s">
        <v>479</v>
      </c>
      <c r="U3192">
        <v>-12</v>
      </c>
      <c r="V3192">
        <v>-77.5</v>
      </c>
      <c r="W3192">
        <v>160</v>
      </c>
    </row>
    <row r="3193" spans="1:45" x14ac:dyDescent="0.35">
      <c r="A3193">
        <v>3484</v>
      </c>
      <c r="B3193" t="s">
        <v>51</v>
      </c>
      <c r="C3193">
        <v>1932</v>
      </c>
      <c r="D3193">
        <v>2</v>
      </c>
      <c r="E3193">
        <v>3</v>
      </c>
      <c r="F3193">
        <v>6</v>
      </c>
      <c r="G3193">
        <v>16</v>
      </c>
      <c r="H3193" t="s">
        <v>48</v>
      </c>
      <c r="J3193">
        <v>5.4</v>
      </c>
      <c r="P3193">
        <v>5.4</v>
      </c>
      <c r="R3193" t="s">
        <v>780</v>
      </c>
      <c r="T3193" t="s">
        <v>1320</v>
      </c>
      <c r="U3193">
        <v>20</v>
      </c>
      <c r="V3193">
        <v>-75.8</v>
      </c>
      <c r="W3193">
        <v>90</v>
      </c>
      <c r="X3193">
        <v>8</v>
      </c>
      <c r="Y3193">
        <v>1</v>
      </c>
      <c r="AE3193">
        <v>3</v>
      </c>
    </row>
    <row r="3194" spans="1:45" x14ac:dyDescent="0.35">
      <c r="A3194">
        <v>3485</v>
      </c>
      <c r="B3194" t="s">
        <v>47</v>
      </c>
      <c r="C3194">
        <v>1932</v>
      </c>
      <c r="D3194">
        <v>3</v>
      </c>
      <c r="E3194">
        <v>6</v>
      </c>
      <c r="J3194">
        <v>6</v>
      </c>
      <c r="L3194">
        <v>6</v>
      </c>
      <c r="Q3194">
        <v>8</v>
      </c>
      <c r="R3194" t="s">
        <v>93</v>
      </c>
      <c r="T3194" t="s">
        <v>410</v>
      </c>
      <c r="U3194">
        <v>30.1</v>
      </c>
      <c r="V3194">
        <v>101.8</v>
      </c>
      <c r="W3194">
        <v>30</v>
      </c>
      <c r="X3194">
        <v>200</v>
      </c>
      <c r="Y3194">
        <v>2</v>
      </c>
      <c r="AE3194">
        <v>1</v>
      </c>
      <c r="AG3194">
        <v>2</v>
      </c>
      <c r="AJ3194">
        <v>200</v>
      </c>
      <c r="AK3194">
        <v>3</v>
      </c>
      <c r="AQ3194">
        <v>1</v>
      </c>
      <c r="AS3194">
        <v>2</v>
      </c>
    </row>
    <row r="3195" spans="1:45" x14ac:dyDescent="0.35">
      <c r="A3195">
        <v>3486</v>
      </c>
      <c r="B3195" t="s">
        <v>47</v>
      </c>
      <c r="C3195">
        <v>1932</v>
      </c>
      <c r="D3195">
        <v>3</v>
      </c>
      <c r="E3195">
        <v>8</v>
      </c>
      <c r="F3195">
        <v>18</v>
      </c>
      <c r="G3195">
        <v>1</v>
      </c>
      <c r="H3195" t="s">
        <v>48</v>
      </c>
      <c r="J3195">
        <v>6.2</v>
      </c>
      <c r="P3195">
        <v>6.2</v>
      </c>
      <c r="Q3195">
        <v>7</v>
      </c>
      <c r="R3195" t="s">
        <v>1594</v>
      </c>
      <c r="T3195" t="s">
        <v>2160</v>
      </c>
      <c r="U3195">
        <v>-17.5</v>
      </c>
      <c r="V3195">
        <v>179.6</v>
      </c>
      <c r="W3195">
        <v>170</v>
      </c>
      <c r="AE3195">
        <v>2</v>
      </c>
    </row>
    <row r="3196" spans="1:45" x14ac:dyDescent="0.35">
      <c r="A3196">
        <v>8004</v>
      </c>
      <c r="B3196" t="s">
        <v>47</v>
      </c>
      <c r="C3196">
        <v>1932</v>
      </c>
      <c r="D3196">
        <v>4</v>
      </c>
      <c r="E3196">
        <v>6</v>
      </c>
      <c r="F3196">
        <v>9</v>
      </c>
      <c r="G3196">
        <v>11</v>
      </c>
      <c r="H3196">
        <v>18</v>
      </c>
      <c r="I3196">
        <v>15</v>
      </c>
      <c r="J3196">
        <v>6</v>
      </c>
      <c r="L3196">
        <v>6</v>
      </c>
      <c r="Q3196">
        <v>8</v>
      </c>
      <c r="R3196" t="s">
        <v>93</v>
      </c>
      <c r="T3196" t="s">
        <v>684</v>
      </c>
      <c r="U3196">
        <v>31.4</v>
      </c>
      <c r="V3196">
        <v>115</v>
      </c>
      <c r="W3196">
        <v>30</v>
      </c>
      <c r="X3196">
        <v>6</v>
      </c>
      <c r="Y3196">
        <v>1</v>
      </c>
      <c r="AB3196">
        <v>27</v>
      </c>
      <c r="AC3196">
        <v>1</v>
      </c>
      <c r="AE3196">
        <v>2</v>
      </c>
      <c r="AG3196">
        <v>3</v>
      </c>
      <c r="AJ3196">
        <v>6</v>
      </c>
      <c r="AK3196">
        <v>1</v>
      </c>
      <c r="AN3196">
        <v>27</v>
      </c>
      <c r="AO3196">
        <v>1</v>
      </c>
      <c r="AQ3196">
        <v>2</v>
      </c>
      <c r="AS3196">
        <v>3</v>
      </c>
    </row>
    <row r="3197" spans="1:45" x14ac:dyDescent="0.35">
      <c r="A3197">
        <v>3487</v>
      </c>
      <c r="B3197" t="s">
        <v>47</v>
      </c>
      <c r="C3197">
        <v>1932</v>
      </c>
      <c r="D3197">
        <v>5</v>
      </c>
      <c r="E3197">
        <v>14</v>
      </c>
      <c r="F3197">
        <v>13</v>
      </c>
      <c r="G3197">
        <v>11</v>
      </c>
      <c r="H3197" t="s">
        <v>48</v>
      </c>
      <c r="J3197">
        <v>7.4</v>
      </c>
      <c r="K3197">
        <v>7.4</v>
      </c>
      <c r="L3197">
        <v>8.3000000000000007</v>
      </c>
      <c r="Q3197">
        <v>7</v>
      </c>
      <c r="R3197" t="s">
        <v>676</v>
      </c>
      <c r="T3197" t="s">
        <v>2161</v>
      </c>
      <c r="U3197">
        <v>0.5</v>
      </c>
      <c r="V3197">
        <v>126</v>
      </c>
      <c r="W3197">
        <v>170</v>
      </c>
      <c r="X3197">
        <v>6</v>
      </c>
      <c r="Y3197">
        <v>1</v>
      </c>
      <c r="AB3197">
        <v>115</v>
      </c>
      <c r="AC3197">
        <v>2</v>
      </c>
      <c r="AE3197">
        <v>3</v>
      </c>
      <c r="AF3197">
        <v>592</v>
      </c>
      <c r="AG3197">
        <v>3</v>
      </c>
      <c r="AJ3197">
        <v>6</v>
      </c>
      <c r="AK3197">
        <v>1</v>
      </c>
      <c r="AN3197">
        <v>115</v>
      </c>
      <c r="AO3197">
        <v>2</v>
      </c>
      <c r="AQ3197">
        <v>3</v>
      </c>
      <c r="AR3197">
        <v>592</v>
      </c>
      <c r="AS3197">
        <v>3</v>
      </c>
    </row>
    <row r="3198" spans="1:45" x14ac:dyDescent="0.35">
      <c r="A3198">
        <v>3488</v>
      </c>
      <c r="B3198" t="s">
        <v>47</v>
      </c>
      <c r="C3198">
        <v>1932</v>
      </c>
      <c r="D3198">
        <v>5</v>
      </c>
      <c r="E3198">
        <v>20</v>
      </c>
      <c r="F3198">
        <v>19</v>
      </c>
      <c r="G3198">
        <v>16</v>
      </c>
      <c r="H3198" t="s">
        <v>48</v>
      </c>
      <c r="I3198">
        <v>12</v>
      </c>
      <c r="J3198">
        <v>5.4</v>
      </c>
      <c r="P3198">
        <v>5.4</v>
      </c>
      <c r="Q3198">
        <v>8</v>
      </c>
      <c r="R3198" t="s">
        <v>73</v>
      </c>
      <c r="T3198" t="s">
        <v>2162</v>
      </c>
      <c r="U3198">
        <v>36.6</v>
      </c>
      <c r="V3198">
        <v>53.4</v>
      </c>
      <c r="W3198">
        <v>140</v>
      </c>
      <c r="X3198">
        <v>1070</v>
      </c>
      <c r="Y3198">
        <v>4</v>
      </c>
      <c r="AE3198">
        <v>3</v>
      </c>
    </row>
    <row r="3199" spans="1:45" x14ac:dyDescent="0.35">
      <c r="A3199">
        <v>3489</v>
      </c>
      <c r="B3199" t="s">
        <v>47</v>
      </c>
      <c r="C3199">
        <v>1932</v>
      </c>
      <c r="D3199">
        <v>5</v>
      </c>
      <c r="E3199">
        <v>21</v>
      </c>
      <c r="F3199">
        <v>10</v>
      </c>
      <c r="G3199">
        <v>10</v>
      </c>
      <c r="H3199" t="s">
        <v>48</v>
      </c>
      <c r="I3199">
        <v>90</v>
      </c>
      <c r="J3199">
        <v>7.6</v>
      </c>
      <c r="P3199">
        <v>7.6</v>
      </c>
      <c r="R3199" t="s">
        <v>713</v>
      </c>
      <c r="T3199" t="s">
        <v>2163</v>
      </c>
      <c r="U3199">
        <v>12</v>
      </c>
      <c r="V3199">
        <v>-87.5</v>
      </c>
      <c r="W3199">
        <v>100</v>
      </c>
    </row>
    <row r="3200" spans="1:45" x14ac:dyDescent="0.35">
      <c r="A3200">
        <v>3491</v>
      </c>
      <c r="B3200" t="s">
        <v>47</v>
      </c>
      <c r="C3200">
        <v>1932</v>
      </c>
      <c r="D3200">
        <v>5</v>
      </c>
      <c r="E3200">
        <v>26</v>
      </c>
      <c r="F3200">
        <v>16</v>
      </c>
      <c r="G3200">
        <v>9</v>
      </c>
      <c r="H3200" t="s">
        <v>48</v>
      </c>
      <c r="I3200">
        <v>600</v>
      </c>
      <c r="J3200">
        <v>7.9</v>
      </c>
      <c r="P3200">
        <v>7.9</v>
      </c>
      <c r="R3200" t="s">
        <v>1827</v>
      </c>
      <c r="T3200" t="s">
        <v>1828</v>
      </c>
      <c r="U3200">
        <v>-25.5</v>
      </c>
      <c r="V3200">
        <v>179.2</v>
      </c>
      <c r="W3200">
        <v>170</v>
      </c>
    </row>
    <row r="3201" spans="1:47" x14ac:dyDescent="0.35">
      <c r="A3201">
        <v>3492</v>
      </c>
      <c r="B3201" t="s">
        <v>51</v>
      </c>
      <c r="C3201">
        <v>1932</v>
      </c>
      <c r="D3201">
        <v>6</v>
      </c>
      <c r="E3201">
        <v>3</v>
      </c>
      <c r="F3201">
        <v>10</v>
      </c>
      <c r="G3201">
        <v>36</v>
      </c>
      <c r="H3201">
        <v>58.9</v>
      </c>
      <c r="I3201">
        <v>35</v>
      </c>
      <c r="J3201">
        <v>8.1</v>
      </c>
      <c r="K3201">
        <v>8.1</v>
      </c>
      <c r="L3201">
        <v>8.1999999999999993</v>
      </c>
      <c r="Q3201">
        <v>10</v>
      </c>
      <c r="R3201" t="s">
        <v>543</v>
      </c>
      <c r="T3201" t="s">
        <v>1766</v>
      </c>
      <c r="U3201">
        <v>19.623000000000001</v>
      </c>
      <c r="V3201">
        <v>-103.919</v>
      </c>
      <c r="W3201">
        <v>150</v>
      </c>
      <c r="X3201">
        <v>400</v>
      </c>
      <c r="Y3201">
        <v>3</v>
      </c>
      <c r="AB3201">
        <v>120</v>
      </c>
      <c r="AC3201">
        <v>3</v>
      </c>
      <c r="AE3201">
        <v>3</v>
      </c>
      <c r="AG3201">
        <v>3</v>
      </c>
      <c r="AJ3201">
        <v>400</v>
      </c>
      <c r="AK3201">
        <v>3</v>
      </c>
      <c r="AN3201">
        <v>120</v>
      </c>
      <c r="AO3201">
        <v>3</v>
      </c>
      <c r="AQ3201">
        <v>3</v>
      </c>
      <c r="AS3201">
        <v>3</v>
      </c>
    </row>
    <row r="3202" spans="1:47" x14ac:dyDescent="0.35">
      <c r="A3202">
        <v>3496</v>
      </c>
      <c r="B3202" t="s">
        <v>51</v>
      </c>
      <c r="C3202">
        <v>1932</v>
      </c>
      <c r="D3202">
        <v>6</v>
      </c>
      <c r="E3202">
        <v>18</v>
      </c>
      <c r="F3202">
        <v>10</v>
      </c>
      <c r="G3202">
        <v>12</v>
      </c>
      <c r="H3202">
        <v>33.299999999999997</v>
      </c>
      <c r="I3202">
        <v>15</v>
      </c>
      <c r="J3202">
        <v>7.8</v>
      </c>
      <c r="K3202">
        <v>7.8</v>
      </c>
      <c r="L3202">
        <v>7.8</v>
      </c>
      <c r="Q3202">
        <v>10</v>
      </c>
      <c r="R3202" t="s">
        <v>543</v>
      </c>
      <c r="T3202" t="s">
        <v>2164</v>
      </c>
      <c r="U3202">
        <v>19.081</v>
      </c>
      <c r="V3202">
        <v>-103.631</v>
      </c>
      <c r="W3202">
        <v>150</v>
      </c>
      <c r="AE3202">
        <v>2</v>
      </c>
      <c r="AQ3202">
        <v>2</v>
      </c>
    </row>
    <row r="3203" spans="1:47" x14ac:dyDescent="0.35">
      <c r="A3203">
        <v>3497</v>
      </c>
      <c r="B3203" t="s">
        <v>51</v>
      </c>
      <c r="C3203">
        <v>1932</v>
      </c>
      <c r="D3203">
        <v>6</v>
      </c>
      <c r="E3203">
        <v>22</v>
      </c>
      <c r="F3203">
        <v>12</v>
      </c>
      <c r="G3203">
        <v>59</v>
      </c>
      <c r="H3203">
        <v>30.6</v>
      </c>
      <c r="I3203">
        <v>25</v>
      </c>
      <c r="J3203">
        <v>7.7</v>
      </c>
      <c r="K3203">
        <v>7.7</v>
      </c>
      <c r="L3203">
        <v>6.9</v>
      </c>
      <c r="R3203" t="s">
        <v>543</v>
      </c>
      <c r="T3203" t="s">
        <v>2165</v>
      </c>
      <c r="U3203">
        <v>19.242000000000001</v>
      </c>
      <c r="V3203">
        <v>-104.383</v>
      </c>
      <c r="W3203">
        <v>150</v>
      </c>
      <c r="AE3203">
        <v>3</v>
      </c>
      <c r="AF3203">
        <v>400</v>
      </c>
      <c r="AG3203">
        <v>3</v>
      </c>
      <c r="AJ3203">
        <v>75</v>
      </c>
      <c r="AK3203">
        <v>2</v>
      </c>
      <c r="AN3203">
        <v>100</v>
      </c>
      <c r="AO3203">
        <v>2</v>
      </c>
      <c r="AQ3203">
        <v>3</v>
      </c>
      <c r="AR3203">
        <v>400</v>
      </c>
      <c r="AS3203">
        <v>3</v>
      </c>
    </row>
    <row r="3204" spans="1:47" x14ac:dyDescent="0.35">
      <c r="A3204">
        <v>3498</v>
      </c>
      <c r="B3204" t="s">
        <v>47</v>
      </c>
      <c r="C3204">
        <v>1932</v>
      </c>
      <c r="D3204">
        <v>8</v>
      </c>
      <c r="E3204">
        <v>14</v>
      </c>
      <c r="F3204">
        <v>4</v>
      </c>
      <c r="G3204">
        <v>39</v>
      </c>
      <c r="H3204">
        <v>32</v>
      </c>
      <c r="I3204">
        <v>120</v>
      </c>
      <c r="J3204">
        <v>7</v>
      </c>
      <c r="L3204">
        <v>7</v>
      </c>
      <c r="R3204" t="s">
        <v>851</v>
      </c>
      <c r="T3204" t="s">
        <v>2166</v>
      </c>
      <c r="U3204">
        <v>26</v>
      </c>
      <c r="V3204">
        <v>95.5</v>
      </c>
      <c r="W3204">
        <v>60</v>
      </c>
      <c r="AE3204">
        <v>2</v>
      </c>
      <c r="AQ3204">
        <v>2</v>
      </c>
    </row>
    <row r="3205" spans="1:47" x14ac:dyDescent="0.35">
      <c r="A3205">
        <v>3499</v>
      </c>
      <c r="B3205" t="s">
        <v>47</v>
      </c>
      <c r="C3205">
        <v>1932</v>
      </c>
      <c r="D3205">
        <v>8</v>
      </c>
      <c r="E3205">
        <v>24</v>
      </c>
      <c r="F3205">
        <v>12</v>
      </c>
      <c r="G3205">
        <v>11</v>
      </c>
      <c r="H3205" t="s">
        <v>48</v>
      </c>
      <c r="Q3205">
        <v>7</v>
      </c>
      <c r="R3205" t="s">
        <v>621</v>
      </c>
      <c r="T3205" t="s">
        <v>2167</v>
      </c>
      <c r="U3205">
        <v>16.5</v>
      </c>
      <c r="V3205">
        <v>120.5</v>
      </c>
      <c r="W3205">
        <v>170</v>
      </c>
      <c r="AE3205">
        <v>2</v>
      </c>
    </row>
    <row r="3206" spans="1:47" x14ac:dyDescent="0.35">
      <c r="A3206">
        <v>6094</v>
      </c>
      <c r="B3206" t="s">
        <v>51</v>
      </c>
      <c r="C3206">
        <v>1932</v>
      </c>
      <c r="D3206">
        <v>9</v>
      </c>
      <c r="E3206">
        <v>9</v>
      </c>
      <c r="F3206">
        <v>13</v>
      </c>
      <c r="G3206">
        <v>38</v>
      </c>
      <c r="H3206">
        <v>52</v>
      </c>
      <c r="I3206">
        <v>17</v>
      </c>
      <c r="Q3206">
        <v>7</v>
      </c>
      <c r="R3206" t="s">
        <v>676</v>
      </c>
      <c r="T3206" t="s">
        <v>2168</v>
      </c>
      <c r="U3206">
        <v>-3.57</v>
      </c>
      <c r="V3206">
        <v>128.35</v>
      </c>
      <c r="W3206">
        <v>170</v>
      </c>
      <c r="AE3206">
        <v>3</v>
      </c>
      <c r="AF3206">
        <v>73</v>
      </c>
      <c r="AG3206">
        <v>2</v>
      </c>
      <c r="AI3206">
        <v>3</v>
      </c>
      <c r="AQ3206">
        <v>2</v>
      </c>
      <c r="AR3206">
        <v>73</v>
      </c>
      <c r="AS3206">
        <v>2</v>
      </c>
      <c r="AU3206">
        <v>3</v>
      </c>
    </row>
    <row r="3207" spans="1:47" x14ac:dyDescent="0.35">
      <c r="A3207">
        <v>6095</v>
      </c>
      <c r="B3207" t="s">
        <v>51</v>
      </c>
      <c r="C3207">
        <v>1932</v>
      </c>
      <c r="D3207">
        <v>9</v>
      </c>
      <c r="E3207">
        <v>15</v>
      </c>
      <c r="F3207">
        <v>13</v>
      </c>
      <c r="G3207">
        <v>54</v>
      </c>
      <c r="H3207">
        <v>54</v>
      </c>
      <c r="J3207">
        <v>6.8</v>
      </c>
      <c r="L3207">
        <v>6.8</v>
      </c>
      <c r="R3207" t="s">
        <v>1186</v>
      </c>
      <c r="T3207" t="s">
        <v>2169</v>
      </c>
      <c r="U3207">
        <v>-39</v>
      </c>
      <c r="V3207">
        <v>177.5</v>
      </c>
      <c r="W3207">
        <v>170</v>
      </c>
      <c r="AB3207">
        <v>5</v>
      </c>
      <c r="AC3207">
        <v>1</v>
      </c>
      <c r="AE3207">
        <v>2</v>
      </c>
      <c r="AG3207">
        <v>2</v>
      </c>
      <c r="AN3207">
        <v>5</v>
      </c>
      <c r="AO3207">
        <v>1</v>
      </c>
      <c r="AQ3207">
        <v>2</v>
      </c>
      <c r="AS3207">
        <v>2</v>
      </c>
    </row>
    <row r="3208" spans="1:47" x14ac:dyDescent="0.35">
      <c r="A3208">
        <v>3502</v>
      </c>
      <c r="B3208" t="s">
        <v>51</v>
      </c>
      <c r="C3208">
        <v>1932</v>
      </c>
      <c r="D3208">
        <v>9</v>
      </c>
      <c r="E3208">
        <v>26</v>
      </c>
      <c r="F3208">
        <v>19</v>
      </c>
      <c r="G3208">
        <v>20</v>
      </c>
      <c r="H3208">
        <v>42</v>
      </c>
      <c r="I3208">
        <v>35</v>
      </c>
      <c r="J3208">
        <v>6.9</v>
      </c>
      <c r="K3208">
        <v>6.9</v>
      </c>
      <c r="L3208">
        <v>6.9</v>
      </c>
      <c r="Q3208">
        <v>10</v>
      </c>
      <c r="R3208" t="s">
        <v>56</v>
      </c>
      <c r="T3208" t="s">
        <v>2170</v>
      </c>
      <c r="U3208">
        <v>40.5</v>
      </c>
      <c r="V3208">
        <v>23.9</v>
      </c>
      <c r="W3208">
        <v>130</v>
      </c>
      <c r="X3208">
        <v>161</v>
      </c>
      <c r="Y3208">
        <v>3</v>
      </c>
      <c r="AB3208">
        <v>669</v>
      </c>
      <c r="AC3208">
        <v>3</v>
      </c>
      <c r="AE3208">
        <v>4</v>
      </c>
      <c r="AF3208">
        <v>4106</v>
      </c>
      <c r="AG3208">
        <v>4</v>
      </c>
      <c r="AH3208">
        <v>3218</v>
      </c>
      <c r="AI3208">
        <v>4</v>
      </c>
      <c r="AJ3208">
        <v>161</v>
      </c>
      <c r="AK3208">
        <v>3</v>
      </c>
      <c r="AN3208">
        <v>669</v>
      </c>
      <c r="AO3208">
        <v>3</v>
      </c>
      <c r="AQ3208">
        <v>4</v>
      </c>
      <c r="AR3208">
        <v>4106</v>
      </c>
      <c r="AS3208">
        <v>4</v>
      </c>
      <c r="AT3208">
        <v>3218</v>
      </c>
      <c r="AU3208">
        <v>4</v>
      </c>
    </row>
    <row r="3209" spans="1:47" x14ac:dyDescent="0.35">
      <c r="A3209">
        <v>3503</v>
      </c>
      <c r="B3209" t="s">
        <v>47</v>
      </c>
      <c r="C3209">
        <v>1932</v>
      </c>
      <c r="D3209">
        <v>9</v>
      </c>
      <c r="E3209">
        <v>29</v>
      </c>
      <c r="F3209">
        <v>3</v>
      </c>
      <c r="G3209">
        <v>57</v>
      </c>
      <c r="H3209" t="s">
        <v>48</v>
      </c>
      <c r="J3209">
        <v>6.2</v>
      </c>
      <c r="P3209">
        <v>6.2</v>
      </c>
      <c r="Q3209">
        <v>11</v>
      </c>
      <c r="R3209" t="s">
        <v>56</v>
      </c>
      <c r="T3209" t="s">
        <v>2171</v>
      </c>
      <c r="U3209">
        <v>40.5</v>
      </c>
      <c r="V3209">
        <v>23.8</v>
      </c>
      <c r="W3209">
        <v>130</v>
      </c>
    </row>
    <row r="3210" spans="1:47" x14ac:dyDescent="0.35">
      <c r="A3210">
        <v>3504</v>
      </c>
      <c r="B3210" t="s">
        <v>47</v>
      </c>
      <c r="C3210">
        <v>1932</v>
      </c>
      <c r="D3210">
        <v>11</v>
      </c>
      <c r="E3210">
        <v>2</v>
      </c>
      <c r="H3210" t="s">
        <v>48</v>
      </c>
      <c r="J3210">
        <v>7.5</v>
      </c>
      <c r="P3210">
        <v>7.5</v>
      </c>
      <c r="R3210" t="s">
        <v>2172</v>
      </c>
      <c r="T3210" t="s">
        <v>2173</v>
      </c>
      <c r="U3210">
        <v>-32</v>
      </c>
      <c r="V3210">
        <v>-131.5</v>
      </c>
      <c r="W3210">
        <v>170</v>
      </c>
    </row>
    <row r="3211" spans="1:47" x14ac:dyDescent="0.35">
      <c r="A3211">
        <v>6096</v>
      </c>
      <c r="B3211" t="s">
        <v>51</v>
      </c>
      <c r="C3211">
        <v>1932</v>
      </c>
      <c r="D3211">
        <v>11</v>
      </c>
      <c r="E3211">
        <v>4</v>
      </c>
      <c r="H3211" t="s">
        <v>48</v>
      </c>
      <c r="R3211" t="s">
        <v>501</v>
      </c>
      <c r="T3211" t="s">
        <v>1079</v>
      </c>
      <c r="U3211">
        <v>10.5</v>
      </c>
      <c r="V3211">
        <v>-64.2</v>
      </c>
      <c r="W3211">
        <v>90</v>
      </c>
    </row>
    <row r="3212" spans="1:47" x14ac:dyDescent="0.35">
      <c r="A3212">
        <v>6639</v>
      </c>
      <c r="B3212" t="s">
        <v>51</v>
      </c>
      <c r="C3212">
        <v>1932</v>
      </c>
      <c r="D3212">
        <v>11</v>
      </c>
      <c r="E3212">
        <v>10</v>
      </c>
      <c r="R3212" t="s">
        <v>505</v>
      </c>
      <c r="S3212" t="s">
        <v>1166</v>
      </c>
      <c r="T3212" t="s">
        <v>2174</v>
      </c>
      <c r="W3212">
        <v>150</v>
      </c>
    </row>
    <row r="3213" spans="1:47" x14ac:dyDescent="0.35">
      <c r="A3213">
        <v>3505</v>
      </c>
      <c r="B3213" t="s">
        <v>47</v>
      </c>
      <c r="C3213">
        <v>1932</v>
      </c>
      <c r="D3213">
        <v>12</v>
      </c>
      <c r="E3213">
        <v>20</v>
      </c>
      <c r="H3213" t="s">
        <v>48</v>
      </c>
      <c r="J3213">
        <v>7.2</v>
      </c>
      <c r="P3213">
        <v>7.2</v>
      </c>
      <c r="Q3213">
        <v>12</v>
      </c>
      <c r="R3213" t="s">
        <v>505</v>
      </c>
      <c r="S3213" t="s">
        <v>688</v>
      </c>
      <c r="T3213" t="s">
        <v>2175</v>
      </c>
      <c r="U3213">
        <v>38.700000000000003</v>
      </c>
      <c r="V3213">
        <v>-117.8</v>
      </c>
      <c r="W3213">
        <v>150</v>
      </c>
    </row>
    <row r="3214" spans="1:47" x14ac:dyDescent="0.35">
      <c r="A3214">
        <v>3507</v>
      </c>
      <c r="B3214" t="s">
        <v>47</v>
      </c>
      <c r="C3214">
        <v>1932</v>
      </c>
      <c r="D3214">
        <v>12</v>
      </c>
      <c r="E3214">
        <v>25</v>
      </c>
      <c r="F3214">
        <v>2</v>
      </c>
      <c r="G3214">
        <v>4</v>
      </c>
      <c r="H3214">
        <v>7</v>
      </c>
      <c r="J3214">
        <v>7.6</v>
      </c>
      <c r="L3214">
        <v>7.6</v>
      </c>
      <c r="Q3214">
        <v>10</v>
      </c>
      <c r="R3214" t="s">
        <v>93</v>
      </c>
      <c r="T3214" t="s">
        <v>95</v>
      </c>
      <c r="U3214">
        <v>39.700000000000003</v>
      </c>
      <c r="V3214">
        <v>96.7</v>
      </c>
      <c r="W3214">
        <v>30</v>
      </c>
      <c r="X3214">
        <v>275</v>
      </c>
      <c r="Y3214">
        <v>3</v>
      </c>
      <c r="AB3214">
        <v>320</v>
      </c>
      <c r="AC3214">
        <v>3</v>
      </c>
      <c r="AE3214">
        <v>3</v>
      </c>
      <c r="AF3214">
        <v>1167</v>
      </c>
      <c r="AG3214">
        <v>4</v>
      </c>
      <c r="AJ3214">
        <v>275</v>
      </c>
      <c r="AK3214">
        <v>3</v>
      </c>
      <c r="AN3214">
        <v>320</v>
      </c>
      <c r="AO3214">
        <v>3</v>
      </c>
      <c r="AQ3214">
        <v>3</v>
      </c>
      <c r="AR3214">
        <v>1167</v>
      </c>
      <c r="AS3214">
        <v>4</v>
      </c>
    </row>
    <row r="3215" spans="1:47" x14ac:dyDescent="0.35">
      <c r="A3215">
        <v>3481</v>
      </c>
      <c r="B3215" t="s">
        <v>47</v>
      </c>
      <c r="C3215">
        <v>1932</v>
      </c>
      <c r="H3215" t="s">
        <v>48</v>
      </c>
      <c r="R3215" t="s">
        <v>591</v>
      </c>
      <c r="T3215" t="s">
        <v>2176</v>
      </c>
      <c r="U3215">
        <v>13.3</v>
      </c>
      <c r="V3215">
        <v>-88.5</v>
      </c>
      <c r="W3215">
        <v>100</v>
      </c>
      <c r="AE3215">
        <v>3</v>
      </c>
    </row>
    <row r="3216" spans="1:47" x14ac:dyDescent="0.35">
      <c r="A3216">
        <v>3482</v>
      </c>
      <c r="B3216" t="s">
        <v>47</v>
      </c>
      <c r="C3216">
        <v>1932</v>
      </c>
      <c r="J3216">
        <v>5</v>
      </c>
      <c r="L3216">
        <v>5</v>
      </c>
      <c r="Q3216">
        <v>7</v>
      </c>
      <c r="R3216" t="s">
        <v>93</v>
      </c>
      <c r="T3216" t="s">
        <v>410</v>
      </c>
      <c r="U3216">
        <v>31.8</v>
      </c>
      <c r="V3216">
        <v>102.2</v>
      </c>
      <c r="W3216">
        <v>30</v>
      </c>
      <c r="Y3216">
        <v>1</v>
      </c>
      <c r="AE3216">
        <v>1</v>
      </c>
      <c r="AG3216">
        <v>1</v>
      </c>
      <c r="AK3216">
        <v>1</v>
      </c>
      <c r="AQ3216">
        <v>1</v>
      </c>
      <c r="AS3216">
        <v>1</v>
      </c>
    </row>
    <row r="3217" spans="1:45" x14ac:dyDescent="0.35">
      <c r="A3217">
        <v>3508</v>
      </c>
      <c r="B3217" t="s">
        <v>51</v>
      </c>
      <c r="C3217">
        <v>1933</v>
      </c>
      <c r="D3217">
        <v>2</v>
      </c>
      <c r="E3217">
        <v>23</v>
      </c>
      <c r="F3217">
        <v>8</v>
      </c>
      <c r="G3217">
        <v>9</v>
      </c>
      <c r="H3217">
        <v>12</v>
      </c>
      <c r="I3217">
        <v>40</v>
      </c>
      <c r="J3217">
        <v>7.6</v>
      </c>
      <c r="L3217">
        <v>7.6</v>
      </c>
      <c r="R3217" t="s">
        <v>539</v>
      </c>
      <c r="T3217" t="s">
        <v>539</v>
      </c>
      <c r="U3217">
        <v>-20</v>
      </c>
      <c r="V3217">
        <v>-71</v>
      </c>
      <c r="W3217">
        <v>160</v>
      </c>
    </row>
    <row r="3218" spans="1:45" x14ac:dyDescent="0.35">
      <c r="A3218">
        <v>3509</v>
      </c>
      <c r="B3218" t="s">
        <v>47</v>
      </c>
      <c r="C3218">
        <v>1933</v>
      </c>
      <c r="D3218">
        <v>2</v>
      </c>
      <c r="E3218">
        <v>26</v>
      </c>
      <c r="F3218">
        <v>21</v>
      </c>
      <c r="G3218">
        <v>25</v>
      </c>
      <c r="H3218" t="s">
        <v>48</v>
      </c>
      <c r="Q3218">
        <v>12</v>
      </c>
      <c r="R3218" t="s">
        <v>60</v>
      </c>
      <c r="T3218" t="s">
        <v>139</v>
      </c>
      <c r="U3218">
        <v>37.4</v>
      </c>
      <c r="V3218">
        <v>13</v>
      </c>
      <c r="W3218">
        <v>130</v>
      </c>
    </row>
    <row r="3219" spans="1:45" x14ac:dyDescent="0.35">
      <c r="A3219">
        <v>3512</v>
      </c>
      <c r="B3219" t="s">
        <v>51</v>
      </c>
      <c r="C3219">
        <v>1933</v>
      </c>
      <c r="D3219">
        <v>3</v>
      </c>
      <c r="E3219">
        <v>2</v>
      </c>
      <c r="F3219">
        <v>17</v>
      </c>
      <c r="G3219">
        <v>31</v>
      </c>
      <c r="H3219">
        <v>0.9</v>
      </c>
      <c r="I3219">
        <v>35</v>
      </c>
      <c r="J3219">
        <v>8.4</v>
      </c>
      <c r="K3219">
        <v>8.4</v>
      </c>
      <c r="L3219">
        <v>8.5</v>
      </c>
      <c r="R3219" t="s">
        <v>199</v>
      </c>
      <c r="T3219" t="s">
        <v>255</v>
      </c>
      <c r="U3219">
        <v>39.223999999999997</v>
      </c>
      <c r="V3219">
        <v>144.62200000000001</v>
      </c>
      <c r="W3219">
        <v>30</v>
      </c>
      <c r="AG3219">
        <v>3</v>
      </c>
      <c r="AJ3219">
        <v>3022</v>
      </c>
      <c r="AK3219">
        <v>4</v>
      </c>
      <c r="AQ3219">
        <v>4</v>
      </c>
      <c r="AR3219">
        <v>6000</v>
      </c>
      <c r="AS3219">
        <v>4</v>
      </c>
    </row>
    <row r="3220" spans="1:45" x14ac:dyDescent="0.35">
      <c r="A3220">
        <v>3516</v>
      </c>
      <c r="B3220" t="s">
        <v>51</v>
      </c>
      <c r="C3220">
        <v>1933</v>
      </c>
      <c r="D3220">
        <v>3</v>
      </c>
      <c r="E3220">
        <v>11</v>
      </c>
      <c r="F3220">
        <v>1</v>
      </c>
      <c r="G3220">
        <v>54</v>
      </c>
      <c r="H3220">
        <v>7.8</v>
      </c>
      <c r="I3220">
        <v>16</v>
      </c>
      <c r="J3220">
        <v>6.3</v>
      </c>
      <c r="N3220">
        <v>6.3</v>
      </c>
      <c r="Q3220">
        <v>9</v>
      </c>
      <c r="R3220" t="s">
        <v>505</v>
      </c>
      <c r="S3220" t="s">
        <v>1092</v>
      </c>
      <c r="T3220" t="s">
        <v>2177</v>
      </c>
      <c r="U3220">
        <v>33.619999999999997</v>
      </c>
      <c r="V3220">
        <v>-117.97</v>
      </c>
      <c r="W3220">
        <v>150</v>
      </c>
      <c r="X3220">
        <v>120</v>
      </c>
      <c r="Y3220">
        <v>3</v>
      </c>
      <c r="AD3220">
        <v>41</v>
      </c>
      <c r="AE3220">
        <v>4</v>
      </c>
      <c r="AJ3220">
        <v>120</v>
      </c>
      <c r="AK3220">
        <v>3</v>
      </c>
      <c r="AP3220">
        <v>41</v>
      </c>
      <c r="AQ3220">
        <v>4</v>
      </c>
    </row>
    <row r="3221" spans="1:45" x14ac:dyDescent="0.35">
      <c r="A3221">
        <v>3518</v>
      </c>
      <c r="B3221" t="s">
        <v>51</v>
      </c>
      <c r="C3221">
        <v>1933</v>
      </c>
      <c r="D3221">
        <v>4</v>
      </c>
      <c r="E3221">
        <v>23</v>
      </c>
      <c r="F3221">
        <v>5</v>
      </c>
      <c r="G3221">
        <v>57</v>
      </c>
      <c r="H3221" t="s">
        <v>48</v>
      </c>
      <c r="I3221">
        <v>16</v>
      </c>
      <c r="J3221">
        <v>6.4</v>
      </c>
      <c r="P3221">
        <v>6.4</v>
      </c>
      <c r="Q3221">
        <v>10</v>
      </c>
      <c r="R3221" t="s">
        <v>56</v>
      </c>
      <c r="T3221" t="s">
        <v>84</v>
      </c>
      <c r="U3221">
        <v>36.799999999999997</v>
      </c>
      <c r="V3221">
        <v>27.2</v>
      </c>
      <c r="W3221">
        <v>130</v>
      </c>
    </row>
    <row r="3222" spans="1:45" x14ac:dyDescent="0.35">
      <c r="A3222">
        <v>8159</v>
      </c>
      <c r="B3222" t="s">
        <v>47</v>
      </c>
      <c r="C3222">
        <v>1933</v>
      </c>
      <c r="D3222">
        <v>5</v>
      </c>
      <c r="E3222">
        <v>19</v>
      </c>
      <c r="R3222" t="s">
        <v>1036</v>
      </c>
      <c r="T3222" t="s">
        <v>2178</v>
      </c>
      <c r="U3222">
        <v>6.9</v>
      </c>
      <c r="V3222">
        <v>0.6</v>
      </c>
      <c r="W3222">
        <v>10</v>
      </c>
    </row>
    <row r="3223" spans="1:45" x14ac:dyDescent="0.35">
      <c r="A3223">
        <v>3520</v>
      </c>
      <c r="B3223" t="s">
        <v>47</v>
      </c>
      <c r="C3223">
        <v>1933</v>
      </c>
      <c r="D3223">
        <v>5</v>
      </c>
      <c r="E3223">
        <v>21</v>
      </c>
      <c r="F3223">
        <v>10</v>
      </c>
      <c r="G3223">
        <v>10</v>
      </c>
      <c r="H3223" t="s">
        <v>48</v>
      </c>
      <c r="I3223">
        <v>90</v>
      </c>
      <c r="J3223">
        <v>6.9</v>
      </c>
      <c r="P3223">
        <v>6.9</v>
      </c>
      <c r="R3223" t="s">
        <v>591</v>
      </c>
      <c r="T3223" t="s">
        <v>733</v>
      </c>
      <c r="U3223">
        <v>12</v>
      </c>
      <c r="V3223">
        <v>-87.5</v>
      </c>
      <c r="W3223">
        <v>100</v>
      </c>
      <c r="AE3223">
        <v>2</v>
      </c>
    </row>
    <row r="3224" spans="1:45" x14ac:dyDescent="0.35">
      <c r="A3224">
        <v>6098</v>
      </c>
      <c r="B3224" t="s">
        <v>51</v>
      </c>
      <c r="C3224">
        <v>1933</v>
      </c>
      <c r="D3224">
        <v>6</v>
      </c>
      <c r="E3224">
        <v>18</v>
      </c>
      <c r="F3224">
        <v>21</v>
      </c>
      <c r="G3224">
        <v>37</v>
      </c>
      <c r="H3224" t="s">
        <v>48</v>
      </c>
      <c r="I3224">
        <v>20</v>
      </c>
      <c r="R3224" t="s">
        <v>199</v>
      </c>
      <c r="T3224" t="s">
        <v>379</v>
      </c>
      <c r="U3224">
        <v>38.1</v>
      </c>
      <c r="V3224">
        <v>142.4</v>
      </c>
      <c r="W3224">
        <v>30</v>
      </c>
    </row>
    <row r="3225" spans="1:45" x14ac:dyDescent="0.35">
      <c r="A3225">
        <v>3521</v>
      </c>
      <c r="B3225" t="s">
        <v>47</v>
      </c>
      <c r="C3225">
        <v>1933</v>
      </c>
      <c r="D3225">
        <v>6</v>
      </c>
      <c r="E3225">
        <v>24</v>
      </c>
      <c r="F3225">
        <v>21</v>
      </c>
      <c r="G3225">
        <v>54</v>
      </c>
      <c r="H3225">
        <v>48.8</v>
      </c>
      <c r="I3225">
        <v>20</v>
      </c>
      <c r="J3225">
        <v>7.5</v>
      </c>
      <c r="K3225">
        <v>7.5</v>
      </c>
      <c r="L3225">
        <v>7.5</v>
      </c>
      <c r="R3225" t="s">
        <v>676</v>
      </c>
      <c r="T3225" t="s">
        <v>2179</v>
      </c>
      <c r="U3225">
        <v>-5.1509999999999998</v>
      </c>
      <c r="V3225">
        <v>104.52800000000001</v>
      </c>
      <c r="W3225">
        <v>60</v>
      </c>
    </row>
    <row r="3226" spans="1:45" x14ac:dyDescent="0.35">
      <c r="A3226">
        <v>10466</v>
      </c>
      <c r="B3226" t="s">
        <v>47</v>
      </c>
      <c r="C3226">
        <v>1933</v>
      </c>
      <c r="D3226">
        <v>6</v>
      </c>
      <c r="E3226">
        <v>25</v>
      </c>
      <c r="F3226">
        <v>5</v>
      </c>
      <c r="G3226">
        <v>43</v>
      </c>
      <c r="H3226">
        <v>22</v>
      </c>
      <c r="I3226">
        <v>20</v>
      </c>
      <c r="J3226">
        <v>5.8</v>
      </c>
      <c r="K3226">
        <v>5.8</v>
      </c>
      <c r="Q3226">
        <v>9</v>
      </c>
      <c r="R3226" t="s">
        <v>676</v>
      </c>
      <c r="T3226" t="s">
        <v>2179</v>
      </c>
      <c r="U3226">
        <v>-5.0069999999999997</v>
      </c>
      <c r="V3226">
        <v>104.501</v>
      </c>
      <c r="W3226">
        <v>60</v>
      </c>
      <c r="Y3226">
        <v>1</v>
      </c>
      <c r="AE3226">
        <v>2</v>
      </c>
      <c r="AK3226">
        <v>1</v>
      </c>
      <c r="AQ3226">
        <v>2</v>
      </c>
    </row>
    <row r="3227" spans="1:45" x14ac:dyDescent="0.35">
      <c r="A3227">
        <v>3522</v>
      </c>
      <c r="B3227" t="s">
        <v>47</v>
      </c>
      <c r="C3227">
        <v>1933</v>
      </c>
      <c r="D3227">
        <v>8</v>
      </c>
      <c r="E3227">
        <v>25</v>
      </c>
      <c r="F3227">
        <v>7</v>
      </c>
      <c r="G3227">
        <v>50</v>
      </c>
      <c r="H3227">
        <v>30</v>
      </c>
      <c r="J3227">
        <v>7.5</v>
      </c>
      <c r="L3227">
        <v>7.5</v>
      </c>
      <c r="Q3227">
        <v>10</v>
      </c>
      <c r="R3227" t="s">
        <v>93</v>
      </c>
      <c r="T3227" t="s">
        <v>410</v>
      </c>
      <c r="U3227">
        <v>31.9</v>
      </c>
      <c r="V3227">
        <v>103.4</v>
      </c>
      <c r="W3227">
        <v>30</v>
      </c>
      <c r="X3227">
        <v>9300</v>
      </c>
      <c r="Y3227">
        <v>4</v>
      </c>
      <c r="AE3227">
        <v>4</v>
      </c>
      <c r="AG3227">
        <v>4</v>
      </c>
      <c r="AJ3227">
        <v>9300</v>
      </c>
      <c r="AK3227">
        <v>4</v>
      </c>
      <c r="AQ3227">
        <v>4</v>
      </c>
      <c r="AS3227">
        <v>4</v>
      </c>
    </row>
    <row r="3228" spans="1:45" x14ac:dyDescent="0.35">
      <c r="A3228">
        <v>3523</v>
      </c>
      <c r="B3228" t="s">
        <v>47</v>
      </c>
      <c r="C3228">
        <v>1933</v>
      </c>
      <c r="D3228">
        <v>9</v>
      </c>
      <c r="E3228">
        <v>20</v>
      </c>
      <c r="J3228">
        <v>5</v>
      </c>
      <c r="L3228">
        <v>5</v>
      </c>
      <c r="Q3228">
        <v>6</v>
      </c>
      <c r="R3228" t="s">
        <v>93</v>
      </c>
      <c r="T3228" t="s">
        <v>410</v>
      </c>
      <c r="U3228">
        <v>29.5</v>
      </c>
      <c r="V3228">
        <v>102.5</v>
      </c>
      <c r="W3228">
        <v>30</v>
      </c>
      <c r="X3228">
        <v>200</v>
      </c>
      <c r="Y3228">
        <v>3</v>
      </c>
      <c r="AE3228">
        <v>1</v>
      </c>
      <c r="AF3228">
        <v>30</v>
      </c>
      <c r="AG3228">
        <v>1</v>
      </c>
      <c r="AJ3228">
        <v>200</v>
      </c>
      <c r="AK3228">
        <v>3</v>
      </c>
      <c r="AQ3228">
        <v>1</v>
      </c>
      <c r="AR3228">
        <v>30</v>
      </c>
      <c r="AS3228">
        <v>1</v>
      </c>
    </row>
    <row r="3229" spans="1:45" x14ac:dyDescent="0.35">
      <c r="A3229">
        <v>3524</v>
      </c>
      <c r="B3229" t="s">
        <v>47</v>
      </c>
      <c r="C3229">
        <v>1933</v>
      </c>
      <c r="D3229">
        <v>9</v>
      </c>
      <c r="E3229">
        <v>26</v>
      </c>
      <c r="F3229">
        <v>3</v>
      </c>
      <c r="G3229">
        <v>33</v>
      </c>
      <c r="H3229" t="s">
        <v>48</v>
      </c>
      <c r="I3229">
        <v>33</v>
      </c>
      <c r="Q3229">
        <v>9</v>
      </c>
      <c r="R3229" t="s">
        <v>60</v>
      </c>
      <c r="T3229" t="s">
        <v>476</v>
      </c>
      <c r="U3229">
        <v>42</v>
      </c>
      <c r="V3229">
        <v>14.2</v>
      </c>
      <c r="W3229">
        <v>130</v>
      </c>
      <c r="X3229">
        <v>10</v>
      </c>
      <c r="Y3229">
        <v>1</v>
      </c>
      <c r="AE3229">
        <v>2</v>
      </c>
    </row>
    <row r="3230" spans="1:45" x14ac:dyDescent="0.35">
      <c r="A3230">
        <v>6099</v>
      </c>
      <c r="B3230" t="s">
        <v>51</v>
      </c>
      <c r="C3230">
        <v>1933</v>
      </c>
      <c r="D3230">
        <v>10</v>
      </c>
      <c r="E3230">
        <v>2</v>
      </c>
      <c r="F3230">
        <v>15</v>
      </c>
      <c r="G3230">
        <v>29</v>
      </c>
      <c r="H3230">
        <v>21</v>
      </c>
      <c r="I3230">
        <v>33</v>
      </c>
      <c r="J3230">
        <v>6.9</v>
      </c>
      <c r="L3230">
        <v>6.9</v>
      </c>
      <c r="R3230" t="s">
        <v>570</v>
      </c>
      <c r="T3230" t="s">
        <v>570</v>
      </c>
      <c r="U3230">
        <v>-2</v>
      </c>
      <c r="V3230">
        <v>-81</v>
      </c>
      <c r="W3230">
        <v>160</v>
      </c>
    </row>
    <row r="3231" spans="1:45" x14ac:dyDescent="0.35">
      <c r="A3231">
        <v>3525</v>
      </c>
      <c r="B3231" t="s">
        <v>47</v>
      </c>
      <c r="C3231">
        <v>1933</v>
      </c>
      <c r="D3231">
        <v>11</v>
      </c>
      <c r="E3231">
        <v>3</v>
      </c>
      <c r="F3231">
        <v>4</v>
      </c>
      <c r="G3231">
        <v>14</v>
      </c>
      <c r="H3231" t="s">
        <v>48</v>
      </c>
      <c r="I3231">
        <v>70</v>
      </c>
      <c r="J3231">
        <v>5.5</v>
      </c>
      <c r="P3231">
        <v>5.5</v>
      </c>
      <c r="Q3231">
        <v>10</v>
      </c>
      <c r="R3231" t="s">
        <v>539</v>
      </c>
      <c r="T3231" t="s">
        <v>539</v>
      </c>
      <c r="U3231">
        <v>-22</v>
      </c>
      <c r="V3231">
        <v>-70.5</v>
      </c>
      <c r="W3231">
        <v>160</v>
      </c>
    </row>
    <row r="3232" spans="1:45" x14ac:dyDescent="0.35">
      <c r="A3232">
        <v>10236</v>
      </c>
      <c r="B3232" t="s">
        <v>47</v>
      </c>
      <c r="C3232">
        <v>1933</v>
      </c>
      <c r="D3232">
        <v>11</v>
      </c>
      <c r="E3232">
        <v>20</v>
      </c>
      <c r="F3232">
        <v>23</v>
      </c>
      <c r="G3232">
        <v>21</v>
      </c>
      <c r="H3232">
        <v>35.5</v>
      </c>
      <c r="I3232">
        <v>15</v>
      </c>
      <c r="J3232">
        <v>7.7</v>
      </c>
      <c r="K3232">
        <v>7.7</v>
      </c>
      <c r="L3232">
        <v>7.4</v>
      </c>
      <c r="R3232" t="s">
        <v>743</v>
      </c>
      <c r="T3232" t="s">
        <v>2180</v>
      </c>
      <c r="U3232">
        <v>73.122</v>
      </c>
      <c r="V3232">
        <v>-70.013999999999996</v>
      </c>
      <c r="W3232">
        <v>150</v>
      </c>
    </row>
    <row r="3233" spans="1:47" x14ac:dyDescent="0.35">
      <c r="A3233">
        <v>3526</v>
      </c>
      <c r="B3233" t="s">
        <v>47</v>
      </c>
      <c r="C3233">
        <v>1933</v>
      </c>
      <c r="D3233">
        <v>11</v>
      </c>
      <c r="E3233">
        <v>28</v>
      </c>
      <c r="F3233">
        <v>11</v>
      </c>
      <c r="G3233">
        <v>9</v>
      </c>
      <c r="H3233" t="s">
        <v>48</v>
      </c>
      <c r="I3233">
        <v>27</v>
      </c>
      <c r="J3233">
        <v>6.3</v>
      </c>
      <c r="P3233">
        <v>6.3</v>
      </c>
      <c r="R3233" t="s">
        <v>73</v>
      </c>
      <c r="T3233" t="s">
        <v>2181</v>
      </c>
      <c r="U3233">
        <v>32.1</v>
      </c>
      <c r="V3233">
        <v>56</v>
      </c>
      <c r="W3233">
        <v>140</v>
      </c>
      <c r="X3233">
        <v>4</v>
      </c>
      <c r="Y3233">
        <v>1</v>
      </c>
      <c r="AE3233">
        <v>3</v>
      </c>
    </row>
    <row r="3234" spans="1:47" x14ac:dyDescent="0.35">
      <c r="A3234">
        <v>9232</v>
      </c>
      <c r="B3234" t="s">
        <v>51</v>
      </c>
      <c r="C3234">
        <v>1933</v>
      </c>
      <c r="D3234">
        <v>12</v>
      </c>
      <c r="E3234">
        <v>12</v>
      </c>
      <c r="F3234">
        <v>14</v>
      </c>
      <c r="G3234">
        <v>11</v>
      </c>
      <c r="H3234">
        <v>18</v>
      </c>
      <c r="R3234" t="s">
        <v>977</v>
      </c>
      <c r="T3234" t="s">
        <v>977</v>
      </c>
      <c r="U3234">
        <v>-5</v>
      </c>
      <c r="V3234">
        <v>151</v>
      </c>
      <c r="W3234">
        <v>170</v>
      </c>
      <c r="AE3234">
        <v>1</v>
      </c>
      <c r="AQ3234">
        <v>1</v>
      </c>
    </row>
    <row r="3235" spans="1:47" x14ac:dyDescent="0.35">
      <c r="A3235">
        <v>3527</v>
      </c>
      <c r="B3235" t="s">
        <v>47</v>
      </c>
      <c r="C3235">
        <v>1934</v>
      </c>
      <c r="D3235">
        <v>1</v>
      </c>
      <c r="E3235">
        <v>12</v>
      </c>
      <c r="F3235">
        <v>13</v>
      </c>
      <c r="G3235">
        <v>31</v>
      </c>
      <c r="H3235">
        <v>52</v>
      </c>
      <c r="J3235">
        <v>6</v>
      </c>
      <c r="L3235">
        <v>6</v>
      </c>
      <c r="Q3235">
        <v>8</v>
      </c>
      <c r="R3235" t="s">
        <v>93</v>
      </c>
      <c r="T3235" t="s">
        <v>530</v>
      </c>
      <c r="U3235">
        <v>23.7</v>
      </c>
      <c r="V3235">
        <v>102.7</v>
      </c>
      <c r="W3235">
        <v>30</v>
      </c>
      <c r="X3235">
        <v>1</v>
      </c>
      <c r="Y3235">
        <v>1</v>
      </c>
      <c r="AB3235">
        <v>14</v>
      </c>
      <c r="AC3235">
        <v>1</v>
      </c>
      <c r="AE3235">
        <v>2</v>
      </c>
      <c r="AG3235">
        <v>3</v>
      </c>
      <c r="AJ3235">
        <v>1</v>
      </c>
      <c r="AK3235">
        <v>1</v>
      </c>
      <c r="AN3235">
        <v>14</v>
      </c>
      <c r="AO3235">
        <v>1</v>
      </c>
      <c r="AQ3235">
        <v>2</v>
      </c>
      <c r="AS3235">
        <v>3</v>
      </c>
    </row>
    <row r="3236" spans="1:47" x14ac:dyDescent="0.35">
      <c r="A3236">
        <v>3528</v>
      </c>
      <c r="B3236" t="s">
        <v>51</v>
      </c>
      <c r="C3236">
        <v>1934</v>
      </c>
      <c r="D3236">
        <v>1</v>
      </c>
      <c r="E3236">
        <v>15</v>
      </c>
      <c r="F3236">
        <v>8</v>
      </c>
      <c r="G3236">
        <v>43</v>
      </c>
      <c r="H3236">
        <v>25</v>
      </c>
      <c r="I3236">
        <v>35</v>
      </c>
      <c r="J3236">
        <v>8</v>
      </c>
      <c r="K3236">
        <v>8</v>
      </c>
      <c r="L3236">
        <v>8.1</v>
      </c>
      <c r="M3236">
        <v>7.8</v>
      </c>
      <c r="Q3236">
        <v>11</v>
      </c>
      <c r="R3236" t="s">
        <v>376</v>
      </c>
      <c r="T3236" t="s">
        <v>2182</v>
      </c>
      <c r="U3236">
        <v>26.773</v>
      </c>
      <c r="V3236">
        <v>86.762</v>
      </c>
      <c r="W3236">
        <v>60</v>
      </c>
      <c r="X3236">
        <v>10600</v>
      </c>
      <c r="Y3236">
        <v>4</v>
      </c>
      <c r="AE3236">
        <v>4</v>
      </c>
      <c r="AG3236">
        <v>4</v>
      </c>
      <c r="AI3236">
        <v>4</v>
      </c>
      <c r="AJ3236">
        <v>10600</v>
      </c>
      <c r="AK3236">
        <v>4</v>
      </c>
      <c r="AQ3236">
        <v>4</v>
      </c>
      <c r="AS3236">
        <v>4</v>
      </c>
    </row>
    <row r="3237" spans="1:47" x14ac:dyDescent="0.35">
      <c r="A3237">
        <v>8006</v>
      </c>
      <c r="B3237" t="s">
        <v>47</v>
      </c>
      <c r="C3237">
        <v>1934</v>
      </c>
      <c r="D3237">
        <v>1</v>
      </c>
      <c r="E3237">
        <v>20</v>
      </c>
      <c r="F3237">
        <v>17</v>
      </c>
      <c r="G3237">
        <v>56</v>
      </c>
      <c r="H3237">
        <v>16</v>
      </c>
      <c r="J3237">
        <v>6.3</v>
      </c>
      <c r="L3237">
        <v>6.3</v>
      </c>
      <c r="Q3237">
        <v>8</v>
      </c>
      <c r="R3237" t="s">
        <v>93</v>
      </c>
      <c r="T3237" t="s">
        <v>2183</v>
      </c>
      <c r="U3237">
        <v>41</v>
      </c>
      <c r="V3237">
        <v>108.8</v>
      </c>
      <c r="W3237">
        <v>30</v>
      </c>
      <c r="Y3237">
        <v>1</v>
      </c>
      <c r="AE3237">
        <v>2</v>
      </c>
      <c r="AG3237">
        <v>3</v>
      </c>
      <c r="AK3237">
        <v>1</v>
      </c>
      <c r="AQ3237">
        <v>2</v>
      </c>
      <c r="AS3237">
        <v>3</v>
      </c>
    </row>
    <row r="3238" spans="1:47" x14ac:dyDescent="0.35">
      <c r="A3238">
        <v>3530</v>
      </c>
      <c r="B3238" t="s">
        <v>51</v>
      </c>
      <c r="C3238">
        <v>1934</v>
      </c>
      <c r="D3238">
        <v>2</v>
      </c>
      <c r="E3238">
        <v>14</v>
      </c>
      <c r="F3238">
        <v>3</v>
      </c>
      <c r="G3238">
        <v>59</v>
      </c>
      <c r="H3238">
        <v>34</v>
      </c>
      <c r="I3238">
        <v>22</v>
      </c>
      <c r="J3238">
        <v>7.9</v>
      </c>
      <c r="L3238">
        <v>7.9</v>
      </c>
      <c r="R3238" t="s">
        <v>621</v>
      </c>
      <c r="T3238" t="s">
        <v>1784</v>
      </c>
      <c r="U3238">
        <v>17.5</v>
      </c>
      <c r="V3238">
        <v>119</v>
      </c>
      <c r="W3238">
        <v>170</v>
      </c>
      <c r="AE3238">
        <v>1</v>
      </c>
      <c r="AQ3238">
        <v>1</v>
      </c>
    </row>
    <row r="3239" spans="1:47" x14ac:dyDescent="0.35">
      <c r="A3239">
        <v>3531</v>
      </c>
      <c r="B3239" t="s">
        <v>47</v>
      </c>
      <c r="C3239">
        <v>1934</v>
      </c>
      <c r="D3239">
        <v>3</v>
      </c>
      <c r="E3239">
        <v>5</v>
      </c>
      <c r="F3239">
        <v>11</v>
      </c>
      <c r="G3239">
        <v>46</v>
      </c>
      <c r="H3239" t="s">
        <v>48</v>
      </c>
      <c r="I3239">
        <v>60</v>
      </c>
      <c r="J3239">
        <v>7.5</v>
      </c>
      <c r="P3239">
        <v>7.5</v>
      </c>
      <c r="R3239" t="s">
        <v>1186</v>
      </c>
      <c r="T3239" t="s">
        <v>1952</v>
      </c>
      <c r="U3239">
        <v>-40.5</v>
      </c>
      <c r="V3239">
        <v>175.5</v>
      </c>
      <c r="W3239">
        <v>170</v>
      </c>
    </row>
    <row r="3240" spans="1:47" x14ac:dyDescent="0.35">
      <c r="A3240">
        <v>10472</v>
      </c>
      <c r="B3240" t="s">
        <v>47</v>
      </c>
      <c r="C3240">
        <v>1934</v>
      </c>
      <c r="D3240">
        <v>3</v>
      </c>
      <c r="E3240">
        <v>12</v>
      </c>
      <c r="F3240">
        <v>15</v>
      </c>
      <c r="G3240">
        <v>5</v>
      </c>
      <c r="H3240">
        <v>40</v>
      </c>
      <c r="J3240">
        <v>6.6</v>
      </c>
      <c r="L3240">
        <v>6.6</v>
      </c>
      <c r="Q3240">
        <v>8</v>
      </c>
      <c r="R3240" t="s">
        <v>505</v>
      </c>
      <c r="S3240" t="s">
        <v>1799</v>
      </c>
      <c r="T3240" t="s">
        <v>1800</v>
      </c>
      <c r="U3240">
        <v>41.7</v>
      </c>
      <c r="V3240">
        <v>-112.8</v>
      </c>
      <c r="W3240">
        <v>150</v>
      </c>
      <c r="X3240">
        <v>2</v>
      </c>
      <c r="Y3240">
        <v>1</v>
      </c>
      <c r="AE3240">
        <v>2</v>
      </c>
      <c r="AI3240">
        <v>1</v>
      </c>
      <c r="AJ3240">
        <v>2</v>
      </c>
      <c r="AK3240">
        <v>1</v>
      </c>
      <c r="AQ3240">
        <v>2</v>
      </c>
      <c r="AU3240">
        <v>1</v>
      </c>
    </row>
    <row r="3241" spans="1:47" x14ac:dyDescent="0.35">
      <c r="A3241">
        <v>7100</v>
      </c>
      <c r="B3241" t="s">
        <v>51</v>
      </c>
      <c r="C3241">
        <v>1934</v>
      </c>
      <c r="D3241">
        <v>6</v>
      </c>
      <c r="E3241">
        <v>2</v>
      </c>
      <c r="Q3241">
        <v>8</v>
      </c>
      <c r="R3241" t="s">
        <v>287</v>
      </c>
      <c r="T3241" t="s">
        <v>287</v>
      </c>
      <c r="U3241">
        <v>66</v>
      </c>
      <c r="V3241">
        <v>-18.25</v>
      </c>
      <c r="W3241">
        <v>120</v>
      </c>
    </row>
    <row r="3242" spans="1:47" x14ac:dyDescent="0.35">
      <c r="A3242">
        <v>3534</v>
      </c>
      <c r="B3242" t="s">
        <v>51</v>
      </c>
      <c r="C3242">
        <v>1934</v>
      </c>
      <c r="D3242">
        <v>7</v>
      </c>
      <c r="E3242">
        <v>18</v>
      </c>
      <c r="F3242">
        <v>1</v>
      </c>
      <c r="G3242">
        <v>36</v>
      </c>
      <c r="H3242">
        <v>24</v>
      </c>
      <c r="I3242">
        <v>60</v>
      </c>
      <c r="J3242">
        <v>7.7</v>
      </c>
      <c r="L3242">
        <v>7.7</v>
      </c>
      <c r="R3242" t="s">
        <v>663</v>
      </c>
      <c r="T3242" t="s">
        <v>2184</v>
      </c>
      <c r="U3242">
        <v>8</v>
      </c>
      <c r="V3242">
        <v>-82.5</v>
      </c>
      <c r="W3242">
        <v>100</v>
      </c>
      <c r="AB3242">
        <v>4</v>
      </c>
      <c r="AC3242">
        <v>1</v>
      </c>
      <c r="AD3242">
        <v>0.05</v>
      </c>
      <c r="AE3242">
        <v>1</v>
      </c>
      <c r="AN3242">
        <v>4</v>
      </c>
      <c r="AO3242">
        <v>1</v>
      </c>
      <c r="AP3242">
        <v>0.05</v>
      </c>
      <c r="AQ3242">
        <v>1</v>
      </c>
      <c r="AS3242">
        <v>2</v>
      </c>
    </row>
    <row r="3243" spans="1:47" x14ac:dyDescent="0.35">
      <c r="A3243">
        <v>3536</v>
      </c>
      <c r="B3243" t="s">
        <v>51</v>
      </c>
      <c r="C3243">
        <v>1934</v>
      </c>
      <c r="D3243">
        <v>7</v>
      </c>
      <c r="E3243">
        <v>18</v>
      </c>
      <c r="F3243">
        <v>19</v>
      </c>
      <c r="G3243">
        <v>40</v>
      </c>
      <c r="H3243">
        <v>24</v>
      </c>
      <c r="I3243">
        <v>35</v>
      </c>
      <c r="J3243">
        <v>7.8</v>
      </c>
      <c r="K3243">
        <v>7.8</v>
      </c>
      <c r="L3243">
        <v>8.1</v>
      </c>
      <c r="R3243" t="s">
        <v>1769</v>
      </c>
      <c r="T3243" t="s">
        <v>1770</v>
      </c>
      <c r="U3243">
        <v>-11.907</v>
      </c>
      <c r="V3243">
        <v>166.73099999999999</v>
      </c>
      <c r="W3243">
        <v>170</v>
      </c>
    </row>
    <row r="3244" spans="1:47" x14ac:dyDescent="0.35">
      <c r="A3244">
        <v>6101</v>
      </c>
      <c r="B3244" t="s">
        <v>51</v>
      </c>
      <c r="C3244">
        <v>1934</v>
      </c>
      <c r="D3244">
        <v>7</v>
      </c>
      <c r="E3244">
        <v>21</v>
      </c>
      <c r="F3244">
        <v>6</v>
      </c>
      <c r="G3244">
        <v>18</v>
      </c>
      <c r="H3244">
        <v>23.3</v>
      </c>
      <c r="I3244">
        <v>35</v>
      </c>
      <c r="J3244">
        <v>7.1</v>
      </c>
      <c r="K3244">
        <v>7.1</v>
      </c>
      <c r="L3244">
        <v>7.2</v>
      </c>
      <c r="R3244" t="s">
        <v>1769</v>
      </c>
      <c r="T3244" t="s">
        <v>2185</v>
      </c>
      <c r="U3244">
        <v>-11.138999999999999</v>
      </c>
      <c r="V3244">
        <v>165.50299999999999</v>
      </c>
      <c r="W3244">
        <v>170</v>
      </c>
    </row>
    <row r="3245" spans="1:47" x14ac:dyDescent="0.35">
      <c r="A3245">
        <v>3532</v>
      </c>
      <c r="B3245" t="s">
        <v>47</v>
      </c>
      <c r="C3245">
        <v>1934</v>
      </c>
      <c r="D3245">
        <v>8</v>
      </c>
      <c r="E3245">
        <v>11</v>
      </c>
      <c r="F3245">
        <v>8</v>
      </c>
      <c r="G3245">
        <v>18</v>
      </c>
      <c r="H3245">
        <v>21</v>
      </c>
      <c r="J3245">
        <v>6.5</v>
      </c>
      <c r="L3245">
        <v>6.5</v>
      </c>
      <c r="R3245" t="s">
        <v>738</v>
      </c>
      <c r="T3245" t="s">
        <v>1730</v>
      </c>
      <c r="U3245">
        <v>24.8</v>
      </c>
      <c r="V3245">
        <v>121.5</v>
      </c>
      <c r="W3245">
        <v>30</v>
      </c>
      <c r="X3245">
        <v>3</v>
      </c>
      <c r="Y3245">
        <v>1</v>
      </c>
      <c r="AE3245">
        <v>1</v>
      </c>
      <c r="AF3245">
        <v>6</v>
      </c>
      <c r="AG3245">
        <v>1</v>
      </c>
      <c r="AJ3245">
        <v>3</v>
      </c>
      <c r="AK3245">
        <v>1</v>
      </c>
      <c r="AQ3245">
        <v>1</v>
      </c>
      <c r="AR3245">
        <v>6</v>
      </c>
      <c r="AS3245">
        <v>1</v>
      </c>
    </row>
    <row r="3246" spans="1:47" x14ac:dyDescent="0.35">
      <c r="A3246">
        <v>5740</v>
      </c>
      <c r="B3246" t="s">
        <v>47</v>
      </c>
      <c r="C3246">
        <v>1934</v>
      </c>
      <c r="D3246">
        <v>11</v>
      </c>
      <c r="E3246">
        <v>27</v>
      </c>
      <c r="H3246" t="s">
        <v>48</v>
      </c>
      <c r="R3246" t="s">
        <v>80</v>
      </c>
      <c r="T3246" t="s">
        <v>2186</v>
      </c>
      <c r="U3246">
        <v>37.918999999999997</v>
      </c>
      <c r="V3246">
        <v>40.210999999999999</v>
      </c>
      <c r="W3246">
        <v>140</v>
      </c>
      <c r="X3246">
        <v>100</v>
      </c>
      <c r="Y3246">
        <v>2</v>
      </c>
      <c r="AE3246">
        <v>3</v>
      </c>
    </row>
    <row r="3247" spans="1:47" x14ac:dyDescent="0.35">
      <c r="A3247">
        <v>3537</v>
      </c>
      <c r="B3247" t="s">
        <v>51</v>
      </c>
      <c r="C3247">
        <v>1934</v>
      </c>
      <c r="D3247">
        <v>11</v>
      </c>
      <c r="E3247">
        <v>30</v>
      </c>
      <c r="F3247">
        <v>2</v>
      </c>
      <c r="G3247">
        <v>5</v>
      </c>
      <c r="H3247">
        <v>10</v>
      </c>
      <c r="I3247">
        <v>5</v>
      </c>
      <c r="J3247">
        <v>7</v>
      </c>
      <c r="L3247">
        <v>7</v>
      </c>
      <c r="R3247" t="s">
        <v>543</v>
      </c>
      <c r="T3247" t="s">
        <v>1001</v>
      </c>
      <c r="U3247">
        <v>18.5</v>
      </c>
      <c r="V3247">
        <v>-105.5</v>
      </c>
      <c r="W3247">
        <v>150</v>
      </c>
      <c r="AE3247">
        <v>3</v>
      </c>
      <c r="AQ3247">
        <v>3</v>
      </c>
    </row>
    <row r="3248" spans="1:47" x14ac:dyDescent="0.35">
      <c r="A3248">
        <v>5741</v>
      </c>
      <c r="B3248" t="s">
        <v>47</v>
      </c>
      <c r="C3248">
        <v>1934</v>
      </c>
      <c r="D3248">
        <v>12</v>
      </c>
      <c r="E3248">
        <v>3</v>
      </c>
      <c r="H3248" t="s">
        <v>48</v>
      </c>
      <c r="R3248" t="s">
        <v>553</v>
      </c>
      <c r="T3248" t="s">
        <v>2187</v>
      </c>
      <c r="U3248">
        <v>15</v>
      </c>
      <c r="V3248">
        <v>-89</v>
      </c>
      <c r="W3248">
        <v>100</v>
      </c>
      <c r="AE3248">
        <v>2</v>
      </c>
    </row>
    <row r="3249" spans="1:45" x14ac:dyDescent="0.35">
      <c r="A3249">
        <v>5742</v>
      </c>
      <c r="B3249" t="s">
        <v>51</v>
      </c>
      <c r="C3249">
        <v>1934</v>
      </c>
      <c r="D3249">
        <v>12</v>
      </c>
      <c r="E3249">
        <v>4</v>
      </c>
      <c r="F3249">
        <v>17</v>
      </c>
      <c r="G3249">
        <v>24</v>
      </c>
      <c r="H3249">
        <v>38</v>
      </c>
      <c r="I3249">
        <v>130</v>
      </c>
      <c r="J3249">
        <v>6.9</v>
      </c>
      <c r="L3249">
        <v>6.9</v>
      </c>
      <c r="R3249" t="s">
        <v>539</v>
      </c>
      <c r="T3249" t="s">
        <v>2188</v>
      </c>
      <c r="U3249">
        <v>-19.5</v>
      </c>
      <c r="V3249">
        <v>-69.5</v>
      </c>
      <c r="W3249">
        <v>160</v>
      </c>
      <c r="AC3249">
        <v>2</v>
      </c>
      <c r="AE3249">
        <v>2</v>
      </c>
      <c r="AG3249">
        <v>3</v>
      </c>
      <c r="AO3249">
        <v>2</v>
      </c>
      <c r="AQ3249">
        <v>2</v>
      </c>
      <c r="AS3249">
        <v>3</v>
      </c>
    </row>
    <row r="3250" spans="1:45" x14ac:dyDescent="0.35">
      <c r="A3250">
        <v>9900</v>
      </c>
      <c r="B3250" t="s">
        <v>51</v>
      </c>
      <c r="C3250">
        <v>1934</v>
      </c>
      <c r="D3250">
        <v>12</v>
      </c>
      <c r="E3250">
        <v>12</v>
      </c>
      <c r="F3250">
        <v>14</v>
      </c>
      <c r="G3250">
        <v>15</v>
      </c>
      <c r="R3250" t="s">
        <v>977</v>
      </c>
      <c r="T3250" t="s">
        <v>2189</v>
      </c>
      <c r="U3250">
        <v>-4.2</v>
      </c>
      <c r="V3250">
        <v>152.19999999999999</v>
      </c>
      <c r="W3250">
        <v>170</v>
      </c>
    </row>
    <row r="3251" spans="1:45" x14ac:dyDescent="0.35">
      <c r="A3251">
        <v>5743</v>
      </c>
      <c r="B3251" t="s">
        <v>47</v>
      </c>
      <c r="C3251">
        <v>1934</v>
      </c>
      <c r="D3251">
        <v>12</v>
      </c>
      <c r="E3251">
        <v>15</v>
      </c>
      <c r="R3251" t="s">
        <v>80</v>
      </c>
      <c r="T3251" t="s">
        <v>2190</v>
      </c>
      <c r="U3251">
        <v>37.918999999999997</v>
      </c>
      <c r="V3251">
        <v>40.210999999999999</v>
      </c>
      <c r="W3251">
        <v>140</v>
      </c>
      <c r="X3251">
        <v>20</v>
      </c>
      <c r="Y3251">
        <v>1</v>
      </c>
      <c r="AE3251">
        <v>2</v>
      </c>
    </row>
    <row r="3252" spans="1:45" x14ac:dyDescent="0.35">
      <c r="A3252">
        <v>3538</v>
      </c>
      <c r="B3252" t="s">
        <v>47</v>
      </c>
      <c r="C3252">
        <v>1934</v>
      </c>
      <c r="D3252">
        <v>12</v>
      </c>
      <c r="E3252">
        <v>24</v>
      </c>
      <c r="F3252">
        <v>15</v>
      </c>
      <c r="G3252">
        <v>23</v>
      </c>
      <c r="H3252" t="s">
        <v>48</v>
      </c>
      <c r="Q3252">
        <v>10</v>
      </c>
      <c r="R3252" t="s">
        <v>541</v>
      </c>
      <c r="T3252" t="s">
        <v>865</v>
      </c>
      <c r="U3252">
        <v>38.200000000000003</v>
      </c>
      <c r="V3252">
        <v>-20.6</v>
      </c>
      <c r="W3252">
        <v>130</v>
      </c>
    </row>
    <row r="3253" spans="1:45" x14ac:dyDescent="0.35">
      <c r="A3253">
        <v>3539</v>
      </c>
      <c r="B3253" t="s">
        <v>47</v>
      </c>
      <c r="C3253">
        <v>1934</v>
      </c>
      <c r="D3253">
        <v>12</v>
      </c>
      <c r="E3253">
        <v>31</v>
      </c>
      <c r="H3253" t="s">
        <v>48</v>
      </c>
      <c r="J3253">
        <v>7.1</v>
      </c>
      <c r="P3253">
        <v>7.1</v>
      </c>
      <c r="Q3253">
        <v>10</v>
      </c>
      <c r="R3253" t="s">
        <v>505</v>
      </c>
      <c r="S3253" t="s">
        <v>1092</v>
      </c>
      <c r="T3253" t="s">
        <v>2191</v>
      </c>
      <c r="U3253">
        <v>31.8</v>
      </c>
      <c r="V3253">
        <v>-115.5</v>
      </c>
      <c r="W3253">
        <v>150</v>
      </c>
    </row>
    <row r="3254" spans="1:45" x14ac:dyDescent="0.35">
      <c r="A3254">
        <v>3540</v>
      </c>
      <c r="B3254" t="s">
        <v>47</v>
      </c>
      <c r="C3254">
        <v>1935</v>
      </c>
      <c r="D3254">
        <v>1</v>
      </c>
      <c r="E3254">
        <v>4</v>
      </c>
      <c r="F3254">
        <v>14</v>
      </c>
      <c r="G3254">
        <v>41</v>
      </c>
      <c r="H3254" t="s">
        <v>48</v>
      </c>
      <c r="I3254">
        <v>7</v>
      </c>
      <c r="J3254">
        <v>6.2</v>
      </c>
      <c r="P3254">
        <v>6.2</v>
      </c>
      <c r="Q3254">
        <v>10</v>
      </c>
      <c r="R3254" t="s">
        <v>80</v>
      </c>
      <c r="T3254" t="s">
        <v>80</v>
      </c>
      <c r="U3254">
        <v>40.5</v>
      </c>
      <c r="V3254">
        <v>27.5</v>
      </c>
      <c r="W3254">
        <v>140</v>
      </c>
      <c r="X3254">
        <v>5</v>
      </c>
      <c r="Y3254">
        <v>1</v>
      </c>
      <c r="AE3254">
        <v>2</v>
      </c>
    </row>
    <row r="3255" spans="1:45" x14ac:dyDescent="0.35">
      <c r="A3255">
        <v>3541</v>
      </c>
      <c r="B3255" t="s">
        <v>47</v>
      </c>
      <c r="C3255">
        <v>1935</v>
      </c>
      <c r="D3255">
        <v>2</v>
      </c>
      <c r="E3255">
        <v>25</v>
      </c>
      <c r="F3255">
        <v>2</v>
      </c>
      <c r="G3255">
        <v>51</v>
      </c>
      <c r="H3255" t="s">
        <v>48</v>
      </c>
      <c r="J3255">
        <v>6.7</v>
      </c>
      <c r="P3255">
        <v>6.7</v>
      </c>
      <c r="Q3255">
        <v>8</v>
      </c>
      <c r="R3255" t="s">
        <v>56</v>
      </c>
      <c r="T3255" t="s">
        <v>2192</v>
      </c>
      <c r="U3255">
        <v>35.799999999999997</v>
      </c>
      <c r="V3255">
        <v>25</v>
      </c>
      <c r="W3255">
        <v>130</v>
      </c>
      <c r="Y3255">
        <v>2</v>
      </c>
    </row>
    <row r="3256" spans="1:45" x14ac:dyDescent="0.35">
      <c r="A3256">
        <v>3542</v>
      </c>
      <c r="B3256" t="s">
        <v>47</v>
      </c>
      <c r="C3256">
        <v>1935</v>
      </c>
      <c r="D3256">
        <v>3</v>
      </c>
      <c r="E3256">
        <v>5</v>
      </c>
      <c r="F3256">
        <v>10</v>
      </c>
      <c r="G3256">
        <v>27</v>
      </c>
      <c r="H3256" t="s">
        <v>48</v>
      </c>
      <c r="J3256">
        <v>6</v>
      </c>
      <c r="P3256">
        <v>6</v>
      </c>
      <c r="R3256" t="s">
        <v>73</v>
      </c>
      <c r="T3256" t="s">
        <v>2193</v>
      </c>
      <c r="U3256">
        <v>36.299999999999997</v>
      </c>
      <c r="V3256">
        <v>53.3</v>
      </c>
      <c r="W3256">
        <v>140</v>
      </c>
      <c r="X3256">
        <v>60</v>
      </c>
      <c r="Y3256">
        <v>2</v>
      </c>
    </row>
    <row r="3257" spans="1:45" x14ac:dyDescent="0.35">
      <c r="A3257">
        <v>3544</v>
      </c>
      <c r="B3257" t="s">
        <v>47</v>
      </c>
      <c r="C3257">
        <v>1935</v>
      </c>
      <c r="D3257">
        <v>4</v>
      </c>
      <c r="E3257">
        <v>11</v>
      </c>
      <c r="F3257">
        <v>23</v>
      </c>
      <c r="G3257">
        <v>15</v>
      </c>
      <c r="H3257" t="s">
        <v>48</v>
      </c>
      <c r="I3257">
        <v>14</v>
      </c>
      <c r="J3257">
        <v>6.3</v>
      </c>
      <c r="P3257">
        <v>6.3</v>
      </c>
      <c r="Q3257">
        <v>9</v>
      </c>
      <c r="R3257" t="s">
        <v>73</v>
      </c>
      <c r="T3257" t="s">
        <v>2194</v>
      </c>
      <c r="U3257">
        <v>36.299999999999997</v>
      </c>
      <c r="V3257">
        <v>53.5</v>
      </c>
      <c r="W3257">
        <v>140</v>
      </c>
      <c r="X3257">
        <v>690</v>
      </c>
      <c r="Y3257">
        <v>3</v>
      </c>
      <c r="AE3257">
        <v>3</v>
      </c>
    </row>
    <row r="3258" spans="1:45" x14ac:dyDescent="0.35">
      <c r="A3258">
        <v>3546</v>
      </c>
      <c r="B3258" t="s">
        <v>47</v>
      </c>
      <c r="C3258">
        <v>1935</v>
      </c>
      <c r="D3258">
        <v>4</v>
      </c>
      <c r="E3258">
        <v>20</v>
      </c>
      <c r="F3258">
        <v>22</v>
      </c>
      <c r="G3258">
        <v>1</v>
      </c>
      <c r="H3258">
        <v>54</v>
      </c>
      <c r="J3258">
        <v>6</v>
      </c>
      <c r="L3258">
        <v>6</v>
      </c>
      <c r="Q3258">
        <v>8</v>
      </c>
      <c r="R3258" t="s">
        <v>738</v>
      </c>
      <c r="T3258" t="s">
        <v>2195</v>
      </c>
      <c r="U3258">
        <v>24.3</v>
      </c>
      <c r="V3258">
        <v>120.8</v>
      </c>
      <c r="W3258">
        <v>30</v>
      </c>
      <c r="X3258">
        <v>3276</v>
      </c>
      <c r="Y3258">
        <v>4</v>
      </c>
      <c r="AB3258">
        <v>12053</v>
      </c>
      <c r="AC3258">
        <v>4</v>
      </c>
      <c r="AE3258">
        <v>4</v>
      </c>
      <c r="AF3258">
        <v>17907</v>
      </c>
      <c r="AG3258">
        <v>4</v>
      </c>
      <c r="AJ3258">
        <v>3276</v>
      </c>
      <c r="AK3258">
        <v>4</v>
      </c>
      <c r="AN3258">
        <v>12053</v>
      </c>
      <c r="AO3258">
        <v>4</v>
      </c>
      <c r="AQ3258">
        <v>4</v>
      </c>
      <c r="AR3258">
        <v>17907</v>
      </c>
      <c r="AS3258">
        <v>4</v>
      </c>
    </row>
    <row r="3259" spans="1:45" x14ac:dyDescent="0.35">
      <c r="A3259">
        <v>3547</v>
      </c>
      <c r="B3259" t="s">
        <v>47</v>
      </c>
      <c r="C3259">
        <v>1935</v>
      </c>
      <c r="D3259">
        <v>4</v>
      </c>
      <c r="E3259">
        <v>28</v>
      </c>
      <c r="J3259">
        <v>6</v>
      </c>
      <c r="L3259">
        <v>6</v>
      </c>
      <c r="Q3259">
        <v>8</v>
      </c>
      <c r="R3259" t="s">
        <v>93</v>
      </c>
      <c r="T3259" t="s">
        <v>410</v>
      </c>
      <c r="U3259">
        <v>29.4</v>
      </c>
      <c r="V3259">
        <v>102.3</v>
      </c>
      <c r="W3259">
        <v>30</v>
      </c>
      <c r="X3259">
        <v>2</v>
      </c>
      <c r="Y3259">
        <v>1</v>
      </c>
      <c r="AE3259">
        <v>1</v>
      </c>
      <c r="AG3259">
        <v>1</v>
      </c>
      <c r="AJ3259">
        <v>2</v>
      </c>
      <c r="AK3259">
        <v>1</v>
      </c>
      <c r="AQ3259">
        <v>1</v>
      </c>
      <c r="AS3259">
        <v>1</v>
      </c>
    </row>
    <row r="3260" spans="1:45" x14ac:dyDescent="0.35">
      <c r="A3260">
        <v>3549</v>
      </c>
      <c r="B3260" t="s">
        <v>47</v>
      </c>
      <c r="C3260">
        <v>1935</v>
      </c>
      <c r="D3260">
        <v>5</v>
      </c>
      <c r="E3260">
        <v>1</v>
      </c>
      <c r="F3260">
        <v>10</v>
      </c>
      <c r="G3260">
        <v>24</v>
      </c>
      <c r="H3260" t="s">
        <v>48</v>
      </c>
      <c r="J3260">
        <v>6.1</v>
      </c>
      <c r="P3260">
        <v>6.1</v>
      </c>
      <c r="R3260" t="s">
        <v>80</v>
      </c>
      <c r="T3260" t="s">
        <v>2196</v>
      </c>
      <c r="U3260">
        <v>39.299999999999997</v>
      </c>
      <c r="V3260">
        <v>40.6</v>
      </c>
      <c r="W3260">
        <v>140</v>
      </c>
      <c r="X3260">
        <v>540</v>
      </c>
      <c r="Y3260">
        <v>3</v>
      </c>
    </row>
    <row r="3261" spans="1:45" x14ac:dyDescent="0.35">
      <c r="A3261">
        <v>8009</v>
      </c>
      <c r="B3261" t="s">
        <v>47</v>
      </c>
      <c r="C3261">
        <v>1935</v>
      </c>
      <c r="D3261">
        <v>5</v>
      </c>
      <c r="E3261">
        <v>4</v>
      </c>
      <c r="F3261">
        <v>23</v>
      </c>
      <c r="G3261">
        <v>2</v>
      </c>
      <c r="H3261">
        <v>24</v>
      </c>
      <c r="J3261">
        <v>6</v>
      </c>
      <c r="L3261">
        <v>6</v>
      </c>
      <c r="R3261" t="s">
        <v>738</v>
      </c>
      <c r="T3261" t="s">
        <v>2197</v>
      </c>
      <c r="U3261">
        <v>24.8</v>
      </c>
      <c r="V3261">
        <v>120.8</v>
      </c>
      <c r="W3261">
        <v>30</v>
      </c>
      <c r="AB3261">
        <v>37</v>
      </c>
      <c r="AC3261">
        <v>1</v>
      </c>
      <c r="AE3261">
        <v>1</v>
      </c>
      <c r="AF3261">
        <v>28</v>
      </c>
      <c r="AG3261">
        <v>1</v>
      </c>
      <c r="AN3261">
        <v>37</v>
      </c>
      <c r="AO3261">
        <v>1</v>
      </c>
      <c r="AQ3261">
        <v>1</v>
      </c>
      <c r="AR3261">
        <v>28</v>
      </c>
      <c r="AS3261">
        <v>1</v>
      </c>
    </row>
    <row r="3262" spans="1:45" x14ac:dyDescent="0.35">
      <c r="A3262">
        <v>3550</v>
      </c>
      <c r="B3262" t="s">
        <v>51</v>
      </c>
      <c r="C3262">
        <v>1935</v>
      </c>
      <c r="D3262">
        <v>5</v>
      </c>
      <c r="E3262">
        <v>30</v>
      </c>
      <c r="F3262">
        <v>21</v>
      </c>
      <c r="G3262">
        <v>32</v>
      </c>
      <c r="H3262">
        <v>46</v>
      </c>
      <c r="I3262">
        <v>33</v>
      </c>
      <c r="J3262">
        <v>7.5</v>
      </c>
      <c r="L3262">
        <v>7.5</v>
      </c>
      <c r="Q3262">
        <v>10</v>
      </c>
      <c r="R3262" t="s">
        <v>115</v>
      </c>
      <c r="T3262" t="s">
        <v>2198</v>
      </c>
      <c r="U3262">
        <v>29.5</v>
      </c>
      <c r="V3262">
        <v>66.8</v>
      </c>
      <c r="W3262">
        <v>60</v>
      </c>
      <c r="X3262">
        <v>60000</v>
      </c>
      <c r="Y3262">
        <v>4</v>
      </c>
      <c r="AD3262">
        <v>25</v>
      </c>
      <c r="AE3262">
        <v>4</v>
      </c>
      <c r="AG3262">
        <v>4</v>
      </c>
      <c r="AI3262">
        <v>4</v>
      </c>
      <c r="AJ3262">
        <v>60000</v>
      </c>
      <c r="AK3262">
        <v>4</v>
      </c>
      <c r="AP3262">
        <v>25</v>
      </c>
      <c r="AQ3262">
        <v>4</v>
      </c>
      <c r="AS3262">
        <v>4</v>
      </c>
    </row>
    <row r="3263" spans="1:45" x14ac:dyDescent="0.35">
      <c r="A3263">
        <v>8008</v>
      </c>
      <c r="B3263" t="s">
        <v>47</v>
      </c>
      <c r="C3263">
        <v>1935</v>
      </c>
      <c r="D3263">
        <v>6</v>
      </c>
      <c r="E3263">
        <v>7</v>
      </c>
      <c r="F3263">
        <v>2</v>
      </c>
      <c r="G3263">
        <v>50</v>
      </c>
      <c r="H3263">
        <v>58</v>
      </c>
      <c r="J3263">
        <v>5.8</v>
      </c>
      <c r="L3263">
        <v>5.8</v>
      </c>
      <c r="R3263" t="s">
        <v>738</v>
      </c>
      <c r="T3263" t="s">
        <v>2199</v>
      </c>
      <c r="U3263">
        <v>24.2</v>
      </c>
      <c r="V3263">
        <v>120.5</v>
      </c>
      <c r="W3263">
        <v>30</v>
      </c>
      <c r="AB3263">
        <v>5</v>
      </c>
      <c r="AC3263">
        <v>1</v>
      </c>
      <c r="AE3263">
        <v>1</v>
      </c>
      <c r="AF3263">
        <v>15</v>
      </c>
      <c r="AG3263">
        <v>1</v>
      </c>
      <c r="AN3263">
        <v>2</v>
      </c>
      <c r="AO3263">
        <v>1</v>
      </c>
      <c r="AR3263">
        <v>15</v>
      </c>
      <c r="AS3263">
        <v>1</v>
      </c>
    </row>
    <row r="3264" spans="1:45" x14ac:dyDescent="0.35">
      <c r="A3264">
        <v>3554</v>
      </c>
      <c r="B3264" t="s">
        <v>47</v>
      </c>
      <c r="C3264">
        <v>1935</v>
      </c>
      <c r="D3264">
        <v>7</v>
      </c>
      <c r="E3264">
        <v>11</v>
      </c>
      <c r="F3264">
        <v>18</v>
      </c>
      <c r="G3264">
        <v>35</v>
      </c>
      <c r="H3264" t="s">
        <v>48</v>
      </c>
      <c r="I3264">
        <v>10</v>
      </c>
      <c r="J3264">
        <v>6.3</v>
      </c>
      <c r="P3264">
        <v>6.3</v>
      </c>
      <c r="R3264" t="s">
        <v>199</v>
      </c>
      <c r="T3264" t="s">
        <v>2158</v>
      </c>
      <c r="U3264">
        <v>35</v>
      </c>
      <c r="V3264">
        <v>138</v>
      </c>
      <c r="W3264">
        <v>30</v>
      </c>
      <c r="X3264">
        <v>9</v>
      </c>
      <c r="Y3264">
        <v>1</v>
      </c>
      <c r="AE3264">
        <v>1</v>
      </c>
    </row>
    <row r="3265" spans="1:45" x14ac:dyDescent="0.35">
      <c r="A3265">
        <v>3555</v>
      </c>
      <c r="B3265" t="s">
        <v>47</v>
      </c>
      <c r="C3265">
        <v>1935</v>
      </c>
      <c r="D3265">
        <v>7</v>
      </c>
      <c r="E3265">
        <v>16</v>
      </c>
      <c r="F3265">
        <v>16</v>
      </c>
      <c r="G3265">
        <v>18</v>
      </c>
      <c r="H3265">
        <v>58</v>
      </c>
      <c r="I3265">
        <v>30</v>
      </c>
      <c r="J3265">
        <v>6.5</v>
      </c>
      <c r="L3265">
        <v>6.5</v>
      </c>
      <c r="R3265" t="s">
        <v>738</v>
      </c>
      <c r="T3265" t="s">
        <v>2200</v>
      </c>
      <c r="U3265">
        <v>24.6</v>
      </c>
      <c r="V3265">
        <v>120.8</v>
      </c>
      <c r="W3265">
        <v>30</v>
      </c>
      <c r="X3265">
        <v>2746</v>
      </c>
      <c r="Y3265">
        <v>4</v>
      </c>
      <c r="AB3265">
        <v>6004</v>
      </c>
      <c r="AC3265">
        <v>4</v>
      </c>
      <c r="AE3265">
        <v>4</v>
      </c>
      <c r="AF3265">
        <v>30000</v>
      </c>
      <c r="AG3265">
        <v>4</v>
      </c>
      <c r="AJ3265">
        <v>2746</v>
      </c>
      <c r="AK3265">
        <v>4</v>
      </c>
      <c r="AN3265">
        <v>6004</v>
      </c>
      <c r="AO3265">
        <v>4</v>
      </c>
      <c r="AQ3265">
        <v>4</v>
      </c>
      <c r="AR3265">
        <v>30000</v>
      </c>
      <c r="AS3265">
        <v>4</v>
      </c>
    </row>
    <row r="3266" spans="1:45" x14ac:dyDescent="0.35">
      <c r="A3266">
        <v>6102</v>
      </c>
      <c r="B3266" t="s">
        <v>51</v>
      </c>
      <c r="C3266">
        <v>1935</v>
      </c>
      <c r="D3266">
        <v>7</v>
      </c>
      <c r="E3266">
        <v>19</v>
      </c>
      <c r="F3266">
        <v>0</v>
      </c>
      <c r="G3266">
        <v>50</v>
      </c>
      <c r="H3266" t="s">
        <v>48</v>
      </c>
      <c r="R3266" t="s">
        <v>199</v>
      </c>
      <c r="T3266" t="s">
        <v>199</v>
      </c>
      <c r="U3266">
        <v>36.6</v>
      </c>
      <c r="V3266">
        <v>141.4</v>
      </c>
      <c r="W3266">
        <v>30</v>
      </c>
    </row>
    <row r="3267" spans="1:45" x14ac:dyDescent="0.35">
      <c r="A3267">
        <v>3556</v>
      </c>
      <c r="B3267" t="s">
        <v>47</v>
      </c>
      <c r="C3267">
        <v>1935</v>
      </c>
      <c r="D3267">
        <v>8</v>
      </c>
      <c r="E3267">
        <v>7</v>
      </c>
      <c r="F3267">
        <v>9</v>
      </c>
      <c r="G3267">
        <v>2</v>
      </c>
      <c r="H3267" t="s">
        <v>48</v>
      </c>
      <c r="I3267">
        <v>95</v>
      </c>
      <c r="Q3267">
        <v>7</v>
      </c>
      <c r="R3267" t="s">
        <v>580</v>
      </c>
      <c r="T3267" t="s">
        <v>2201</v>
      </c>
      <c r="U3267">
        <v>1</v>
      </c>
      <c r="V3267">
        <v>-77.5</v>
      </c>
      <c r="W3267">
        <v>160</v>
      </c>
      <c r="X3267">
        <v>8</v>
      </c>
      <c r="Y3267">
        <v>1</v>
      </c>
      <c r="AE3267">
        <v>3</v>
      </c>
    </row>
    <row r="3268" spans="1:45" x14ac:dyDescent="0.35">
      <c r="A3268">
        <v>3557</v>
      </c>
      <c r="B3268" t="s">
        <v>47</v>
      </c>
      <c r="C3268">
        <v>1935</v>
      </c>
      <c r="D3268">
        <v>8</v>
      </c>
      <c r="E3268">
        <v>10</v>
      </c>
      <c r="F3268">
        <v>5</v>
      </c>
      <c r="G3268">
        <v>10</v>
      </c>
      <c r="H3268" t="s">
        <v>48</v>
      </c>
      <c r="Q3268">
        <v>12</v>
      </c>
      <c r="R3268" t="s">
        <v>60</v>
      </c>
      <c r="T3268" t="s">
        <v>476</v>
      </c>
      <c r="U3268">
        <v>42.9</v>
      </c>
      <c r="V3268">
        <v>12.7</v>
      </c>
      <c r="W3268">
        <v>130</v>
      </c>
    </row>
    <row r="3269" spans="1:45" x14ac:dyDescent="0.35">
      <c r="A3269">
        <v>3558</v>
      </c>
      <c r="B3269" t="s">
        <v>47</v>
      </c>
      <c r="C3269">
        <v>1935</v>
      </c>
      <c r="D3269">
        <v>9</v>
      </c>
      <c r="E3269">
        <v>11</v>
      </c>
      <c r="F3269">
        <v>14</v>
      </c>
      <c r="G3269">
        <v>4</v>
      </c>
      <c r="H3269" t="s">
        <v>48</v>
      </c>
      <c r="I3269">
        <v>55</v>
      </c>
      <c r="J3269">
        <v>7.6</v>
      </c>
      <c r="P3269">
        <v>7.6</v>
      </c>
      <c r="R3269" t="s">
        <v>98</v>
      </c>
      <c r="T3269" t="s">
        <v>904</v>
      </c>
      <c r="U3269">
        <v>43</v>
      </c>
      <c r="V3269">
        <v>146.5</v>
      </c>
      <c r="W3269">
        <v>50</v>
      </c>
    </row>
    <row r="3270" spans="1:45" x14ac:dyDescent="0.35">
      <c r="A3270">
        <v>3559</v>
      </c>
      <c r="B3270" t="s">
        <v>51</v>
      </c>
      <c r="C3270">
        <v>1935</v>
      </c>
      <c r="D3270">
        <v>9</v>
      </c>
      <c r="E3270">
        <v>20</v>
      </c>
      <c r="F3270">
        <v>1</v>
      </c>
      <c r="G3270">
        <v>46</v>
      </c>
      <c r="H3270">
        <v>43.5</v>
      </c>
      <c r="I3270">
        <v>30</v>
      </c>
      <c r="J3270">
        <v>7.8</v>
      </c>
      <c r="K3270">
        <v>7.8</v>
      </c>
      <c r="L3270">
        <v>7.9</v>
      </c>
      <c r="M3270">
        <v>7.6</v>
      </c>
      <c r="R3270" t="s">
        <v>977</v>
      </c>
      <c r="T3270" t="s">
        <v>2202</v>
      </c>
      <c r="U3270">
        <v>-3.8239999999999998</v>
      </c>
      <c r="V3270">
        <v>141.416</v>
      </c>
      <c r="W3270">
        <v>170</v>
      </c>
    </row>
    <row r="3271" spans="1:45" x14ac:dyDescent="0.35">
      <c r="A3271">
        <v>6104</v>
      </c>
      <c r="B3271" t="s">
        <v>51</v>
      </c>
      <c r="C3271">
        <v>1935</v>
      </c>
      <c r="D3271">
        <v>10</v>
      </c>
      <c r="E3271">
        <v>12</v>
      </c>
      <c r="F3271">
        <v>16</v>
      </c>
      <c r="G3271">
        <v>45</v>
      </c>
      <c r="H3271" t="s">
        <v>48</v>
      </c>
      <c r="I3271">
        <v>10</v>
      </c>
      <c r="R3271" t="s">
        <v>199</v>
      </c>
      <c r="T3271" t="s">
        <v>379</v>
      </c>
      <c r="U3271">
        <v>39.9</v>
      </c>
      <c r="V3271">
        <v>143.69999999999999</v>
      </c>
      <c r="W3271">
        <v>30</v>
      </c>
    </row>
    <row r="3272" spans="1:45" x14ac:dyDescent="0.35">
      <c r="A3272">
        <v>6105</v>
      </c>
      <c r="B3272" t="s">
        <v>51</v>
      </c>
      <c r="C3272">
        <v>1935</v>
      </c>
      <c r="D3272">
        <v>10</v>
      </c>
      <c r="E3272">
        <v>18</v>
      </c>
      <c r="F3272">
        <v>0</v>
      </c>
      <c r="G3272">
        <v>11</v>
      </c>
      <c r="H3272" t="s">
        <v>48</v>
      </c>
      <c r="I3272">
        <v>10</v>
      </c>
      <c r="R3272" t="s">
        <v>199</v>
      </c>
      <c r="T3272" t="s">
        <v>379</v>
      </c>
      <c r="U3272">
        <v>40.700000000000003</v>
      </c>
      <c r="V3272">
        <v>144.30000000000001</v>
      </c>
      <c r="W3272">
        <v>30</v>
      </c>
    </row>
    <row r="3273" spans="1:45" x14ac:dyDescent="0.35">
      <c r="A3273">
        <v>3561</v>
      </c>
      <c r="B3273" t="s">
        <v>47</v>
      </c>
      <c r="C3273">
        <v>1935</v>
      </c>
      <c r="D3273">
        <v>10</v>
      </c>
      <c r="E3273">
        <v>19</v>
      </c>
      <c r="F3273">
        <v>4</v>
      </c>
      <c r="G3273">
        <v>48</v>
      </c>
      <c r="H3273">
        <v>2</v>
      </c>
      <c r="J3273">
        <v>6.2</v>
      </c>
      <c r="L3273">
        <v>6.2</v>
      </c>
      <c r="Q3273">
        <v>8</v>
      </c>
      <c r="R3273" t="s">
        <v>505</v>
      </c>
      <c r="S3273" t="s">
        <v>2203</v>
      </c>
      <c r="T3273" t="s">
        <v>2204</v>
      </c>
      <c r="U3273">
        <v>46.6</v>
      </c>
      <c r="V3273">
        <v>-112</v>
      </c>
      <c r="W3273">
        <v>150</v>
      </c>
      <c r="X3273">
        <v>2</v>
      </c>
      <c r="Y3273">
        <v>1</v>
      </c>
      <c r="AC3273">
        <v>3</v>
      </c>
      <c r="AD3273">
        <v>19</v>
      </c>
      <c r="AE3273">
        <v>3</v>
      </c>
      <c r="AF3273">
        <v>300</v>
      </c>
      <c r="AG3273">
        <v>3</v>
      </c>
      <c r="AJ3273">
        <v>2</v>
      </c>
      <c r="AK3273">
        <v>1</v>
      </c>
      <c r="AO3273">
        <v>3</v>
      </c>
      <c r="AP3273">
        <v>19</v>
      </c>
      <c r="AQ3273">
        <v>3</v>
      </c>
      <c r="AR3273">
        <v>300</v>
      </c>
      <c r="AS3273">
        <v>3</v>
      </c>
    </row>
    <row r="3274" spans="1:45" x14ac:dyDescent="0.35">
      <c r="A3274">
        <v>3563</v>
      </c>
      <c r="B3274" t="s">
        <v>47</v>
      </c>
      <c r="C3274">
        <v>1935</v>
      </c>
      <c r="D3274">
        <v>10</v>
      </c>
      <c r="E3274">
        <v>31</v>
      </c>
      <c r="F3274">
        <v>18</v>
      </c>
      <c r="G3274">
        <v>37</v>
      </c>
      <c r="H3274">
        <v>47</v>
      </c>
      <c r="J3274">
        <v>6</v>
      </c>
      <c r="L3274">
        <v>6</v>
      </c>
      <c r="N3274">
        <v>5.5</v>
      </c>
      <c r="Q3274">
        <v>8</v>
      </c>
      <c r="R3274" t="s">
        <v>505</v>
      </c>
      <c r="S3274" t="s">
        <v>2203</v>
      </c>
      <c r="T3274" t="s">
        <v>2204</v>
      </c>
      <c r="U3274">
        <v>46.6</v>
      </c>
      <c r="V3274">
        <v>-112</v>
      </c>
      <c r="W3274">
        <v>150</v>
      </c>
      <c r="X3274">
        <v>2</v>
      </c>
      <c r="Y3274">
        <v>1</v>
      </c>
      <c r="AD3274">
        <v>6</v>
      </c>
      <c r="AE3274">
        <v>3</v>
      </c>
      <c r="AJ3274">
        <v>2</v>
      </c>
      <c r="AK3274">
        <v>1</v>
      </c>
      <c r="AP3274">
        <v>6</v>
      </c>
      <c r="AQ3274">
        <v>3</v>
      </c>
    </row>
    <row r="3275" spans="1:45" x14ac:dyDescent="0.35">
      <c r="A3275">
        <v>6106</v>
      </c>
      <c r="B3275" t="s">
        <v>51</v>
      </c>
      <c r="C3275">
        <v>1935</v>
      </c>
      <c r="D3275">
        <v>11</v>
      </c>
      <c r="E3275">
        <v>25</v>
      </c>
      <c r="F3275">
        <v>10</v>
      </c>
      <c r="G3275">
        <v>3</v>
      </c>
      <c r="H3275">
        <v>3</v>
      </c>
      <c r="J3275">
        <v>6.5</v>
      </c>
      <c r="L3275">
        <v>6.5</v>
      </c>
      <c r="R3275" t="s">
        <v>676</v>
      </c>
      <c r="T3275" t="s">
        <v>1874</v>
      </c>
      <c r="U3275">
        <v>5.5</v>
      </c>
      <c r="V3275">
        <v>94</v>
      </c>
      <c r="W3275">
        <v>60</v>
      </c>
    </row>
    <row r="3276" spans="1:45" x14ac:dyDescent="0.35">
      <c r="A3276">
        <v>3564</v>
      </c>
      <c r="B3276" t="s">
        <v>47</v>
      </c>
      <c r="C3276">
        <v>1935</v>
      </c>
      <c r="D3276">
        <v>12</v>
      </c>
      <c r="E3276">
        <v>14</v>
      </c>
      <c r="H3276" t="s">
        <v>48</v>
      </c>
      <c r="R3276" t="s">
        <v>543</v>
      </c>
      <c r="T3276" t="s">
        <v>2205</v>
      </c>
      <c r="U3276">
        <v>16.5</v>
      </c>
      <c r="V3276">
        <v>-93.1</v>
      </c>
      <c r="W3276">
        <v>150</v>
      </c>
      <c r="AE3276">
        <v>3</v>
      </c>
    </row>
    <row r="3277" spans="1:45" x14ac:dyDescent="0.35">
      <c r="A3277">
        <v>3565</v>
      </c>
      <c r="B3277" t="s">
        <v>47</v>
      </c>
      <c r="C3277">
        <v>1935</v>
      </c>
      <c r="D3277">
        <v>12</v>
      </c>
      <c r="E3277">
        <v>15</v>
      </c>
      <c r="F3277">
        <v>7</v>
      </c>
      <c r="G3277">
        <v>7</v>
      </c>
      <c r="H3277" t="s">
        <v>48</v>
      </c>
      <c r="I3277">
        <v>60</v>
      </c>
      <c r="J3277">
        <v>7.6</v>
      </c>
      <c r="P3277">
        <v>7.6</v>
      </c>
      <c r="R3277" t="s">
        <v>1769</v>
      </c>
      <c r="T3277" t="s">
        <v>1769</v>
      </c>
      <c r="U3277">
        <v>-9.8000000000000007</v>
      </c>
      <c r="V3277">
        <v>161</v>
      </c>
      <c r="W3277">
        <v>170</v>
      </c>
    </row>
    <row r="3278" spans="1:45" x14ac:dyDescent="0.35">
      <c r="A3278">
        <v>8010</v>
      </c>
      <c r="B3278" t="s">
        <v>51</v>
      </c>
      <c r="C3278">
        <v>1935</v>
      </c>
      <c r="D3278">
        <v>12</v>
      </c>
      <c r="E3278">
        <v>18</v>
      </c>
      <c r="F3278">
        <v>7</v>
      </c>
      <c r="G3278">
        <v>10</v>
      </c>
      <c r="H3278">
        <v>36</v>
      </c>
      <c r="J3278">
        <v>6</v>
      </c>
      <c r="L3278">
        <v>6</v>
      </c>
      <c r="Q3278">
        <v>8</v>
      </c>
      <c r="R3278" t="s">
        <v>93</v>
      </c>
      <c r="T3278" t="s">
        <v>410</v>
      </c>
      <c r="U3278">
        <v>28.7</v>
      </c>
      <c r="V3278">
        <v>103.6</v>
      </c>
      <c r="W3278">
        <v>30</v>
      </c>
      <c r="X3278">
        <v>100</v>
      </c>
      <c r="Y3278">
        <v>2</v>
      </c>
      <c r="AE3278">
        <v>2</v>
      </c>
      <c r="AG3278">
        <v>3</v>
      </c>
      <c r="AJ3278">
        <v>100</v>
      </c>
      <c r="AK3278">
        <v>2</v>
      </c>
      <c r="AQ3278">
        <v>2</v>
      </c>
      <c r="AS3278">
        <v>3</v>
      </c>
    </row>
    <row r="3279" spans="1:45" x14ac:dyDescent="0.35">
      <c r="A3279">
        <v>3567</v>
      </c>
      <c r="B3279" t="s">
        <v>51</v>
      </c>
      <c r="C3279">
        <v>1935</v>
      </c>
      <c r="D3279">
        <v>12</v>
      </c>
      <c r="E3279">
        <v>28</v>
      </c>
      <c r="F3279">
        <v>2</v>
      </c>
      <c r="G3279">
        <v>35</v>
      </c>
      <c r="H3279">
        <v>22</v>
      </c>
      <c r="I3279">
        <v>33</v>
      </c>
      <c r="J3279">
        <v>7.9</v>
      </c>
      <c r="L3279">
        <v>7.9</v>
      </c>
      <c r="Q3279">
        <v>8</v>
      </c>
      <c r="R3279" t="s">
        <v>676</v>
      </c>
      <c r="T3279" t="s">
        <v>2206</v>
      </c>
      <c r="U3279" t="s">
        <v>1629</v>
      </c>
      <c r="V3279">
        <v>98.25</v>
      </c>
      <c r="W3279">
        <v>60</v>
      </c>
      <c r="AC3279">
        <v>1</v>
      </c>
      <c r="AE3279">
        <v>2</v>
      </c>
      <c r="AG3279">
        <v>2</v>
      </c>
      <c r="AO3279">
        <v>1</v>
      </c>
      <c r="AQ3279">
        <v>2</v>
      </c>
      <c r="AS3279">
        <v>2</v>
      </c>
    </row>
    <row r="3280" spans="1:45" x14ac:dyDescent="0.35">
      <c r="A3280">
        <v>3568</v>
      </c>
      <c r="B3280" t="s">
        <v>47</v>
      </c>
      <c r="C3280">
        <v>1936</v>
      </c>
      <c r="D3280">
        <v>1</v>
      </c>
      <c r="E3280">
        <v>9</v>
      </c>
      <c r="F3280">
        <v>9</v>
      </c>
      <c r="G3280">
        <v>23</v>
      </c>
      <c r="H3280" t="s">
        <v>48</v>
      </c>
      <c r="J3280">
        <v>7</v>
      </c>
      <c r="P3280">
        <v>7</v>
      </c>
      <c r="R3280" t="s">
        <v>580</v>
      </c>
      <c r="T3280" t="s">
        <v>580</v>
      </c>
      <c r="U3280">
        <v>1.1000000000000001</v>
      </c>
      <c r="V3280">
        <v>-77.599999999999994</v>
      </c>
      <c r="W3280">
        <v>160</v>
      </c>
      <c r="X3280">
        <v>250</v>
      </c>
      <c r="Y3280">
        <v>3</v>
      </c>
      <c r="AE3280">
        <v>2</v>
      </c>
    </row>
    <row r="3281" spans="1:45" x14ac:dyDescent="0.35">
      <c r="A3281">
        <v>3569</v>
      </c>
      <c r="B3281" t="s">
        <v>47</v>
      </c>
      <c r="C3281">
        <v>1936</v>
      </c>
      <c r="D3281">
        <v>2</v>
      </c>
      <c r="E3281">
        <v>7</v>
      </c>
      <c r="F3281">
        <v>8</v>
      </c>
      <c r="G3281">
        <v>56</v>
      </c>
      <c r="H3281">
        <v>27</v>
      </c>
      <c r="J3281">
        <v>6.8</v>
      </c>
      <c r="L3281">
        <v>6.8</v>
      </c>
      <c r="Q3281">
        <v>9</v>
      </c>
      <c r="R3281" t="s">
        <v>93</v>
      </c>
      <c r="T3281" t="s">
        <v>95</v>
      </c>
      <c r="U3281">
        <v>35.4</v>
      </c>
      <c r="V3281">
        <v>103.4</v>
      </c>
      <c r="W3281">
        <v>30</v>
      </c>
      <c r="Y3281">
        <v>3</v>
      </c>
      <c r="AC3281">
        <v>3</v>
      </c>
      <c r="AE3281">
        <v>3</v>
      </c>
      <c r="AF3281">
        <v>9650</v>
      </c>
      <c r="AG3281">
        <v>4</v>
      </c>
      <c r="AK3281">
        <v>3</v>
      </c>
      <c r="AO3281">
        <v>3</v>
      </c>
      <c r="AQ3281">
        <v>3</v>
      </c>
      <c r="AR3281">
        <v>9650</v>
      </c>
      <c r="AS3281">
        <v>4</v>
      </c>
    </row>
    <row r="3282" spans="1:45" x14ac:dyDescent="0.35">
      <c r="A3282">
        <v>3572</v>
      </c>
      <c r="B3282" t="s">
        <v>51</v>
      </c>
      <c r="C3282">
        <v>1936</v>
      </c>
      <c r="D3282">
        <v>4</v>
      </c>
      <c r="E3282">
        <v>1</v>
      </c>
      <c r="F3282">
        <v>2</v>
      </c>
      <c r="G3282">
        <v>9</v>
      </c>
      <c r="H3282">
        <v>15</v>
      </c>
      <c r="I3282">
        <v>60</v>
      </c>
      <c r="J3282">
        <v>7.7</v>
      </c>
      <c r="L3282">
        <v>7.7</v>
      </c>
      <c r="Q3282">
        <v>9</v>
      </c>
      <c r="R3282" t="s">
        <v>676</v>
      </c>
      <c r="T3282" t="s">
        <v>1905</v>
      </c>
      <c r="U3282">
        <v>4.5</v>
      </c>
      <c r="V3282">
        <v>126.5</v>
      </c>
      <c r="W3282">
        <v>170</v>
      </c>
      <c r="AB3282">
        <v>3</v>
      </c>
      <c r="AC3282">
        <v>1</v>
      </c>
      <c r="AE3282">
        <v>2</v>
      </c>
      <c r="AF3282">
        <v>169</v>
      </c>
      <c r="AG3282">
        <v>3</v>
      </c>
      <c r="AN3282">
        <v>3</v>
      </c>
      <c r="AO3282">
        <v>1</v>
      </c>
      <c r="AQ3282">
        <v>2</v>
      </c>
      <c r="AR3282">
        <v>169</v>
      </c>
      <c r="AS3282">
        <v>3</v>
      </c>
    </row>
    <row r="3283" spans="1:45" x14ac:dyDescent="0.35">
      <c r="A3283">
        <v>3571</v>
      </c>
      <c r="B3283" t="s">
        <v>47</v>
      </c>
      <c r="C3283">
        <v>1936</v>
      </c>
      <c r="D3283">
        <v>4</v>
      </c>
      <c r="E3283">
        <v>1</v>
      </c>
      <c r="J3283">
        <v>6.8</v>
      </c>
      <c r="L3283">
        <v>6.8</v>
      </c>
      <c r="Q3283">
        <v>9</v>
      </c>
      <c r="R3283" t="s">
        <v>93</v>
      </c>
      <c r="T3283" t="s">
        <v>2207</v>
      </c>
      <c r="U3283">
        <v>22.5</v>
      </c>
      <c r="V3283">
        <v>109.4</v>
      </c>
      <c r="W3283">
        <v>30</v>
      </c>
      <c r="Y3283">
        <v>4</v>
      </c>
      <c r="AE3283">
        <v>4</v>
      </c>
      <c r="AG3283">
        <v>4</v>
      </c>
      <c r="AK3283">
        <v>4</v>
      </c>
      <c r="AQ3283">
        <v>4</v>
      </c>
      <c r="AS3283">
        <v>4</v>
      </c>
    </row>
    <row r="3284" spans="1:45" x14ac:dyDescent="0.35">
      <c r="A3284">
        <v>3573</v>
      </c>
      <c r="B3284" t="s">
        <v>47</v>
      </c>
      <c r="C3284">
        <v>1936</v>
      </c>
      <c r="D3284">
        <v>4</v>
      </c>
      <c r="E3284">
        <v>26</v>
      </c>
      <c r="F3284">
        <v>23</v>
      </c>
      <c r="G3284">
        <v>59</v>
      </c>
      <c r="H3284">
        <v>11</v>
      </c>
      <c r="J3284">
        <v>6.8</v>
      </c>
      <c r="L3284">
        <v>6.8</v>
      </c>
      <c r="Q3284">
        <v>9</v>
      </c>
      <c r="R3284" t="s">
        <v>93</v>
      </c>
      <c r="T3284" t="s">
        <v>410</v>
      </c>
      <c r="U3284">
        <v>28.6</v>
      </c>
      <c r="V3284">
        <v>103.6</v>
      </c>
      <c r="W3284">
        <v>30</v>
      </c>
      <c r="Y3284">
        <v>3</v>
      </c>
      <c r="AE3284">
        <v>2</v>
      </c>
      <c r="AG3284">
        <v>3</v>
      </c>
      <c r="AK3284">
        <v>3</v>
      </c>
      <c r="AQ3284">
        <v>2</v>
      </c>
      <c r="AS3284">
        <v>3</v>
      </c>
    </row>
    <row r="3285" spans="1:45" x14ac:dyDescent="0.35">
      <c r="A3285">
        <v>3574</v>
      </c>
      <c r="B3285" t="s">
        <v>47</v>
      </c>
      <c r="C3285">
        <v>1936</v>
      </c>
      <c r="D3285">
        <v>6</v>
      </c>
      <c r="E3285">
        <v>30</v>
      </c>
      <c r="F3285">
        <v>15</v>
      </c>
      <c r="G3285">
        <v>6</v>
      </c>
      <c r="H3285" t="s">
        <v>48</v>
      </c>
      <c r="I3285">
        <v>20</v>
      </c>
      <c r="J3285">
        <v>7.2</v>
      </c>
      <c r="P3285">
        <v>7.2</v>
      </c>
      <c r="Q3285">
        <v>10</v>
      </c>
      <c r="R3285" t="s">
        <v>98</v>
      </c>
      <c r="T3285" t="s">
        <v>1304</v>
      </c>
      <c r="U3285">
        <v>55</v>
      </c>
      <c r="V3285">
        <v>165</v>
      </c>
      <c r="W3285">
        <v>50</v>
      </c>
    </row>
    <row r="3286" spans="1:45" x14ac:dyDescent="0.35">
      <c r="A3286">
        <v>3575</v>
      </c>
      <c r="B3286" t="s">
        <v>47</v>
      </c>
      <c r="C3286">
        <v>1936</v>
      </c>
      <c r="D3286">
        <v>6</v>
      </c>
      <c r="E3286">
        <v>30</v>
      </c>
      <c r="F3286">
        <v>19</v>
      </c>
      <c r="G3286">
        <v>26</v>
      </c>
      <c r="H3286" t="s">
        <v>48</v>
      </c>
      <c r="J3286">
        <v>6.2</v>
      </c>
      <c r="P3286">
        <v>6.2</v>
      </c>
      <c r="R3286" t="s">
        <v>73</v>
      </c>
      <c r="T3286" t="s">
        <v>2208</v>
      </c>
      <c r="U3286">
        <v>33</v>
      </c>
      <c r="V3286">
        <v>60</v>
      </c>
      <c r="W3286">
        <v>140</v>
      </c>
      <c r="X3286">
        <v>12</v>
      </c>
      <c r="Y3286">
        <v>1</v>
      </c>
      <c r="AE3286">
        <v>2</v>
      </c>
    </row>
    <row r="3287" spans="1:45" x14ac:dyDescent="0.35">
      <c r="A3287">
        <v>3577</v>
      </c>
      <c r="B3287" t="s">
        <v>47</v>
      </c>
      <c r="C3287">
        <v>1936</v>
      </c>
      <c r="D3287">
        <v>7</v>
      </c>
      <c r="E3287">
        <v>3</v>
      </c>
      <c r="F3287">
        <v>21</v>
      </c>
      <c r="G3287">
        <v>2</v>
      </c>
      <c r="H3287" t="s">
        <v>48</v>
      </c>
      <c r="J3287">
        <v>5</v>
      </c>
      <c r="P3287">
        <v>5</v>
      </c>
      <c r="R3287" t="s">
        <v>116</v>
      </c>
      <c r="T3287" t="s">
        <v>116</v>
      </c>
      <c r="U3287">
        <v>35.200000000000003</v>
      </c>
      <c r="V3287">
        <v>127.6</v>
      </c>
      <c r="W3287">
        <v>30</v>
      </c>
      <c r="X3287">
        <v>9</v>
      </c>
      <c r="Y3287">
        <v>1</v>
      </c>
      <c r="AE3287">
        <v>3</v>
      </c>
    </row>
    <row r="3288" spans="1:45" x14ac:dyDescent="0.35">
      <c r="A3288">
        <v>6107</v>
      </c>
      <c r="B3288" t="s">
        <v>51</v>
      </c>
      <c r="C3288">
        <v>1936</v>
      </c>
      <c r="D3288">
        <v>7</v>
      </c>
      <c r="E3288">
        <v>13</v>
      </c>
      <c r="F3288">
        <v>11</v>
      </c>
      <c r="G3288">
        <v>12</v>
      </c>
      <c r="H3288">
        <v>15</v>
      </c>
      <c r="I3288">
        <v>60</v>
      </c>
      <c r="J3288">
        <v>7.3</v>
      </c>
      <c r="L3288">
        <v>7.3</v>
      </c>
      <c r="R3288" t="s">
        <v>539</v>
      </c>
      <c r="T3288" t="s">
        <v>2209</v>
      </c>
      <c r="U3288">
        <v>-24.5</v>
      </c>
      <c r="V3288">
        <v>-70</v>
      </c>
      <c r="W3288">
        <v>160</v>
      </c>
      <c r="X3288">
        <v>1</v>
      </c>
      <c r="Y3288">
        <v>1</v>
      </c>
      <c r="AB3288">
        <v>40</v>
      </c>
      <c r="AC3288">
        <v>1</v>
      </c>
      <c r="AE3288">
        <v>2</v>
      </c>
      <c r="AG3288">
        <v>3</v>
      </c>
      <c r="AJ3288">
        <v>1</v>
      </c>
      <c r="AK3288">
        <v>1</v>
      </c>
      <c r="AN3288">
        <v>40</v>
      </c>
      <c r="AO3288">
        <v>1</v>
      </c>
      <c r="AQ3288">
        <v>2</v>
      </c>
      <c r="AS3288">
        <v>3</v>
      </c>
    </row>
    <row r="3289" spans="1:45" x14ac:dyDescent="0.35">
      <c r="A3289">
        <v>3578</v>
      </c>
      <c r="B3289" t="s">
        <v>47</v>
      </c>
      <c r="C3289">
        <v>1936</v>
      </c>
      <c r="D3289">
        <v>8</v>
      </c>
      <c r="E3289">
        <v>1</v>
      </c>
      <c r="F3289">
        <v>6</v>
      </c>
      <c r="G3289">
        <v>24</v>
      </c>
      <c r="H3289">
        <v>30</v>
      </c>
      <c r="J3289">
        <v>6</v>
      </c>
      <c r="L3289">
        <v>6</v>
      </c>
      <c r="Q3289">
        <v>8</v>
      </c>
      <c r="R3289" t="s">
        <v>93</v>
      </c>
      <c r="T3289" t="s">
        <v>95</v>
      </c>
      <c r="U3289">
        <v>34.200000000000003</v>
      </c>
      <c r="V3289">
        <v>105.7</v>
      </c>
      <c r="W3289">
        <v>30</v>
      </c>
      <c r="X3289">
        <v>115</v>
      </c>
      <c r="Y3289">
        <v>3</v>
      </c>
      <c r="AB3289">
        <v>31</v>
      </c>
      <c r="AC3289">
        <v>1</v>
      </c>
      <c r="AE3289">
        <v>3</v>
      </c>
      <c r="AF3289">
        <v>4459</v>
      </c>
      <c r="AG3289">
        <v>4</v>
      </c>
      <c r="AJ3289">
        <v>115</v>
      </c>
      <c r="AK3289">
        <v>1</v>
      </c>
      <c r="AN3289">
        <v>31</v>
      </c>
      <c r="AO3289">
        <v>1</v>
      </c>
      <c r="AQ3289">
        <v>3</v>
      </c>
      <c r="AR3289">
        <v>4459</v>
      </c>
      <c r="AS3289">
        <v>4</v>
      </c>
    </row>
    <row r="3290" spans="1:45" x14ac:dyDescent="0.35">
      <c r="A3290">
        <v>3579</v>
      </c>
      <c r="B3290" t="s">
        <v>47</v>
      </c>
      <c r="C3290">
        <v>1936</v>
      </c>
      <c r="D3290">
        <v>8</v>
      </c>
      <c r="E3290">
        <v>14</v>
      </c>
      <c r="H3290" t="s">
        <v>48</v>
      </c>
      <c r="R3290" t="s">
        <v>580</v>
      </c>
      <c r="T3290" t="s">
        <v>1221</v>
      </c>
      <c r="U3290">
        <v>1.2</v>
      </c>
      <c r="V3290">
        <v>-77.3</v>
      </c>
      <c r="W3290">
        <v>160</v>
      </c>
      <c r="X3290">
        <v>18</v>
      </c>
      <c r="Y3290">
        <v>1</v>
      </c>
    </row>
    <row r="3291" spans="1:45" x14ac:dyDescent="0.35">
      <c r="A3291">
        <v>3580</v>
      </c>
      <c r="B3291" t="s">
        <v>47</v>
      </c>
      <c r="C3291">
        <v>1936</v>
      </c>
      <c r="D3291">
        <v>8</v>
      </c>
      <c r="E3291">
        <v>17</v>
      </c>
      <c r="J3291">
        <v>5.5</v>
      </c>
      <c r="L3291">
        <v>5.5</v>
      </c>
      <c r="Q3291">
        <v>7</v>
      </c>
      <c r="R3291" t="s">
        <v>93</v>
      </c>
      <c r="T3291" t="s">
        <v>530</v>
      </c>
      <c r="U3291">
        <v>26.6</v>
      </c>
      <c r="V3291">
        <v>103</v>
      </c>
      <c r="W3291">
        <v>30</v>
      </c>
      <c r="X3291">
        <v>30</v>
      </c>
      <c r="Y3291">
        <v>1</v>
      </c>
      <c r="AE3291">
        <v>2</v>
      </c>
      <c r="AG3291">
        <v>3</v>
      </c>
      <c r="AJ3291">
        <v>30</v>
      </c>
      <c r="AK3291">
        <v>1</v>
      </c>
      <c r="AQ3291">
        <v>2</v>
      </c>
      <c r="AS3291">
        <v>3</v>
      </c>
    </row>
    <row r="3292" spans="1:45" x14ac:dyDescent="0.35">
      <c r="A3292">
        <v>3581</v>
      </c>
      <c r="B3292" t="s">
        <v>47</v>
      </c>
      <c r="C3292">
        <v>1936</v>
      </c>
      <c r="D3292">
        <v>8</v>
      </c>
      <c r="E3292">
        <v>22</v>
      </c>
      <c r="F3292">
        <v>6</v>
      </c>
      <c r="G3292">
        <v>51</v>
      </c>
      <c r="H3292">
        <v>35</v>
      </c>
      <c r="J3292">
        <v>7.2</v>
      </c>
      <c r="L3292">
        <v>7.2</v>
      </c>
      <c r="R3292" t="s">
        <v>738</v>
      </c>
      <c r="T3292" t="s">
        <v>738</v>
      </c>
      <c r="U3292">
        <v>22.3</v>
      </c>
      <c r="V3292">
        <v>120.8</v>
      </c>
      <c r="W3292">
        <v>30</v>
      </c>
      <c r="X3292">
        <v>10</v>
      </c>
      <c r="Y3292">
        <v>1</v>
      </c>
      <c r="AB3292">
        <v>10</v>
      </c>
      <c r="AC3292">
        <v>1</v>
      </c>
      <c r="AE3292">
        <v>1</v>
      </c>
      <c r="AF3292">
        <v>15</v>
      </c>
      <c r="AG3292">
        <v>1</v>
      </c>
      <c r="AN3292">
        <v>10</v>
      </c>
      <c r="AO3292">
        <v>1</v>
      </c>
      <c r="AQ3292">
        <v>1</v>
      </c>
      <c r="AR3292">
        <v>15</v>
      </c>
      <c r="AS3292">
        <v>1</v>
      </c>
    </row>
    <row r="3293" spans="1:45" x14ac:dyDescent="0.35">
      <c r="A3293">
        <v>3582</v>
      </c>
      <c r="B3293" t="s">
        <v>51</v>
      </c>
      <c r="C3293">
        <v>1936</v>
      </c>
      <c r="D3293">
        <v>8</v>
      </c>
      <c r="E3293">
        <v>23</v>
      </c>
      <c r="F3293">
        <v>21</v>
      </c>
      <c r="G3293">
        <v>12</v>
      </c>
      <c r="H3293">
        <v>13</v>
      </c>
      <c r="J3293">
        <v>7.3</v>
      </c>
      <c r="L3293">
        <v>7.3</v>
      </c>
      <c r="Q3293">
        <v>8</v>
      </c>
      <c r="R3293" t="s">
        <v>676</v>
      </c>
      <c r="T3293" t="s">
        <v>2210</v>
      </c>
      <c r="U3293">
        <v>6.1</v>
      </c>
      <c r="V3293">
        <v>94.7</v>
      </c>
      <c r="W3293">
        <v>60</v>
      </c>
      <c r="X3293">
        <v>9</v>
      </c>
      <c r="Y3293">
        <v>1</v>
      </c>
      <c r="AB3293">
        <v>20</v>
      </c>
      <c r="AC3293">
        <v>1</v>
      </c>
      <c r="AE3293">
        <v>2</v>
      </c>
      <c r="AJ3293">
        <v>9</v>
      </c>
      <c r="AK3293">
        <v>1</v>
      </c>
      <c r="AN3293">
        <v>20</v>
      </c>
      <c r="AO3293">
        <v>1</v>
      </c>
      <c r="AQ3293">
        <v>2</v>
      </c>
    </row>
    <row r="3294" spans="1:45" x14ac:dyDescent="0.35">
      <c r="A3294">
        <v>3583</v>
      </c>
      <c r="B3294" t="s">
        <v>47</v>
      </c>
      <c r="C3294">
        <v>1936</v>
      </c>
      <c r="D3294">
        <v>9</v>
      </c>
      <c r="E3294">
        <v>9</v>
      </c>
      <c r="Q3294">
        <v>8</v>
      </c>
      <c r="R3294" t="s">
        <v>676</v>
      </c>
      <c r="T3294" t="s">
        <v>2211</v>
      </c>
      <c r="U3294">
        <v>3.5</v>
      </c>
      <c r="V3294">
        <v>97.5</v>
      </c>
      <c r="W3294">
        <v>60</v>
      </c>
      <c r="X3294">
        <v>17</v>
      </c>
      <c r="Y3294">
        <v>1</v>
      </c>
      <c r="AE3294">
        <v>2</v>
      </c>
      <c r="AJ3294">
        <v>17</v>
      </c>
      <c r="AK3294">
        <v>1</v>
      </c>
      <c r="AQ3294">
        <v>2</v>
      </c>
    </row>
    <row r="3295" spans="1:45" x14ac:dyDescent="0.35">
      <c r="A3295">
        <v>6108</v>
      </c>
      <c r="B3295" t="s">
        <v>51</v>
      </c>
      <c r="C3295">
        <v>1936</v>
      </c>
      <c r="D3295">
        <v>11</v>
      </c>
      <c r="E3295">
        <v>2</v>
      </c>
      <c r="F3295">
        <v>20</v>
      </c>
      <c r="G3295">
        <v>46</v>
      </c>
      <c r="H3295" t="s">
        <v>48</v>
      </c>
      <c r="I3295">
        <v>40</v>
      </c>
      <c r="R3295" t="s">
        <v>199</v>
      </c>
      <c r="T3295" t="s">
        <v>379</v>
      </c>
      <c r="U3295">
        <v>38.200000000000003</v>
      </c>
      <c r="V3295">
        <v>142.19999999999999</v>
      </c>
      <c r="W3295">
        <v>30</v>
      </c>
    </row>
    <row r="3296" spans="1:45" x14ac:dyDescent="0.35">
      <c r="A3296">
        <v>3584</v>
      </c>
      <c r="B3296" t="s">
        <v>47</v>
      </c>
      <c r="C3296">
        <v>1936</v>
      </c>
      <c r="D3296">
        <v>11</v>
      </c>
      <c r="E3296">
        <v>11</v>
      </c>
      <c r="F3296">
        <v>17</v>
      </c>
      <c r="G3296">
        <v>11</v>
      </c>
      <c r="H3296">
        <v>24</v>
      </c>
      <c r="J3296">
        <v>5.5</v>
      </c>
      <c r="L3296">
        <v>5.5</v>
      </c>
      <c r="R3296" t="s">
        <v>93</v>
      </c>
      <c r="T3296" t="s">
        <v>2212</v>
      </c>
      <c r="U3296">
        <v>39.5</v>
      </c>
      <c r="V3296">
        <v>74.2</v>
      </c>
      <c r="W3296">
        <v>40</v>
      </c>
      <c r="Y3296">
        <v>2</v>
      </c>
      <c r="AE3296">
        <v>1</v>
      </c>
      <c r="AK3296">
        <v>2</v>
      </c>
      <c r="AQ3296">
        <v>1</v>
      </c>
    </row>
    <row r="3297" spans="1:47" x14ac:dyDescent="0.35">
      <c r="A3297">
        <v>3585</v>
      </c>
      <c r="B3297" t="s">
        <v>51</v>
      </c>
      <c r="C3297">
        <v>1936</v>
      </c>
      <c r="D3297">
        <v>11</v>
      </c>
      <c r="E3297">
        <v>13</v>
      </c>
      <c r="F3297">
        <v>12</v>
      </c>
      <c r="G3297">
        <v>31</v>
      </c>
      <c r="J3297">
        <v>7.3</v>
      </c>
      <c r="P3297">
        <v>7.3</v>
      </c>
      <c r="Q3297">
        <v>10</v>
      </c>
      <c r="R3297" t="s">
        <v>98</v>
      </c>
      <c r="T3297" t="s">
        <v>1042</v>
      </c>
      <c r="U3297">
        <v>55.2</v>
      </c>
      <c r="V3297">
        <v>164</v>
      </c>
      <c r="W3297">
        <v>50</v>
      </c>
      <c r="AE3297">
        <v>1</v>
      </c>
      <c r="AQ3297">
        <v>1</v>
      </c>
    </row>
    <row r="3298" spans="1:47" x14ac:dyDescent="0.35">
      <c r="A3298">
        <v>3586</v>
      </c>
      <c r="B3298" t="s">
        <v>47</v>
      </c>
      <c r="C3298">
        <v>1936</v>
      </c>
      <c r="D3298">
        <v>12</v>
      </c>
      <c r="E3298">
        <v>19</v>
      </c>
      <c r="H3298" t="s">
        <v>48</v>
      </c>
      <c r="R3298" t="s">
        <v>591</v>
      </c>
      <c r="T3298" t="s">
        <v>1621</v>
      </c>
      <c r="U3298">
        <v>13.2</v>
      </c>
      <c r="V3298">
        <v>-88.7</v>
      </c>
      <c r="W3298">
        <v>100</v>
      </c>
      <c r="X3298">
        <v>400</v>
      </c>
      <c r="Y3298">
        <v>3</v>
      </c>
    </row>
    <row r="3299" spans="1:47" x14ac:dyDescent="0.35">
      <c r="A3299">
        <v>3587</v>
      </c>
      <c r="B3299" t="s">
        <v>47</v>
      </c>
      <c r="C3299">
        <v>1936</v>
      </c>
      <c r="D3299">
        <v>12</v>
      </c>
      <c r="E3299">
        <v>27</v>
      </c>
      <c r="H3299" t="s">
        <v>48</v>
      </c>
      <c r="R3299" t="s">
        <v>199</v>
      </c>
      <c r="T3299" t="s">
        <v>2213</v>
      </c>
      <c r="U3299">
        <v>34.4</v>
      </c>
      <c r="V3299">
        <v>139.19999999999999</v>
      </c>
      <c r="W3299">
        <v>30</v>
      </c>
      <c r="X3299">
        <v>3</v>
      </c>
      <c r="Y3299">
        <v>1</v>
      </c>
      <c r="AE3299">
        <v>1</v>
      </c>
    </row>
    <row r="3300" spans="1:47" x14ac:dyDescent="0.35">
      <c r="A3300">
        <v>3589</v>
      </c>
      <c r="B3300" t="s">
        <v>47</v>
      </c>
      <c r="C3300">
        <v>1937</v>
      </c>
      <c r="D3300">
        <v>1</v>
      </c>
      <c r="E3300">
        <v>7</v>
      </c>
      <c r="F3300">
        <v>13</v>
      </c>
      <c r="G3300">
        <v>20</v>
      </c>
      <c r="H3300">
        <v>41</v>
      </c>
      <c r="I3300">
        <v>60</v>
      </c>
      <c r="J3300">
        <v>7.5</v>
      </c>
      <c r="L3300">
        <v>7.5</v>
      </c>
      <c r="Q3300">
        <v>10</v>
      </c>
      <c r="R3300" t="s">
        <v>93</v>
      </c>
      <c r="T3300" t="s">
        <v>908</v>
      </c>
      <c r="U3300">
        <v>35.5</v>
      </c>
      <c r="V3300">
        <v>97.6</v>
      </c>
      <c r="W3300">
        <v>30</v>
      </c>
      <c r="AE3300">
        <v>1</v>
      </c>
      <c r="AQ3300">
        <v>1</v>
      </c>
    </row>
    <row r="3301" spans="1:47" x14ac:dyDescent="0.35">
      <c r="A3301">
        <v>3590</v>
      </c>
      <c r="B3301" t="s">
        <v>47</v>
      </c>
      <c r="C3301">
        <v>1937</v>
      </c>
      <c r="D3301">
        <v>1</v>
      </c>
      <c r="E3301">
        <v>12</v>
      </c>
      <c r="H3301" t="s">
        <v>48</v>
      </c>
      <c r="R3301" t="s">
        <v>713</v>
      </c>
      <c r="T3301" t="s">
        <v>2214</v>
      </c>
      <c r="U3301">
        <v>12.6</v>
      </c>
      <c r="V3301">
        <v>-87.2</v>
      </c>
      <c r="W3301">
        <v>100</v>
      </c>
      <c r="AE3301">
        <v>2</v>
      </c>
    </row>
    <row r="3302" spans="1:47" x14ac:dyDescent="0.35">
      <c r="A3302">
        <v>3591</v>
      </c>
      <c r="B3302" t="s">
        <v>47</v>
      </c>
      <c r="C3302">
        <v>1937</v>
      </c>
      <c r="D3302">
        <v>2</v>
      </c>
      <c r="E3302">
        <v>10</v>
      </c>
      <c r="F3302">
        <v>18</v>
      </c>
      <c r="G3302">
        <v>16</v>
      </c>
      <c r="J3302">
        <v>5.2</v>
      </c>
      <c r="L3302">
        <v>5.2</v>
      </c>
      <c r="M3302">
        <v>5.4</v>
      </c>
      <c r="Q3302">
        <v>8</v>
      </c>
      <c r="R3302" t="s">
        <v>258</v>
      </c>
      <c r="T3302" t="s">
        <v>2215</v>
      </c>
      <c r="U3302">
        <v>36.4</v>
      </c>
      <c r="V3302">
        <v>7.5</v>
      </c>
      <c r="W3302">
        <v>15</v>
      </c>
      <c r="Y3302">
        <v>1</v>
      </c>
      <c r="AE3302">
        <v>1</v>
      </c>
      <c r="AK3302">
        <v>1</v>
      </c>
      <c r="AQ3302">
        <v>1</v>
      </c>
    </row>
    <row r="3303" spans="1:47" x14ac:dyDescent="0.35">
      <c r="A3303">
        <v>3592</v>
      </c>
      <c r="B3303" t="s">
        <v>47</v>
      </c>
      <c r="C3303">
        <v>1937</v>
      </c>
      <c r="D3303">
        <v>2</v>
      </c>
      <c r="E3303">
        <v>21</v>
      </c>
      <c r="F3303">
        <v>7</v>
      </c>
      <c r="G3303">
        <v>2</v>
      </c>
      <c r="H3303" t="s">
        <v>48</v>
      </c>
      <c r="I3303">
        <v>45</v>
      </c>
      <c r="J3303">
        <v>7.6</v>
      </c>
      <c r="P3303">
        <v>7.6</v>
      </c>
      <c r="R3303" t="s">
        <v>98</v>
      </c>
      <c r="T3303" t="s">
        <v>904</v>
      </c>
      <c r="U3303">
        <v>44.5</v>
      </c>
      <c r="V3303">
        <v>149.4</v>
      </c>
      <c r="W3303">
        <v>50</v>
      </c>
      <c r="AE3303">
        <v>1</v>
      </c>
    </row>
    <row r="3304" spans="1:47" x14ac:dyDescent="0.35">
      <c r="A3304">
        <v>3594</v>
      </c>
      <c r="B3304" t="s">
        <v>47</v>
      </c>
      <c r="C3304">
        <v>1937</v>
      </c>
      <c r="D3304">
        <v>4</v>
      </c>
      <c r="E3304">
        <v>16</v>
      </c>
      <c r="F3304">
        <v>3</v>
      </c>
      <c r="G3304">
        <v>1</v>
      </c>
      <c r="H3304">
        <v>37</v>
      </c>
      <c r="I3304">
        <v>400</v>
      </c>
      <c r="J3304">
        <v>8.1</v>
      </c>
      <c r="L3304">
        <v>8.1</v>
      </c>
      <c r="R3304" t="s">
        <v>1594</v>
      </c>
      <c r="T3304" t="s">
        <v>1595</v>
      </c>
      <c r="U3304">
        <v>-21.5</v>
      </c>
      <c r="V3304">
        <v>-177</v>
      </c>
      <c r="W3304">
        <v>170</v>
      </c>
    </row>
    <row r="3305" spans="1:47" x14ac:dyDescent="0.35">
      <c r="A3305">
        <v>10010</v>
      </c>
      <c r="B3305" t="s">
        <v>51</v>
      </c>
      <c r="C3305">
        <v>1937</v>
      </c>
      <c r="D3305">
        <v>5</v>
      </c>
      <c r="E3305">
        <v>28</v>
      </c>
      <c r="Q3305">
        <v>8</v>
      </c>
      <c r="R3305" t="s">
        <v>977</v>
      </c>
      <c r="T3305" t="s">
        <v>2216</v>
      </c>
      <c r="U3305">
        <v>-4.2709999999999999</v>
      </c>
      <c r="V3305">
        <v>152.203</v>
      </c>
      <c r="W3305">
        <v>170</v>
      </c>
      <c r="AE3305">
        <v>1</v>
      </c>
      <c r="AG3305">
        <v>1</v>
      </c>
      <c r="AJ3305">
        <v>507</v>
      </c>
      <c r="AK3305">
        <v>3</v>
      </c>
      <c r="AQ3305">
        <v>1</v>
      </c>
      <c r="AS3305">
        <v>1</v>
      </c>
    </row>
    <row r="3306" spans="1:47" x14ac:dyDescent="0.35">
      <c r="A3306">
        <v>3595</v>
      </c>
      <c r="B3306" t="s">
        <v>47</v>
      </c>
      <c r="C3306">
        <v>1937</v>
      </c>
      <c r="D3306">
        <v>7</v>
      </c>
      <c r="E3306">
        <v>26</v>
      </c>
      <c r="F3306">
        <v>3</v>
      </c>
      <c r="G3306">
        <v>48</v>
      </c>
      <c r="H3306" t="s">
        <v>48</v>
      </c>
      <c r="J3306">
        <v>7.7</v>
      </c>
      <c r="P3306">
        <v>7.7</v>
      </c>
      <c r="R3306" t="s">
        <v>543</v>
      </c>
      <c r="T3306" t="s">
        <v>2217</v>
      </c>
      <c r="U3306">
        <v>18.8</v>
      </c>
      <c r="V3306">
        <v>-97.5</v>
      </c>
      <c r="W3306">
        <v>150</v>
      </c>
      <c r="X3306">
        <v>34</v>
      </c>
      <c r="Y3306">
        <v>1</v>
      </c>
      <c r="AE3306">
        <v>2</v>
      </c>
    </row>
    <row r="3307" spans="1:47" x14ac:dyDescent="0.35">
      <c r="A3307">
        <v>3596</v>
      </c>
      <c r="B3307" t="s">
        <v>47</v>
      </c>
      <c r="C3307">
        <v>1937</v>
      </c>
      <c r="D3307">
        <v>7</v>
      </c>
      <c r="E3307">
        <v>31</v>
      </c>
      <c r="F3307">
        <v>20</v>
      </c>
      <c r="G3307">
        <v>35</v>
      </c>
      <c r="H3307">
        <v>48</v>
      </c>
      <c r="J3307">
        <v>7</v>
      </c>
      <c r="L3307">
        <v>7</v>
      </c>
      <c r="Q3307">
        <v>9</v>
      </c>
      <c r="R3307" t="s">
        <v>93</v>
      </c>
      <c r="T3307" t="s">
        <v>97</v>
      </c>
      <c r="U3307">
        <v>35.4</v>
      </c>
      <c r="V3307">
        <v>115.1</v>
      </c>
      <c r="W3307">
        <v>30</v>
      </c>
      <c r="X3307">
        <v>390</v>
      </c>
      <c r="Y3307">
        <v>3</v>
      </c>
      <c r="AC3307">
        <v>3</v>
      </c>
      <c r="AE3307">
        <v>4</v>
      </c>
      <c r="AG3307">
        <v>4</v>
      </c>
      <c r="AJ3307">
        <v>390</v>
      </c>
      <c r="AK3307">
        <v>3</v>
      </c>
      <c r="AO3307">
        <v>3</v>
      </c>
      <c r="AQ3307">
        <v>4</v>
      </c>
      <c r="AS3307">
        <v>4</v>
      </c>
    </row>
    <row r="3308" spans="1:47" x14ac:dyDescent="0.35">
      <c r="A3308">
        <v>3598</v>
      </c>
      <c r="B3308" t="s">
        <v>51</v>
      </c>
      <c r="C3308">
        <v>1937</v>
      </c>
      <c r="D3308">
        <v>8</v>
      </c>
      <c r="E3308">
        <v>20</v>
      </c>
      <c r="F3308">
        <v>11</v>
      </c>
      <c r="G3308">
        <v>59</v>
      </c>
      <c r="H3308">
        <v>16</v>
      </c>
      <c r="I3308">
        <v>60</v>
      </c>
      <c r="J3308">
        <v>7.5</v>
      </c>
      <c r="L3308">
        <v>7.5</v>
      </c>
      <c r="Q3308">
        <v>8</v>
      </c>
      <c r="R3308" t="s">
        <v>621</v>
      </c>
      <c r="T3308" t="s">
        <v>1784</v>
      </c>
      <c r="U3308">
        <v>14.5</v>
      </c>
      <c r="V3308">
        <v>121.5</v>
      </c>
      <c r="W3308">
        <v>170</v>
      </c>
      <c r="X3308">
        <v>1</v>
      </c>
      <c r="Y3308">
        <v>1</v>
      </c>
      <c r="AB3308">
        <v>200</v>
      </c>
      <c r="AC3308">
        <v>3</v>
      </c>
      <c r="AE3308">
        <v>3</v>
      </c>
      <c r="AG3308">
        <v>3</v>
      </c>
      <c r="AI3308">
        <v>3</v>
      </c>
      <c r="AJ3308">
        <v>1</v>
      </c>
      <c r="AK3308">
        <v>1</v>
      </c>
      <c r="AN3308">
        <v>200</v>
      </c>
      <c r="AO3308">
        <v>3</v>
      </c>
      <c r="AQ3308">
        <v>3</v>
      </c>
      <c r="AS3308">
        <v>3</v>
      </c>
    </row>
    <row r="3309" spans="1:47" x14ac:dyDescent="0.35">
      <c r="A3309">
        <v>3599</v>
      </c>
      <c r="B3309" t="s">
        <v>47</v>
      </c>
      <c r="C3309">
        <v>1937</v>
      </c>
      <c r="D3309">
        <v>9</v>
      </c>
      <c r="E3309">
        <v>15</v>
      </c>
      <c r="J3309">
        <v>5</v>
      </c>
      <c r="L3309">
        <v>5</v>
      </c>
      <c r="Q3309">
        <v>7</v>
      </c>
      <c r="R3309" t="s">
        <v>93</v>
      </c>
      <c r="T3309" t="s">
        <v>400</v>
      </c>
      <c r="U3309">
        <v>37.799999999999997</v>
      </c>
      <c r="V3309">
        <v>112.5</v>
      </c>
      <c r="W3309">
        <v>30</v>
      </c>
      <c r="Y3309">
        <v>2</v>
      </c>
      <c r="AE3309">
        <v>2</v>
      </c>
      <c r="AG3309">
        <v>3</v>
      </c>
      <c r="AK3309">
        <v>2</v>
      </c>
      <c r="AQ3309">
        <v>2</v>
      </c>
      <c r="AS3309">
        <v>3</v>
      </c>
    </row>
    <row r="3310" spans="1:47" x14ac:dyDescent="0.35">
      <c r="A3310">
        <v>6109</v>
      </c>
      <c r="B3310" t="s">
        <v>51</v>
      </c>
      <c r="C3310">
        <v>1937</v>
      </c>
      <c r="D3310">
        <v>9</v>
      </c>
      <c r="E3310">
        <v>21</v>
      </c>
      <c r="F3310">
        <v>21</v>
      </c>
      <c r="G3310">
        <v>2</v>
      </c>
      <c r="H3310" t="s">
        <v>48</v>
      </c>
      <c r="I3310">
        <v>33</v>
      </c>
      <c r="R3310" t="s">
        <v>98</v>
      </c>
      <c r="T3310" t="s">
        <v>902</v>
      </c>
      <c r="U3310">
        <v>56</v>
      </c>
      <c r="V3310">
        <v>162.5</v>
      </c>
      <c r="W3310">
        <v>50</v>
      </c>
    </row>
    <row r="3311" spans="1:47" x14ac:dyDescent="0.35">
      <c r="A3311">
        <v>3600</v>
      </c>
      <c r="B3311" t="s">
        <v>47</v>
      </c>
      <c r="C3311">
        <v>1937</v>
      </c>
      <c r="D3311">
        <v>9</v>
      </c>
      <c r="E3311">
        <v>27</v>
      </c>
      <c r="F3311">
        <v>8</v>
      </c>
      <c r="G3311">
        <v>55</v>
      </c>
      <c r="H3311">
        <v>10</v>
      </c>
      <c r="I3311">
        <v>70</v>
      </c>
      <c r="J3311">
        <v>7.2</v>
      </c>
      <c r="P3311">
        <v>7.2</v>
      </c>
      <c r="Q3311">
        <v>9</v>
      </c>
      <c r="R3311" t="s">
        <v>676</v>
      </c>
      <c r="T3311" t="s">
        <v>2218</v>
      </c>
      <c r="U3311">
        <v>-9.4</v>
      </c>
      <c r="V3311">
        <v>110.2</v>
      </c>
      <c r="W3311">
        <v>60</v>
      </c>
      <c r="X3311">
        <v>1</v>
      </c>
      <c r="Y3311">
        <v>1</v>
      </c>
      <c r="AE3311">
        <v>3</v>
      </c>
      <c r="AF3311">
        <v>326</v>
      </c>
      <c r="AG3311">
        <v>3</v>
      </c>
      <c r="AH3311">
        <v>2200</v>
      </c>
      <c r="AI3311">
        <v>4</v>
      </c>
      <c r="AJ3311">
        <v>1</v>
      </c>
      <c r="AK3311">
        <v>1</v>
      </c>
      <c r="AQ3311">
        <v>3</v>
      </c>
      <c r="AR3311">
        <v>326</v>
      </c>
      <c r="AS3311">
        <v>3</v>
      </c>
      <c r="AT3311">
        <v>2200</v>
      </c>
      <c r="AU3311">
        <v>4</v>
      </c>
    </row>
    <row r="3312" spans="1:47" x14ac:dyDescent="0.35">
      <c r="A3312">
        <v>3601</v>
      </c>
      <c r="B3312" t="s">
        <v>47</v>
      </c>
      <c r="C3312">
        <v>1937</v>
      </c>
      <c r="D3312">
        <v>10</v>
      </c>
      <c r="E3312">
        <v>5</v>
      </c>
      <c r="H3312" t="s">
        <v>48</v>
      </c>
      <c r="R3312" t="s">
        <v>543</v>
      </c>
      <c r="T3312" t="s">
        <v>2219</v>
      </c>
      <c r="U3312">
        <v>17.3</v>
      </c>
      <c r="V3312">
        <v>-99.3</v>
      </c>
      <c r="W3312">
        <v>150</v>
      </c>
      <c r="AE3312">
        <v>3</v>
      </c>
    </row>
    <row r="3313" spans="1:47" x14ac:dyDescent="0.35">
      <c r="A3313">
        <v>6550</v>
      </c>
      <c r="B3313" t="s">
        <v>51</v>
      </c>
      <c r="C3313">
        <v>1937</v>
      </c>
      <c r="D3313">
        <v>11</v>
      </c>
      <c r="E3313">
        <v>6</v>
      </c>
      <c r="I3313">
        <v>33</v>
      </c>
      <c r="R3313" t="s">
        <v>676</v>
      </c>
      <c r="T3313" t="s">
        <v>2220</v>
      </c>
      <c r="U3313">
        <v>-3</v>
      </c>
      <c r="V3313">
        <v>132.30000000000001</v>
      </c>
      <c r="W3313">
        <v>170</v>
      </c>
    </row>
    <row r="3314" spans="1:47" x14ac:dyDescent="0.35">
      <c r="A3314">
        <v>3602</v>
      </c>
      <c r="B3314" t="s">
        <v>47</v>
      </c>
      <c r="C3314">
        <v>1937</v>
      </c>
      <c r="D3314">
        <v>11</v>
      </c>
      <c r="E3314">
        <v>14</v>
      </c>
      <c r="F3314">
        <v>10</v>
      </c>
      <c r="G3314">
        <v>58</v>
      </c>
      <c r="H3314">
        <v>12</v>
      </c>
      <c r="I3314">
        <v>240</v>
      </c>
      <c r="J3314">
        <v>7.2</v>
      </c>
      <c r="L3314">
        <v>7.2</v>
      </c>
      <c r="Q3314">
        <v>7</v>
      </c>
      <c r="R3314" t="s">
        <v>121</v>
      </c>
      <c r="T3314" t="s">
        <v>1875</v>
      </c>
      <c r="U3314">
        <v>36.5</v>
      </c>
      <c r="V3314">
        <v>70.5</v>
      </c>
      <c r="W3314">
        <v>40</v>
      </c>
      <c r="AE3314">
        <v>3</v>
      </c>
      <c r="AQ3314">
        <v>3</v>
      </c>
    </row>
    <row r="3315" spans="1:47" x14ac:dyDescent="0.35">
      <c r="A3315">
        <v>8011</v>
      </c>
      <c r="B3315" t="s">
        <v>47</v>
      </c>
      <c r="C3315">
        <v>1937</v>
      </c>
      <c r="D3315">
        <v>12</v>
      </c>
      <c r="E3315">
        <v>8</v>
      </c>
      <c r="F3315">
        <v>8</v>
      </c>
      <c r="G3315">
        <v>32</v>
      </c>
      <c r="H3315">
        <v>11</v>
      </c>
      <c r="J3315">
        <v>7</v>
      </c>
      <c r="L3315">
        <v>7</v>
      </c>
      <c r="R3315" t="s">
        <v>738</v>
      </c>
      <c r="T3315" t="s">
        <v>2221</v>
      </c>
      <c r="U3315">
        <v>22.9</v>
      </c>
      <c r="V3315">
        <v>121.2</v>
      </c>
      <c r="W3315">
        <v>30</v>
      </c>
      <c r="AB3315">
        <v>1</v>
      </c>
      <c r="AC3315">
        <v>1</v>
      </c>
      <c r="AE3315">
        <v>1</v>
      </c>
      <c r="AF3315">
        <v>5</v>
      </c>
      <c r="AG3315">
        <v>1</v>
      </c>
      <c r="AN3315">
        <v>1</v>
      </c>
      <c r="AO3315">
        <v>1</v>
      </c>
      <c r="AQ3315">
        <v>1</v>
      </c>
      <c r="AR3315">
        <v>5</v>
      </c>
      <c r="AS3315">
        <v>1</v>
      </c>
    </row>
    <row r="3316" spans="1:47" x14ac:dyDescent="0.35">
      <c r="A3316">
        <v>3603</v>
      </c>
      <c r="B3316" t="s">
        <v>47</v>
      </c>
      <c r="C3316">
        <v>1937</v>
      </c>
      <c r="D3316">
        <v>12</v>
      </c>
      <c r="E3316">
        <v>23</v>
      </c>
      <c r="F3316">
        <v>13</v>
      </c>
      <c r="G3316">
        <v>17</v>
      </c>
      <c r="H3316" t="s">
        <v>48</v>
      </c>
      <c r="I3316">
        <v>60</v>
      </c>
      <c r="J3316">
        <v>7.5</v>
      </c>
      <c r="P3316">
        <v>7.5</v>
      </c>
      <c r="R3316" t="s">
        <v>543</v>
      </c>
      <c r="T3316" t="s">
        <v>2222</v>
      </c>
      <c r="U3316">
        <v>16.7</v>
      </c>
      <c r="V3316">
        <v>-98.5</v>
      </c>
      <c r="W3316">
        <v>150</v>
      </c>
      <c r="X3316">
        <v>4</v>
      </c>
      <c r="Y3316">
        <v>1</v>
      </c>
    </row>
    <row r="3317" spans="1:47" x14ac:dyDescent="0.35">
      <c r="A3317">
        <v>3605</v>
      </c>
      <c r="B3317" t="s">
        <v>47</v>
      </c>
      <c r="C3317">
        <v>1937</v>
      </c>
      <c r="D3317">
        <v>12</v>
      </c>
      <c r="E3317">
        <v>24</v>
      </c>
      <c r="F3317">
        <v>6</v>
      </c>
      <c r="G3317">
        <v>20</v>
      </c>
      <c r="H3317" t="s">
        <v>48</v>
      </c>
      <c r="I3317">
        <v>10</v>
      </c>
      <c r="J3317">
        <v>6.2</v>
      </c>
      <c r="P3317">
        <v>6.2</v>
      </c>
      <c r="Q3317">
        <v>10</v>
      </c>
      <c r="R3317" t="s">
        <v>479</v>
      </c>
      <c r="T3317" t="s">
        <v>2223</v>
      </c>
      <c r="U3317">
        <v>-10.5</v>
      </c>
      <c r="V3317">
        <v>-76.5</v>
      </c>
      <c r="W3317">
        <v>160</v>
      </c>
      <c r="X3317">
        <v>15</v>
      </c>
      <c r="Y3317">
        <v>1</v>
      </c>
      <c r="AE3317">
        <v>2</v>
      </c>
    </row>
    <row r="3318" spans="1:47" x14ac:dyDescent="0.35">
      <c r="A3318">
        <v>3607</v>
      </c>
      <c r="B3318" t="s">
        <v>47</v>
      </c>
      <c r="C3318">
        <v>1937</v>
      </c>
      <c r="D3318">
        <v>12</v>
      </c>
      <c r="E3318">
        <v>26</v>
      </c>
      <c r="H3318" t="s">
        <v>48</v>
      </c>
      <c r="R3318" t="s">
        <v>591</v>
      </c>
      <c r="T3318" t="s">
        <v>2224</v>
      </c>
      <c r="U3318">
        <v>13.5</v>
      </c>
      <c r="V3318">
        <v>-89.5</v>
      </c>
      <c r="W3318">
        <v>100</v>
      </c>
      <c r="AE3318">
        <v>3</v>
      </c>
    </row>
    <row r="3319" spans="1:47" x14ac:dyDescent="0.35">
      <c r="A3319">
        <v>3608</v>
      </c>
      <c r="B3319" t="s">
        <v>47</v>
      </c>
      <c r="C3319">
        <v>1938</v>
      </c>
      <c r="D3319">
        <v>1</v>
      </c>
      <c r="E3319">
        <v>2</v>
      </c>
      <c r="H3319" t="s">
        <v>48</v>
      </c>
      <c r="Q3319">
        <v>7</v>
      </c>
      <c r="R3319" t="s">
        <v>543</v>
      </c>
      <c r="T3319" t="s">
        <v>2225</v>
      </c>
      <c r="U3319">
        <v>16.100000000000001</v>
      </c>
      <c r="V3319">
        <v>-98.3</v>
      </c>
      <c r="W3319">
        <v>150</v>
      </c>
      <c r="AE3319">
        <v>3</v>
      </c>
    </row>
    <row r="3320" spans="1:47" x14ac:dyDescent="0.35">
      <c r="A3320">
        <v>3609</v>
      </c>
      <c r="B3320" t="s">
        <v>51</v>
      </c>
      <c r="C3320">
        <v>1938</v>
      </c>
      <c r="D3320">
        <v>2</v>
      </c>
      <c r="E3320">
        <v>1</v>
      </c>
      <c r="F3320">
        <v>19</v>
      </c>
      <c r="G3320">
        <v>4</v>
      </c>
      <c r="H3320">
        <v>18</v>
      </c>
      <c r="I3320">
        <v>25</v>
      </c>
      <c r="J3320">
        <v>8.5</v>
      </c>
      <c r="K3320">
        <v>8.5</v>
      </c>
      <c r="L3320">
        <v>8.1999999999999993</v>
      </c>
      <c r="R3320" t="s">
        <v>676</v>
      </c>
      <c r="T3320" t="s">
        <v>2226</v>
      </c>
      <c r="U3320">
        <v>-5.25</v>
      </c>
      <c r="V3320">
        <v>130.5</v>
      </c>
      <c r="W3320">
        <v>170</v>
      </c>
      <c r="AQ3320">
        <v>2</v>
      </c>
      <c r="AR3320">
        <v>24</v>
      </c>
      <c r="AS3320">
        <v>1</v>
      </c>
      <c r="AT3320">
        <v>8</v>
      </c>
      <c r="AU3320">
        <v>1</v>
      </c>
    </row>
    <row r="3321" spans="1:47" x14ac:dyDescent="0.35">
      <c r="A3321">
        <v>3611</v>
      </c>
      <c r="B3321" t="s">
        <v>47</v>
      </c>
      <c r="C3321">
        <v>1938</v>
      </c>
      <c r="D3321">
        <v>2</v>
      </c>
      <c r="E3321">
        <v>4</v>
      </c>
      <c r="F3321">
        <v>14</v>
      </c>
      <c r="G3321">
        <v>23</v>
      </c>
      <c r="H3321" t="s">
        <v>48</v>
      </c>
      <c r="I3321">
        <v>130</v>
      </c>
      <c r="Q3321">
        <v>8</v>
      </c>
      <c r="R3321" t="s">
        <v>580</v>
      </c>
      <c r="T3321" t="s">
        <v>2227</v>
      </c>
      <c r="U3321">
        <v>5.0999999999999996</v>
      </c>
      <c r="V3321">
        <v>-75.5</v>
      </c>
      <c r="W3321">
        <v>160</v>
      </c>
      <c r="X3321">
        <v>2</v>
      </c>
      <c r="Y3321">
        <v>1</v>
      </c>
      <c r="AE3321">
        <v>3</v>
      </c>
    </row>
    <row r="3322" spans="1:47" x14ac:dyDescent="0.35">
      <c r="A3322">
        <v>6643</v>
      </c>
      <c r="B3322" t="s">
        <v>51</v>
      </c>
      <c r="C3322">
        <v>1938</v>
      </c>
      <c r="D3322">
        <v>2</v>
      </c>
      <c r="E3322">
        <v>13</v>
      </c>
      <c r="R3322" t="s">
        <v>676</v>
      </c>
      <c r="T3322" t="s">
        <v>2220</v>
      </c>
      <c r="U3322">
        <v>-3</v>
      </c>
      <c r="V3322">
        <v>132.30000000000001</v>
      </c>
      <c r="W3322">
        <v>170</v>
      </c>
      <c r="AE3322">
        <v>1</v>
      </c>
      <c r="AQ3322">
        <v>1</v>
      </c>
    </row>
    <row r="3323" spans="1:47" x14ac:dyDescent="0.35">
      <c r="A3323">
        <v>6110</v>
      </c>
      <c r="B3323" t="s">
        <v>51</v>
      </c>
      <c r="C3323">
        <v>1938</v>
      </c>
      <c r="D3323">
        <v>3</v>
      </c>
      <c r="E3323">
        <v>6</v>
      </c>
      <c r="F3323">
        <v>1</v>
      </c>
      <c r="G3323">
        <v>56</v>
      </c>
      <c r="R3323" t="s">
        <v>977</v>
      </c>
      <c r="T3323" t="s">
        <v>977</v>
      </c>
      <c r="U3323">
        <v>-5.0999999999999996</v>
      </c>
      <c r="V3323">
        <v>153.1</v>
      </c>
      <c r="W3323">
        <v>170</v>
      </c>
    </row>
    <row r="3324" spans="1:47" x14ac:dyDescent="0.35">
      <c r="A3324">
        <v>10022</v>
      </c>
      <c r="B3324" t="s">
        <v>51</v>
      </c>
      <c r="C3324">
        <v>1938</v>
      </c>
      <c r="D3324">
        <v>3</v>
      </c>
      <c r="E3324">
        <v>22</v>
      </c>
      <c r="F3324">
        <v>15</v>
      </c>
      <c r="G3324">
        <v>22</v>
      </c>
      <c r="H3324">
        <v>14</v>
      </c>
      <c r="I3324">
        <v>16</v>
      </c>
      <c r="J3324">
        <v>6.3</v>
      </c>
      <c r="L3324">
        <v>6.3</v>
      </c>
      <c r="R3324" t="s">
        <v>743</v>
      </c>
      <c r="S3324" t="s">
        <v>2093</v>
      </c>
      <c r="T3324" t="s">
        <v>2228</v>
      </c>
      <c r="U3324">
        <v>52.2</v>
      </c>
      <c r="V3324">
        <v>-131.9</v>
      </c>
      <c r="W3324">
        <v>150</v>
      </c>
    </row>
    <row r="3325" spans="1:47" x14ac:dyDescent="0.35">
      <c r="A3325">
        <v>3614</v>
      </c>
      <c r="B3325" t="s">
        <v>47</v>
      </c>
      <c r="C3325">
        <v>1938</v>
      </c>
      <c r="D3325">
        <v>4</v>
      </c>
      <c r="E3325">
        <v>19</v>
      </c>
      <c r="F3325">
        <v>10</v>
      </c>
      <c r="G3325">
        <v>59</v>
      </c>
      <c r="H3325" t="s">
        <v>48</v>
      </c>
      <c r="I3325">
        <v>33</v>
      </c>
      <c r="J3325">
        <v>6.7</v>
      </c>
      <c r="L3325">
        <v>6.7</v>
      </c>
      <c r="Q3325">
        <v>10</v>
      </c>
      <c r="R3325" t="s">
        <v>80</v>
      </c>
      <c r="T3325" t="s">
        <v>2229</v>
      </c>
      <c r="U3325">
        <v>39.4</v>
      </c>
      <c r="V3325">
        <v>33.799999999999997</v>
      </c>
      <c r="W3325">
        <v>140</v>
      </c>
      <c r="X3325">
        <v>224</v>
      </c>
      <c r="Y3325">
        <v>3</v>
      </c>
      <c r="AE3325">
        <v>3</v>
      </c>
    </row>
    <row r="3326" spans="1:47" x14ac:dyDescent="0.35">
      <c r="A3326">
        <v>3615</v>
      </c>
      <c r="B3326" t="s">
        <v>47</v>
      </c>
      <c r="C3326">
        <v>1938</v>
      </c>
      <c r="D3326">
        <v>4</v>
      </c>
      <c r="E3326">
        <v>25</v>
      </c>
      <c r="F3326">
        <v>17</v>
      </c>
      <c r="G3326">
        <v>7</v>
      </c>
      <c r="H3326" t="s">
        <v>48</v>
      </c>
      <c r="R3326" t="s">
        <v>713</v>
      </c>
      <c r="T3326" t="s">
        <v>2230</v>
      </c>
      <c r="U3326">
        <v>12.2</v>
      </c>
      <c r="V3326">
        <v>-86.9</v>
      </c>
      <c r="W3326">
        <v>100</v>
      </c>
      <c r="AE3326">
        <v>2</v>
      </c>
    </row>
    <row r="3327" spans="1:47" x14ac:dyDescent="0.35">
      <c r="A3327">
        <v>3616</v>
      </c>
      <c r="B3327" t="s">
        <v>47</v>
      </c>
      <c r="C3327">
        <v>1938</v>
      </c>
      <c r="D3327">
        <v>5</v>
      </c>
      <c r="E3327">
        <v>6</v>
      </c>
      <c r="F3327">
        <v>18</v>
      </c>
      <c r="G3327">
        <v>17</v>
      </c>
      <c r="H3327" t="s">
        <v>48</v>
      </c>
      <c r="R3327" t="s">
        <v>713</v>
      </c>
      <c r="T3327" t="s">
        <v>2231</v>
      </c>
      <c r="U3327">
        <v>12.3</v>
      </c>
      <c r="V3327">
        <v>-86.9</v>
      </c>
      <c r="W3327">
        <v>100</v>
      </c>
      <c r="AE3327">
        <v>3</v>
      </c>
    </row>
    <row r="3328" spans="1:47" x14ac:dyDescent="0.35">
      <c r="A3328">
        <v>3617</v>
      </c>
      <c r="B3328" t="s">
        <v>51</v>
      </c>
      <c r="C3328">
        <v>1938</v>
      </c>
      <c r="D3328">
        <v>5</v>
      </c>
      <c r="E3328">
        <v>12</v>
      </c>
      <c r="F3328">
        <v>15</v>
      </c>
      <c r="G3328">
        <v>38</v>
      </c>
      <c r="H3328">
        <v>57</v>
      </c>
      <c r="J3328">
        <v>7.5</v>
      </c>
      <c r="L3328">
        <v>7.5</v>
      </c>
      <c r="R3328" t="s">
        <v>977</v>
      </c>
      <c r="T3328" t="s">
        <v>977</v>
      </c>
      <c r="U3328">
        <v>-6</v>
      </c>
      <c r="V3328">
        <v>147.80000000000001</v>
      </c>
      <c r="W3328">
        <v>170</v>
      </c>
      <c r="AE3328">
        <v>1</v>
      </c>
      <c r="AG3328">
        <v>1</v>
      </c>
      <c r="AI3328">
        <v>1</v>
      </c>
      <c r="AQ3328">
        <v>1</v>
      </c>
      <c r="AS3328">
        <v>1</v>
      </c>
      <c r="AU3328">
        <v>1</v>
      </c>
    </row>
    <row r="3329" spans="1:47" x14ac:dyDescent="0.35">
      <c r="A3329">
        <v>3618</v>
      </c>
      <c r="B3329" t="s">
        <v>47</v>
      </c>
      <c r="C3329">
        <v>1938</v>
      </c>
      <c r="D3329">
        <v>5</v>
      </c>
      <c r="E3329">
        <v>14</v>
      </c>
      <c r="F3329">
        <v>12</v>
      </c>
      <c r="G3329">
        <v>3</v>
      </c>
      <c r="H3329">
        <v>9</v>
      </c>
      <c r="J3329">
        <v>6</v>
      </c>
      <c r="L3329">
        <v>6</v>
      </c>
      <c r="Q3329">
        <v>8</v>
      </c>
      <c r="R3329" t="s">
        <v>93</v>
      </c>
      <c r="T3329" t="s">
        <v>530</v>
      </c>
      <c r="U3329">
        <v>21.7</v>
      </c>
      <c r="V3329">
        <v>99.5</v>
      </c>
      <c r="W3329">
        <v>30</v>
      </c>
      <c r="Y3329">
        <v>2</v>
      </c>
      <c r="AE3329">
        <v>1</v>
      </c>
      <c r="AG3329">
        <v>1</v>
      </c>
      <c r="AK3329">
        <v>2</v>
      </c>
      <c r="AQ3329">
        <v>1</v>
      </c>
      <c r="AS3329">
        <v>1</v>
      </c>
    </row>
    <row r="3330" spans="1:47" x14ac:dyDescent="0.35">
      <c r="A3330">
        <v>3619</v>
      </c>
      <c r="B3330" t="s">
        <v>51</v>
      </c>
      <c r="C3330">
        <v>1938</v>
      </c>
      <c r="D3330">
        <v>5</v>
      </c>
      <c r="E3330">
        <v>19</v>
      </c>
      <c r="F3330">
        <v>17</v>
      </c>
      <c r="G3330">
        <v>8</v>
      </c>
      <c r="H3330">
        <v>21</v>
      </c>
      <c r="J3330">
        <v>7.6</v>
      </c>
      <c r="L3330">
        <v>7.6</v>
      </c>
      <c r="Q3330">
        <v>9</v>
      </c>
      <c r="R3330" t="s">
        <v>676</v>
      </c>
      <c r="T3330" t="s">
        <v>2232</v>
      </c>
      <c r="U3330">
        <v>-1</v>
      </c>
      <c r="V3330">
        <v>120</v>
      </c>
      <c r="W3330">
        <v>170</v>
      </c>
      <c r="AE3330">
        <v>3</v>
      </c>
      <c r="AF3330">
        <v>942</v>
      </c>
      <c r="AG3330">
        <v>3</v>
      </c>
      <c r="AH3330">
        <v>184</v>
      </c>
      <c r="AI3330">
        <v>3</v>
      </c>
      <c r="AJ3330">
        <v>17</v>
      </c>
      <c r="AK3330">
        <v>1</v>
      </c>
      <c r="AQ3330">
        <v>3</v>
      </c>
      <c r="AR3330">
        <v>942</v>
      </c>
      <c r="AS3330">
        <v>3</v>
      </c>
      <c r="AT3330">
        <v>184</v>
      </c>
      <c r="AU3330">
        <v>3</v>
      </c>
    </row>
    <row r="3331" spans="1:47" x14ac:dyDescent="0.35">
      <c r="A3331">
        <v>6586</v>
      </c>
      <c r="B3331" t="s">
        <v>51</v>
      </c>
      <c r="C3331">
        <v>1938</v>
      </c>
      <c r="D3331">
        <v>5</v>
      </c>
      <c r="E3331">
        <v>23</v>
      </c>
      <c r="H3331" t="s">
        <v>48</v>
      </c>
      <c r="R3331" t="s">
        <v>199</v>
      </c>
      <c r="T3331" t="s">
        <v>2233</v>
      </c>
      <c r="U3331">
        <v>36.700000000000003</v>
      </c>
      <c r="V3331">
        <v>141.4</v>
      </c>
      <c r="W3331">
        <v>30</v>
      </c>
    </row>
    <row r="3332" spans="1:47" x14ac:dyDescent="0.35">
      <c r="A3332">
        <v>6321</v>
      </c>
      <c r="B3332" t="s">
        <v>51</v>
      </c>
      <c r="C3332">
        <v>1938</v>
      </c>
      <c r="D3332">
        <v>5</v>
      </c>
      <c r="E3332">
        <v>28</v>
      </c>
      <c r="F3332">
        <v>16</v>
      </c>
      <c r="G3332">
        <v>42</v>
      </c>
      <c r="J3332">
        <v>6.1</v>
      </c>
      <c r="L3332">
        <v>6.1</v>
      </c>
      <c r="R3332" t="s">
        <v>199</v>
      </c>
      <c r="T3332" t="s">
        <v>2234</v>
      </c>
      <c r="U3332">
        <v>43.6</v>
      </c>
      <c r="V3332">
        <v>144.30000000000001</v>
      </c>
      <c r="W3332">
        <v>30</v>
      </c>
      <c r="AJ3332">
        <v>1</v>
      </c>
      <c r="AK3332">
        <v>1</v>
      </c>
      <c r="AQ3332">
        <v>1</v>
      </c>
      <c r="AR3332">
        <v>7</v>
      </c>
      <c r="AS3332">
        <v>1</v>
      </c>
    </row>
    <row r="3333" spans="1:47" x14ac:dyDescent="0.35">
      <c r="A3333">
        <v>3621</v>
      </c>
      <c r="B3333" t="s">
        <v>51</v>
      </c>
      <c r="C3333">
        <v>1938</v>
      </c>
      <c r="D3333">
        <v>6</v>
      </c>
      <c r="E3333">
        <v>10</v>
      </c>
      <c r="F3333">
        <v>9</v>
      </c>
      <c r="G3333">
        <v>53</v>
      </c>
      <c r="H3333">
        <v>44.6</v>
      </c>
      <c r="I3333">
        <v>35</v>
      </c>
      <c r="J3333">
        <v>7.6</v>
      </c>
      <c r="K3333">
        <v>7.6</v>
      </c>
      <c r="L3333">
        <v>7.7</v>
      </c>
      <c r="R3333" t="s">
        <v>199</v>
      </c>
      <c r="T3333" t="s">
        <v>1959</v>
      </c>
      <c r="U3333">
        <v>25.207999999999998</v>
      </c>
      <c r="V3333">
        <v>125.11499999999999</v>
      </c>
      <c r="W3333">
        <v>30</v>
      </c>
      <c r="AQ3333">
        <v>1</v>
      </c>
    </row>
    <row r="3334" spans="1:47" x14ac:dyDescent="0.35">
      <c r="A3334">
        <v>3622</v>
      </c>
      <c r="B3334" t="s">
        <v>47</v>
      </c>
      <c r="C3334">
        <v>1938</v>
      </c>
      <c r="D3334">
        <v>6</v>
      </c>
      <c r="E3334">
        <v>28</v>
      </c>
      <c r="H3334" t="s">
        <v>48</v>
      </c>
      <c r="R3334" t="s">
        <v>543</v>
      </c>
      <c r="T3334" t="s">
        <v>2235</v>
      </c>
      <c r="U3334">
        <v>18.2</v>
      </c>
      <c r="V3334">
        <v>-99.5</v>
      </c>
      <c r="W3334">
        <v>150</v>
      </c>
      <c r="AE3334">
        <v>2</v>
      </c>
    </row>
    <row r="3335" spans="1:47" x14ac:dyDescent="0.35">
      <c r="A3335">
        <v>3624</v>
      </c>
      <c r="B3335" t="s">
        <v>47</v>
      </c>
      <c r="C3335">
        <v>1938</v>
      </c>
      <c r="D3335">
        <v>8</v>
      </c>
      <c r="E3335">
        <v>10</v>
      </c>
      <c r="F3335">
        <v>2</v>
      </c>
      <c r="G3335">
        <v>2</v>
      </c>
      <c r="H3335" t="s">
        <v>48</v>
      </c>
      <c r="I3335">
        <v>10</v>
      </c>
      <c r="J3335">
        <v>6.3</v>
      </c>
      <c r="P3335">
        <v>6.3</v>
      </c>
      <c r="Q3335">
        <v>10</v>
      </c>
      <c r="R3335" t="s">
        <v>570</v>
      </c>
      <c r="T3335" t="s">
        <v>2236</v>
      </c>
      <c r="U3335">
        <v>-0.3</v>
      </c>
      <c r="V3335">
        <v>-78.400000000000006</v>
      </c>
      <c r="W3335">
        <v>160</v>
      </c>
    </row>
    <row r="3336" spans="1:47" x14ac:dyDescent="0.35">
      <c r="A3336">
        <v>3626</v>
      </c>
      <c r="B3336" t="s">
        <v>51</v>
      </c>
      <c r="C3336">
        <v>1938</v>
      </c>
      <c r="D3336">
        <v>11</v>
      </c>
      <c r="E3336">
        <v>5</v>
      </c>
      <c r="F3336">
        <v>8</v>
      </c>
      <c r="G3336">
        <v>43</v>
      </c>
      <c r="H3336">
        <v>21</v>
      </c>
      <c r="I3336">
        <v>30</v>
      </c>
      <c r="J3336">
        <v>7.7</v>
      </c>
      <c r="L3336">
        <v>7.7</v>
      </c>
      <c r="R3336" t="s">
        <v>199</v>
      </c>
      <c r="T3336" t="s">
        <v>1966</v>
      </c>
      <c r="U3336">
        <v>37.1</v>
      </c>
      <c r="V3336">
        <v>141.69999999999999</v>
      </c>
      <c r="W3336">
        <v>30</v>
      </c>
      <c r="X3336">
        <v>1</v>
      </c>
      <c r="Y3336">
        <v>1</v>
      </c>
      <c r="AE3336">
        <v>1</v>
      </c>
      <c r="AF3336">
        <v>20</v>
      </c>
      <c r="AG3336">
        <v>1</v>
      </c>
      <c r="AJ3336">
        <v>1</v>
      </c>
      <c r="AK3336">
        <v>1</v>
      </c>
      <c r="AQ3336">
        <v>1</v>
      </c>
      <c r="AR3336">
        <v>20</v>
      </c>
      <c r="AS3336">
        <v>1</v>
      </c>
    </row>
    <row r="3337" spans="1:47" x14ac:dyDescent="0.35">
      <c r="A3337">
        <v>3627</v>
      </c>
      <c r="B3337" t="s">
        <v>51</v>
      </c>
      <c r="C3337">
        <v>1938</v>
      </c>
      <c r="D3337">
        <v>11</v>
      </c>
      <c r="E3337">
        <v>5</v>
      </c>
      <c r="F3337">
        <v>10</v>
      </c>
      <c r="G3337">
        <v>50</v>
      </c>
      <c r="H3337">
        <v>15</v>
      </c>
      <c r="I3337">
        <v>30</v>
      </c>
      <c r="J3337">
        <v>7.6</v>
      </c>
      <c r="L3337">
        <v>7.6</v>
      </c>
      <c r="R3337" t="s">
        <v>199</v>
      </c>
      <c r="T3337" t="s">
        <v>1966</v>
      </c>
      <c r="U3337">
        <v>37.200000000000003</v>
      </c>
      <c r="V3337">
        <v>141.69999999999999</v>
      </c>
      <c r="W3337">
        <v>30</v>
      </c>
    </row>
    <row r="3338" spans="1:47" x14ac:dyDescent="0.35">
      <c r="A3338">
        <v>3628</v>
      </c>
      <c r="B3338" t="s">
        <v>51</v>
      </c>
      <c r="C3338">
        <v>1938</v>
      </c>
      <c r="D3338">
        <v>11</v>
      </c>
      <c r="E3338">
        <v>6</v>
      </c>
      <c r="F3338">
        <v>8</v>
      </c>
      <c r="G3338">
        <v>53</v>
      </c>
      <c r="H3338">
        <v>53</v>
      </c>
      <c r="I3338">
        <v>0</v>
      </c>
      <c r="J3338">
        <v>7.5</v>
      </c>
      <c r="L3338">
        <v>7.5</v>
      </c>
      <c r="R3338" t="s">
        <v>199</v>
      </c>
      <c r="T3338" t="s">
        <v>1973</v>
      </c>
      <c r="U3338">
        <v>37.5</v>
      </c>
      <c r="V3338">
        <v>142.19999999999999</v>
      </c>
      <c r="W3338">
        <v>30</v>
      </c>
    </row>
    <row r="3339" spans="1:47" x14ac:dyDescent="0.35">
      <c r="A3339">
        <v>9844</v>
      </c>
      <c r="B3339" t="s">
        <v>51</v>
      </c>
      <c r="C3339">
        <v>1938</v>
      </c>
      <c r="D3339">
        <v>11</v>
      </c>
      <c r="E3339">
        <v>6</v>
      </c>
      <c r="F3339">
        <v>21</v>
      </c>
      <c r="G3339">
        <v>38</v>
      </c>
      <c r="H3339">
        <v>47</v>
      </c>
      <c r="I3339">
        <v>0</v>
      </c>
      <c r="J3339">
        <v>7.1</v>
      </c>
      <c r="L3339">
        <v>7.1</v>
      </c>
      <c r="R3339" t="s">
        <v>199</v>
      </c>
      <c r="T3339" t="s">
        <v>1966</v>
      </c>
      <c r="U3339">
        <v>37</v>
      </c>
      <c r="V3339">
        <v>141.69999999999999</v>
      </c>
      <c r="W3339">
        <v>30</v>
      </c>
    </row>
    <row r="3340" spans="1:47" x14ac:dyDescent="0.35">
      <c r="A3340">
        <v>6632</v>
      </c>
      <c r="B3340" t="s">
        <v>51</v>
      </c>
      <c r="C3340">
        <v>1938</v>
      </c>
      <c r="D3340">
        <v>11</v>
      </c>
      <c r="E3340">
        <v>9</v>
      </c>
      <c r="F3340">
        <v>2</v>
      </c>
      <c r="G3340">
        <v>22</v>
      </c>
      <c r="I3340">
        <v>20</v>
      </c>
      <c r="R3340" t="s">
        <v>199</v>
      </c>
      <c r="T3340" t="s">
        <v>255</v>
      </c>
      <c r="U3340">
        <v>37.6</v>
      </c>
      <c r="V3340">
        <v>141.19999999999999</v>
      </c>
      <c r="W3340">
        <v>30</v>
      </c>
    </row>
    <row r="3341" spans="1:47" x14ac:dyDescent="0.35">
      <c r="A3341">
        <v>3629</v>
      </c>
      <c r="B3341" t="s">
        <v>51</v>
      </c>
      <c r="C3341">
        <v>1938</v>
      </c>
      <c r="D3341">
        <v>11</v>
      </c>
      <c r="E3341">
        <v>10</v>
      </c>
      <c r="F3341">
        <v>20</v>
      </c>
      <c r="G3341">
        <v>18</v>
      </c>
      <c r="H3341">
        <v>41.2</v>
      </c>
      <c r="I3341">
        <v>25</v>
      </c>
      <c r="J3341">
        <v>8.1999999999999993</v>
      </c>
      <c r="K3341">
        <v>8.1999999999999993</v>
      </c>
      <c r="L3341">
        <v>8.3000000000000007</v>
      </c>
      <c r="M3341">
        <v>8.1999999999999993</v>
      </c>
      <c r="Q3341">
        <v>6</v>
      </c>
      <c r="R3341" t="s">
        <v>505</v>
      </c>
      <c r="S3341" t="s">
        <v>1032</v>
      </c>
      <c r="T3341" t="s">
        <v>2237</v>
      </c>
      <c r="U3341">
        <v>55.48</v>
      </c>
      <c r="V3341">
        <v>-158.37</v>
      </c>
      <c r="W3341">
        <v>150</v>
      </c>
    </row>
    <row r="3342" spans="1:47" x14ac:dyDescent="0.35">
      <c r="A3342">
        <v>6337</v>
      </c>
      <c r="B3342" t="s">
        <v>51</v>
      </c>
      <c r="C3342">
        <v>1938</v>
      </c>
      <c r="D3342">
        <v>11</v>
      </c>
      <c r="E3342">
        <v>13</v>
      </c>
      <c r="F3342">
        <v>22</v>
      </c>
      <c r="G3342">
        <v>31</v>
      </c>
      <c r="I3342">
        <v>60</v>
      </c>
      <c r="J3342">
        <v>6</v>
      </c>
      <c r="L3342">
        <v>6</v>
      </c>
      <c r="R3342" t="s">
        <v>199</v>
      </c>
      <c r="T3342" t="s">
        <v>255</v>
      </c>
      <c r="U3342">
        <v>37</v>
      </c>
      <c r="V3342">
        <v>141.5</v>
      </c>
      <c r="W3342">
        <v>30</v>
      </c>
    </row>
    <row r="3343" spans="1:47" x14ac:dyDescent="0.35">
      <c r="A3343">
        <v>6338</v>
      </c>
      <c r="B3343" t="s">
        <v>51</v>
      </c>
      <c r="C3343">
        <v>1938</v>
      </c>
      <c r="D3343">
        <v>11</v>
      </c>
      <c r="E3343">
        <v>22</v>
      </c>
      <c r="F3343">
        <v>1</v>
      </c>
      <c r="G3343">
        <v>14</v>
      </c>
      <c r="H3343" t="s">
        <v>48</v>
      </c>
      <c r="I3343">
        <v>10</v>
      </c>
      <c r="R3343" t="s">
        <v>199</v>
      </c>
      <c r="T3343" t="s">
        <v>255</v>
      </c>
      <c r="U3343">
        <v>36.700000000000003</v>
      </c>
      <c r="V3343">
        <v>142.1</v>
      </c>
      <c r="W3343">
        <v>30</v>
      </c>
    </row>
    <row r="3344" spans="1:47" x14ac:dyDescent="0.35">
      <c r="A3344">
        <v>6322</v>
      </c>
      <c r="B3344" t="s">
        <v>51</v>
      </c>
      <c r="C3344">
        <v>1938</v>
      </c>
      <c r="D3344">
        <v>11</v>
      </c>
      <c r="E3344">
        <v>30</v>
      </c>
      <c r="F3344">
        <v>2</v>
      </c>
      <c r="G3344">
        <v>29</v>
      </c>
      <c r="H3344" t="s">
        <v>48</v>
      </c>
      <c r="I3344">
        <v>50</v>
      </c>
      <c r="R3344" t="s">
        <v>199</v>
      </c>
      <c r="T3344" t="s">
        <v>255</v>
      </c>
      <c r="U3344">
        <v>37</v>
      </c>
      <c r="V3344">
        <v>142.19999999999999</v>
      </c>
      <c r="W3344">
        <v>30</v>
      </c>
    </row>
    <row r="3345" spans="1:45" x14ac:dyDescent="0.35">
      <c r="A3345">
        <v>8012</v>
      </c>
      <c r="B3345" t="s">
        <v>47</v>
      </c>
      <c r="C3345">
        <v>1938</v>
      </c>
      <c r="D3345">
        <v>12</v>
      </c>
      <c r="E3345">
        <v>6</v>
      </c>
      <c r="F3345">
        <v>23</v>
      </c>
      <c r="G3345">
        <v>0</v>
      </c>
      <c r="H3345">
        <v>51</v>
      </c>
      <c r="J3345">
        <v>7</v>
      </c>
      <c r="L3345">
        <v>7</v>
      </c>
      <c r="R3345" t="s">
        <v>738</v>
      </c>
      <c r="T3345" t="s">
        <v>738</v>
      </c>
      <c r="U3345">
        <v>22.9</v>
      </c>
      <c r="V3345">
        <v>121.5</v>
      </c>
      <c r="W3345">
        <v>30</v>
      </c>
      <c r="AE3345">
        <v>1</v>
      </c>
      <c r="AF3345">
        <v>13</v>
      </c>
      <c r="AG3345">
        <v>1</v>
      </c>
      <c r="AQ3345">
        <v>1</v>
      </c>
      <c r="AR3345">
        <v>13</v>
      </c>
      <c r="AS3345">
        <v>1</v>
      </c>
    </row>
    <row r="3346" spans="1:45" x14ac:dyDescent="0.35">
      <c r="A3346">
        <v>3631</v>
      </c>
      <c r="B3346" t="s">
        <v>47</v>
      </c>
      <c r="C3346">
        <v>1939</v>
      </c>
      <c r="D3346">
        <v>1</v>
      </c>
      <c r="E3346">
        <v>2</v>
      </c>
      <c r="F3346">
        <v>4</v>
      </c>
      <c r="G3346">
        <v>35</v>
      </c>
      <c r="H3346" t="s">
        <v>48</v>
      </c>
      <c r="J3346">
        <v>5.3</v>
      </c>
      <c r="P3346">
        <v>5.3</v>
      </c>
      <c r="R3346" t="s">
        <v>80</v>
      </c>
      <c r="T3346" t="s">
        <v>80</v>
      </c>
      <c r="U3346">
        <v>36.299999999999997</v>
      </c>
      <c r="V3346">
        <v>30.7</v>
      </c>
      <c r="W3346">
        <v>140</v>
      </c>
      <c r="AE3346">
        <v>3</v>
      </c>
    </row>
    <row r="3347" spans="1:45" x14ac:dyDescent="0.35">
      <c r="A3347">
        <v>3632</v>
      </c>
      <c r="B3347" t="s">
        <v>51</v>
      </c>
      <c r="C3347">
        <v>1939</v>
      </c>
      <c r="D3347">
        <v>1</v>
      </c>
      <c r="E3347">
        <v>25</v>
      </c>
      <c r="F3347">
        <v>3</v>
      </c>
      <c r="G3347">
        <v>32</v>
      </c>
      <c r="H3347">
        <v>14</v>
      </c>
      <c r="I3347">
        <v>60</v>
      </c>
      <c r="J3347">
        <v>8.3000000000000007</v>
      </c>
      <c r="L3347">
        <v>8.3000000000000007</v>
      </c>
      <c r="Q3347">
        <v>10</v>
      </c>
      <c r="R3347" t="s">
        <v>539</v>
      </c>
      <c r="T3347" t="s">
        <v>2238</v>
      </c>
      <c r="U3347">
        <v>-36.25</v>
      </c>
      <c r="V3347">
        <v>-72.25</v>
      </c>
      <c r="W3347">
        <v>160</v>
      </c>
      <c r="X3347">
        <v>30000</v>
      </c>
      <c r="Y3347">
        <v>4</v>
      </c>
      <c r="AD3347">
        <v>920</v>
      </c>
      <c r="AE3347">
        <v>4</v>
      </c>
      <c r="AG3347">
        <v>4</v>
      </c>
      <c r="AJ3347">
        <v>30000</v>
      </c>
      <c r="AK3347">
        <v>4</v>
      </c>
      <c r="AP3347">
        <v>920</v>
      </c>
      <c r="AQ3347">
        <v>4</v>
      </c>
      <c r="AS3347">
        <v>4</v>
      </c>
    </row>
    <row r="3348" spans="1:45" x14ac:dyDescent="0.35">
      <c r="A3348">
        <v>7778</v>
      </c>
      <c r="B3348" t="s">
        <v>51</v>
      </c>
      <c r="C3348">
        <v>1939</v>
      </c>
      <c r="D3348">
        <v>1</v>
      </c>
      <c r="E3348">
        <v>27</v>
      </c>
      <c r="F3348">
        <v>20</v>
      </c>
      <c r="G3348">
        <v>10</v>
      </c>
      <c r="H3348">
        <v>15</v>
      </c>
      <c r="I3348">
        <v>15</v>
      </c>
      <c r="R3348" t="s">
        <v>60</v>
      </c>
      <c r="T3348" t="s">
        <v>1496</v>
      </c>
      <c r="U3348">
        <v>38.5</v>
      </c>
      <c r="V3348">
        <v>14.7</v>
      </c>
      <c r="W3348">
        <v>130</v>
      </c>
    </row>
    <row r="3349" spans="1:45" x14ac:dyDescent="0.35">
      <c r="A3349">
        <v>3635</v>
      </c>
      <c r="B3349" t="s">
        <v>51</v>
      </c>
      <c r="C3349">
        <v>1939</v>
      </c>
      <c r="D3349">
        <v>1</v>
      </c>
      <c r="E3349">
        <v>30</v>
      </c>
      <c r="F3349">
        <v>2</v>
      </c>
      <c r="G3349">
        <v>18</v>
      </c>
      <c r="H3349">
        <v>30</v>
      </c>
      <c r="I3349">
        <v>35</v>
      </c>
      <c r="J3349">
        <v>7.7</v>
      </c>
      <c r="K3349">
        <v>7.7</v>
      </c>
      <c r="L3349">
        <v>7.8</v>
      </c>
      <c r="R3349" t="s">
        <v>977</v>
      </c>
      <c r="T3349" t="s">
        <v>2239</v>
      </c>
      <c r="U3349">
        <v>-7.08</v>
      </c>
      <c r="V3349">
        <v>155.386</v>
      </c>
      <c r="W3349">
        <v>170</v>
      </c>
      <c r="X3349">
        <v>5</v>
      </c>
      <c r="Y3349">
        <v>1</v>
      </c>
      <c r="AC3349">
        <v>3</v>
      </c>
      <c r="AE3349">
        <v>2</v>
      </c>
      <c r="AG3349">
        <v>3</v>
      </c>
      <c r="AJ3349">
        <v>5</v>
      </c>
      <c r="AK3349">
        <v>1</v>
      </c>
      <c r="AO3349">
        <v>3</v>
      </c>
      <c r="AQ3349">
        <v>2</v>
      </c>
      <c r="AS3349">
        <v>3</v>
      </c>
    </row>
    <row r="3350" spans="1:45" x14ac:dyDescent="0.35">
      <c r="A3350">
        <v>6339</v>
      </c>
      <c r="B3350" t="s">
        <v>51</v>
      </c>
      <c r="C3350">
        <v>1939</v>
      </c>
      <c r="D3350">
        <v>3</v>
      </c>
      <c r="E3350">
        <v>20</v>
      </c>
      <c r="F3350">
        <v>3</v>
      </c>
      <c r="G3350">
        <v>22</v>
      </c>
      <c r="I3350">
        <v>20</v>
      </c>
      <c r="J3350">
        <v>6.6</v>
      </c>
      <c r="L3350">
        <v>6.6</v>
      </c>
      <c r="R3350" t="s">
        <v>199</v>
      </c>
      <c r="T3350" t="s">
        <v>855</v>
      </c>
      <c r="U3350">
        <v>32.299999999999997</v>
      </c>
      <c r="V3350">
        <v>132</v>
      </c>
      <c r="W3350">
        <v>30</v>
      </c>
      <c r="AJ3350">
        <v>1</v>
      </c>
      <c r="AK3350">
        <v>1</v>
      </c>
      <c r="AQ3350">
        <v>1</v>
      </c>
      <c r="AR3350">
        <v>1</v>
      </c>
      <c r="AS3350">
        <v>1</v>
      </c>
    </row>
    <row r="3351" spans="1:45" x14ac:dyDescent="0.35">
      <c r="A3351">
        <v>6340</v>
      </c>
      <c r="B3351" t="s">
        <v>51</v>
      </c>
      <c r="C3351">
        <v>1939</v>
      </c>
      <c r="D3351">
        <v>4</v>
      </c>
      <c r="E3351">
        <v>18</v>
      </c>
      <c r="F3351">
        <v>6</v>
      </c>
      <c r="G3351">
        <v>22</v>
      </c>
      <c r="H3351">
        <v>45</v>
      </c>
      <c r="I3351">
        <v>100</v>
      </c>
      <c r="J3351">
        <v>7.4</v>
      </c>
      <c r="L3351">
        <v>7.4</v>
      </c>
      <c r="R3351" t="s">
        <v>539</v>
      </c>
      <c r="T3351" t="s">
        <v>2240</v>
      </c>
      <c r="U3351">
        <v>-27</v>
      </c>
      <c r="V3351">
        <v>-70.5</v>
      </c>
      <c r="W3351">
        <v>160</v>
      </c>
    </row>
    <row r="3352" spans="1:45" x14ac:dyDescent="0.35">
      <c r="A3352">
        <v>3637</v>
      </c>
      <c r="B3352" t="s">
        <v>51</v>
      </c>
      <c r="C3352">
        <v>1939</v>
      </c>
      <c r="D3352">
        <v>4</v>
      </c>
      <c r="E3352">
        <v>30</v>
      </c>
      <c r="F3352">
        <v>2</v>
      </c>
      <c r="G3352">
        <v>55</v>
      </c>
      <c r="H3352">
        <v>29.1</v>
      </c>
      <c r="I3352">
        <v>35</v>
      </c>
      <c r="J3352">
        <v>7.9</v>
      </c>
      <c r="K3352">
        <v>7.9</v>
      </c>
      <c r="L3352">
        <v>7.9</v>
      </c>
      <c r="R3352" t="s">
        <v>1769</v>
      </c>
      <c r="T3352" t="s">
        <v>1769</v>
      </c>
      <c r="U3352">
        <v>-9.2949999999999999</v>
      </c>
      <c r="V3352">
        <v>159.23400000000001</v>
      </c>
      <c r="W3352">
        <v>170</v>
      </c>
      <c r="AE3352">
        <v>2</v>
      </c>
      <c r="AG3352">
        <v>2</v>
      </c>
      <c r="AJ3352">
        <v>12</v>
      </c>
      <c r="AK3352">
        <v>1</v>
      </c>
      <c r="AQ3352">
        <v>2</v>
      </c>
      <c r="AS3352">
        <v>2</v>
      </c>
    </row>
    <row r="3353" spans="1:45" x14ac:dyDescent="0.35">
      <c r="A3353">
        <v>3639</v>
      </c>
      <c r="B3353" t="s">
        <v>51</v>
      </c>
      <c r="C3353">
        <v>1939</v>
      </c>
      <c r="D3353">
        <v>5</v>
      </c>
      <c r="E3353">
        <v>1</v>
      </c>
      <c r="F3353">
        <v>5</v>
      </c>
      <c r="G3353">
        <v>58</v>
      </c>
      <c r="J3353">
        <v>7</v>
      </c>
      <c r="L3353">
        <v>7</v>
      </c>
      <c r="R3353" t="s">
        <v>199</v>
      </c>
      <c r="T3353" t="s">
        <v>931</v>
      </c>
      <c r="U3353">
        <v>40.1</v>
      </c>
      <c r="V3353">
        <v>139.5</v>
      </c>
      <c r="W3353">
        <v>30</v>
      </c>
      <c r="X3353">
        <v>27</v>
      </c>
      <c r="Y3353">
        <v>1</v>
      </c>
      <c r="AB3353">
        <v>52</v>
      </c>
      <c r="AC3353">
        <v>2</v>
      </c>
      <c r="AE3353">
        <v>2</v>
      </c>
      <c r="AF3353">
        <v>479</v>
      </c>
      <c r="AG3353">
        <v>3</v>
      </c>
      <c r="AJ3353">
        <v>27</v>
      </c>
      <c r="AK3353">
        <v>1</v>
      </c>
      <c r="AN3353">
        <v>52</v>
      </c>
      <c r="AO3353">
        <v>2</v>
      </c>
      <c r="AQ3353">
        <v>2</v>
      </c>
      <c r="AR3353">
        <v>479</v>
      </c>
      <c r="AS3353">
        <v>3</v>
      </c>
    </row>
    <row r="3354" spans="1:45" x14ac:dyDescent="0.35">
      <c r="A3354">
        <v>6341</v>
      </c>
      <c r="B3354" t="s">
        <v>51</v>
      </c>
      <c r="C3354">
        <v>1939</v>
      </c>
      <c r="D3354">
        <v>5</v>
      </c>
      <c r="E3354">
        <v>6</v>
      </c>
      <c r="F3354">
        <v>17</v>
      </c>
      <c r="G3354">
        <v>0</v>
      </c>
      <c r="H3354">
        <v>7</v>
      </c>
      <c r="I3354">
        <v>110</v>
      </c>
      <c r="J3354">
        <v>6.5</v>
      </c>
      <c r="L3354">
        <v>6.5</v>
      </c>
      <c r="Q3354">
        <v>5</v>
      </c>
      <c r="R3354" t="s">
        <v>621</v>
      </c>
      <c r="T3354" t="s">
        <v>2241</v>
      </c>
      <c r="U3354">
        <v>13.5</v>
      </c>
      <c r="V3354">
        <v>121.25</v>
      </c>
      <c r="W3354">
        <v>170</v>
      </c>
    </row>
    <row r="3355" spans="1:45" x14ac:dyDescent="0.35">
      <c r="A3355">
        <v>3640</v>
      </c>
      <c r="B3355" t="s">
        <v>51</v>
      </c>
      <c r="C3355">
        <v>1939</v>
      </c>
      <c r="D3355">
        <v>5</v>
      </c>
      <c r="E3355">
        <v>8</v>
      </c>
      <c r="F3355">
        <v>1</v>
      </c>
      <c r="G3355">
        <v>46</v>
      </c>
      <c r="H3355">
        <v>52.9</v>
      </c>
      <c r="I3355">
        <v>16</v>
      </c>
      <c r="J3355">
        <v>6.5</v>
      </c>
      <c r="L3355">
        <v>6.5</v>
      </c>
      <c r="M3355">
        <v>7.1</v>
      </c>
      <c r="Q3355">
        <v>10</v>
      </c>
      <c r="R3355" t="s">
        <v>541</v>
      </c>
      <c r="T3355" t="s">
        <v>865</v>
      </c>
      <c r="U3355">
        <v>37.052999999999997</v>
      </c>
      <c r="V3355">
        <v>-24.427</v>
      </c>
      <c r="W3355">
        <v>130</v>
      </c>
    </row>
    <row r="3356" spans="1:45" x14ac:dyDescent="0.35">
      <c r="A3356">
        <v>3642</v>
      </c>
      <c r="B3356" t="s">
        <v>51</v>
      </c>
      <c r="C3356">
        <v>1939</v>
      </c>
      <c r="D3356">
        <v>6</v>
      </c>
      <c r="E3356">
        <v>22</v>
      </c>
      <c r="F3356">
        <v>19</v>
      </c>
      <c r="G3356">
        <v>19</v>
      </c>
      <c r="H3356">
        <v>26</v>
      </c>
      <c r="I3356">
        <v>13</v>
      </c>
      <c r="J3356">
        <v>6.4</v>
      </c>
      <c r="L3356">
        <v>6.4</v>
      </c>
      <c r="M3356">
        <v>6.8</v>
      </c>
      <c r="O3356">
        <v>6.3</v>
      </c>
      <c r="Q3356">
        <v>9</v>
      </c>
      <c r="R3356" t="s">
        <v>687</v>
      </c>
      <c r="T3356" t="s">
        <v>1516</v>
      </c>
      <c r="U3356">
        <v>5.18</v>
      </c>
      <c r="V3356">
        <v>-0.13</v>
      </c>
      <c r="W3356">
        <v>10</v>
      </c>
      <c r="X3356">
        <v>22</v>
      </c>
      <c r="Y3356">
        <v>1</v>
      </c>
      <c r="AB3356">
        <v>130</v>
      </c>
      <c r="AC3356">
        <v>3</v>
      </c>
      <c r="AE3356">
        <v>3</v>
      </c>
      <c r="AF3356">
        <v>1500</v>
      </c>
      <c r="AG3356">
        <v>4</v>
      </c>
      <c r="AJ3356">
        <v>22</v>
      </c>
      <c r="AK3356">
        <v>1</v>
      </c>
      <c r="AN3356">
        <v>130</v>
      </c>
      <c r="AO3356">
        <v>3</v>
      </c>
      <c r="AQ3356">
        <v>3</v>
      </c>
      <c r="AR3356">
        <v>1500</v>
      </c>
      <c r="AS3356">
        <v>4</v>
      </c>
    </row>
    <row r="3357" spans="1:45" x14ac:dyDescent="0.35">
      <c r="A3357">
        <v>3644</v>
      </c>
      <c r="B3357" t="s">
        <v>47</v>
      </c>
      <c r="C3357">
        <v>1939</v>
      </c>
      <c r="D3357">
        <v>6</v>
      </c>
      <c r="E3357">
        <v>24</v>
      </c>
      <c r="F3357">
        <v>4</v>
      </c>
      <c r="G3357">
        <v>22</v>
      </c>
      <c r="H3357" t="s">
        <v>48</v>
      </c>
      <c r="R3357" t="s">
        <v>479</v>
      </c>
      <c r="T3357" t="s">
        <v>2242</v>
      </c>
      <c r="U3357">
        <v>-12.5</v>
      </c>
      <c r="V3357">
        <v>-72</v>
      </c>
      <c r="W3357">
        <v>160</v>
      </c>
      <c r="X3357">
        <v>37</v>
      </c>
      <c r="Y3357">
        <v>1</v>
      </c>
      <c r="AE3357">
        <v>1</v>
      </c>
    </row>
    <row r="3358" spans="1:45" x14ac:dyDescent="0.35">
      <c r="A3358">
        <v>6342</v>
      </c>
      <c r="B3358" t="s">
        <v>51</v>
      </c>
      <c r="C3358">
        <v>1939</v>
      </c>
      <c r="D3358">
        <v>8</v>
      </c>
      <c r="E3358">
        <v>15</v>
      </c>
      <c r="F3358">
        <v>3</v>
      </c>
      <c r="G3358">
        <v>52</v>
      </c>
      <c r="J3358">
        <v>5.6</v>
      </c>
      <c r="M3358">
        <v>5.6</v>
      </c>
      <c r="Q3358">
        <v>8</v>
      </c>
      <c r="R3358" t="s">
        <v>780</v>
      </c>
      <c r="T3358" t="s">
        <v>2243</v>
      </c>
      <c r="U3358">
        <v>22.2</v>
      </c>
      <c r="V3358">
        <v>-79.099999999999994</v>
      </c>
      <c r="W3358">
        <v>90</v>
      </c>
    </row>
    <row r="3359" spans="1:45" x14ac:dyDescent="0.35">
      <c r="A3359">
        <v>8013</v>
      </c>
      <c r="B3359" t="s">
        <v>47</v>
      </c>
      <c r="C3359">
        <v>1939</v>
      </c>
      <c r="D3359">
        <v>9</v>
      </c>
      <c r="E3359">
        <v>19</v>
      </c>
      <c r="J3359">
        <v>5.5</v>
      </c>
      <c r="L3359">
        <v>5.5</v>
      </c>
      <c r="Q3359">
        <v>7</v>
      </c>
      <c r="R3359" t="s">
        <v>93</v>
      </c>
      <c r="T3359" t="s">
        <v>530</v>
      </c>
      <c r="U3359">
        <v>24.4</v>
      </c>
      <c r="V3359">
        <v>102.5</v>
      </c>
      <c r="W3359">
        <v>30</v>
      </c>
      <c r="X3359">
        <v>2</v>
      </c>
      <c r="Y3359">
        <v>1</v>
      </c>
      <c r="AE3359">
        <v>1</v>
      </c>
      <c r="AG3359">
        <v>1</v>
      </c>
      <c r="AJ3359">
        <v>2</v>
      </c>
      <c r="AK3359">
        <v>1</v>
      </c>
      <c r="AQ3359">
        <v>1</v>
      </c>
      <c r="AS3359">
        <v>1</v>
      </c>
    </row>
    <row r="3360" spans="1:45" x14ac:dyDescent="0.35">
      <c r="A3360">
        <v>3645</v>
      </c>
      <c r="B3360" t="s">
        <v>47</v>
      </c>
      <c r="C3360">
        <v>1939</v>
      </c>
      <c r="D3360">
        <v>9</v>
      </c>
      <c r="E3360">
        <v>21</v>
      </c>
      <c r="F3360">
        <v>0</v>
      </c>
      <c r="G3360">
        <v>37</v>
      </c>
      <c r="H3360" t="s">
        <v>48</v>
      </c>
      <c r="J3360">
        <v>6.5</v>
      </c>
      <c r="P3360">
        <v>6.5</v>
      </c>
      <c r="Q3360">
        <v>9</v>
      </c>
      <c r="R3360" t="s">
        <v>80</v>
      </c>
      <c r="T3360" t="s">
        <v>80</v>
      </c>
      <c r="U3360">
        <v>39.1</v>
      </c>
      <c r="V3360">
        <v>26.8</v>
      </c>
      <c r="W3360">
        <v>140</v>
      </c>
      <c r="X3360">
        <v>41</v>
      </c>
      <c r="Y3360">
        <v>1</v>
      </c>
      <c r="AE3360">
        <v>2</v>
      </c>
    </row>
    <row r="3361" spans="1:45" x14ac:dyDescent="0.35">
      <c r="A3361">
        <v>3646</v>
      </c>
      <c r="B3361" t="s">
        <v>47</v>
      </c>
      <c r="C3361">
        <v>1939</v>
      </c>
      <c r="D3361">
        <v>10</v>
      </c>
      <c r="E3361">
        <v>11</v>
      </c>
      <c r="F3361">
        <v>14</v>
      </c>
      <c r="G3361">
        <v>51</v>
      </c>
      <c r="H3361" t="s">
        <v>48</v>
      </c>
      <c r="I3361">
        <v>120</v>
      </c>
      <c r="Q3361">
        <v>7</v>
      </c>
      <c r="R3361" t="s">
        <v>479</v>
      </c>
      <c r="T3361" t="s">
        <v>2244</v>
      </c>
      <c r="U3361">
        <v>-15.305</v>
      </c>
      <c r="V3361">
        <v>-72.19</v>
      </c>
      <c r="W3361">
        <v>160</v>
      </c>
      <c r="AE3361">
        <v>2</v>
      </c>
      <c r="AG3361">
        <v>3</v>
      </c>
      <c r="AQ3361">
        <v>2</v>
      </c>
      <c r="AS3361">
        <v>3</v>
      </c>
    </row>
    <row r="3362" spans="1:45" x14ac:dyDescent="0.35">
      <c r="A3362">
        <v>3647</v>
      </c>
      <c r="B3362" t="s">
        <v>47</v>
      </c>
      <c r="C3362">
        <v>1939</v>
      </c>
      <c r="D3362">
        <v>11</v>
      </c>
      <c r="E3362">
        <v>21</v>
      </c>
      <c r="F3362">
        <v>8</v>
      </c>
      <c r="G3362">
        <v>43</v>
      </c>
      <c r="H3362" t="s">
        <v>48</v>
      </c>
      <c r="I3362">
        <v>80</v>
      </c>
      <c r="J3362">
        <v>5.9</v>
      </c>
      <c r="P3362">
        <v>5.9</v>
      </c>
      <c r="Q3362">
        <v>7</v>
      </c>
      <c r="R3362" t="s">
        <v>80</v>
      </c>
      <c r="T3362" t="s">
        <v>382</v>
      </c>
      <c r="U3362">
        <v>39.700000000000003</v>
      </c>
      <c r="V3362">
        <v>40.4</v>
      </c>
      <c r="W3362">
        <v>140</v>
      </c>
      <c r="X3362">
        <v>13</v>
      </c>
      <c r="Y3362">
        <v>1</v>
      </c>
      <c r="AE3362">
        <v>2</v>
      </c>
    </row>
    <row r="3363" spans="1:45" x14ac:dyDescent="0.35">
      <c r="A3363">
        <v>3649</v>
      </c>
      <c r="B3363" t="s">
        <v>47</v>
      </c>
      <c r="C3363">
        <v>1939</v>
      </c>
      <c r="D3363">
        <v>11</v>
      </c>
      <c r="E3363">
        <v>21</v>
      </c>
      <c r="F3363">
        <v>11</v>
      </c>
      <c r="G3363">
        <v>2</v>
      </c>
      <c r="H3363" t="s">
        <v>48</v>
      </c>
      <c r="I3363">
        <v>220</v>
      </c>
      <c r="J3363">
        <v>6.9</v>
      </c>
      <c r="P3363">
        <v>6.9</v>
      </c>
      <c r="R3363" t="s">
        <v>121</v>
      </c>
      <c r="T3363" t="s">
        <v>121</v>
      </c>
      <c r="U3363">
        <v>36.299999999999997</v>
      </c>
      <c r="V3363">
        <v>70.599999999999994</v>
      </c>
      <c r="W3363">
        <v>40</v>
      </c>
      <c r="AE3363">
        <v>2</v>
      </c>
    </row>
    <row r="3364" spans="1:45" x14ac:dyDescent="0.35">
      <c r="A3364">
        <v>3651</v>
      </c>
      <c r="B3364" t="s">
        <v>51</v>
      </c>
      <c r="C3364">
        <v>1939</v>
      </c>
      <c r="D3364">
        <v>12</v>
      </c>
      <c r="E3364">
        <v>21</v>
      </c>
      <c r="F3364">
        <v>21</v>
      </c>
      <c r="G3364">
        <v>0</v>
      </c>
      <c r="H3364">
        <v>40</v>
      </c>
      <c r="I3364">
        <v>150</v>
      </c>
      <c r="J3364">
        <v>8</v>
      </c>
      <c r="L3364">
        <v>8</v>
      </c>
      <c r="R3364" t="s">
        <v>676</v>
      </c>
      <c r="T3364" t="s">
        <v>2245</v>
      </c>
      <c r="U3364" t="s">
        <v>1629</v>
      </c>
      <c r="V3364">
        <v>123</v>
      </c>
      <c r="W3364">
        <v>170</v>
      </c>
      <c r="AE3364">
        <v>2</v>
      </c>
      <c r="AG3364">
        <v>3</v>
      </c>
      <c r="AQ3364">
        <v>2</v>
      </c>
      <c r="AS3364">
        <v>3</v>
      </c>
    </row>
    <row r="3365" spans="1:45" x14ac:dyDescent="0.35">
      <c r="A3365">
        <v>6510</v>
      </c>
      <c r="B3365" t="s">
        <v>51</v>
      </c>
      <c r="C3365">
        <v>1939</v>
      </c>
      <c r="D3365">
        <v>12</v>
      </c>
      <c r="E3365">
        <v>26</v>
      </c>
      <c r="F3365">
        <v>23</v>
      </c>
      <c r="G3365">
        <v>57</v>
      </c>
      <c r="H3365">
        <v>22.6</v>
      </c>
      <c r="I3365">
        <v>35</v>
      </c>
      <c r="J3365">
        <v>7.7</v>
      </c>
      <c r="K3365">
        <v>7.7</v>
      </c>
      <c r="L3365">
        <v>7.8</v>
      </c>
      <c r="Q3365">
        <v>12</v>
      </c>
      <c r="R3365" t="s">
        <v>80</v>
      </c>
      <c r="T3365" t="s">
        <v>382</v>
      </c>
      <c r="U3365">
        <v>39.770000000000003</v>
      </c>
      <c r="V3365">
        <v>39.533000000000001</v>
      </c>
      <c r="W3365">
        <v>140</v>
      </c>
      <c r="X3365">
        <v>32700</v>
      </c>
      <c r="Y3365">
        <v>4</v>
      </c>
      <c r="AD3365">
        <v>20</v>
      </c>
      <c r="AE3365">
        <v>3</v>
      </c>
      <c r="AG3365">
        <v>4</v>
      </c>
      <c r="AJ3365">
        <v>32700</v>
      </c>
      <c r="AK3365">
        <v>4</v>
      </c>
      <c r="AP3365">
        <v>20</v>
      </c>
      <c r="AQ3365">
        <v>3</v>
      </c>
      <c r="AS3365">
        <v>4</v>
      </c>
    </row>
    <row r="3366" spans="1:45" x14ac:dyDescent="0.35">
      <c r="A3366">
        <v>7774</v>
      </c>
      <c r="B3366" t="s">
        <v>51</v>
      </c>
      <c r="C3366">
        <v>1940</v>
      </c>
      <c r="D3366">
        <v>1</v>
      </c>
      <c r="E3366">
        <v>15</v>
      </c>
      <c r="F3366">
        <v>13</v>
      </c>
      <c r="G3366">
        <v>19</v>
      </c>
      <c r="H3366">
        <v>24</v>
      </c>
      <c r="I3366">
        <v>15</v>
      </c>
      <c r="J3366">
        <v>4.8</v>
      </c>
      <c r="L3366">
        <v>4.8</v>
      </c>
      <c r="Q3366">
        <v>8</v>
      </c>
      <c r="R3366" t="s">
        <v>60</v>
      </c>
      <c r="T3366" t="s">
        <v>60</v>
      </c>
      <c r="U3366">
        <v>38.1</v>
      </c>
      <c r="V3366">
        <v>13.5</v>
      </c>
      <c r="W3366">
        <v>130</v>
      </c>
    </row>
    <row r="3367" spans="1:45" x14ac:dyDescent="0.35">
      <c r="A3367">
        <v>3772</v>
      </c>
      <c r="B3367" t="s">
        <v>47</v>
      </c>
      <c r="C3367">
        <v>1940</v>
      </c>
      <c r="D3367">
        <v>1</v>
      </c>
      <c r="E3367">
        <v>15</v>
      </c>
      <c r="H3367" t="s">
        <v>48</v>
      </c>
      <c r="R3367" t="s">
        <v>807</v>
      </c>
      <c r="T3367" t="s">
        <v>2246</v>
      </c>
      <c r="U3367">
        <v>-31</v>
      </c>
      <c r="V3367">
        <v>-69</v>
      </c>
      <c r="W3367">
        <v>160</v>
      </c>
    </row>
    <row r="3368" spans="1:45" x14ac:dyDescent="0.35">
      <c r="A3368">
        <v>8014</v>
      </c>
      <c r="B3368" t="s">
        <v>47</v>
      </c>
      <c r="C3368">
        <v>1940</v>
      </c>
      <c r="D3368">
        <v>1</v>
      </c>
      <c r="E3368">
        <v>19</v>
      </c>
      <c r="F3368">
        <v>5</v>
      </c>
      <c r="G3368">
        <v>23</v>
      </c>
      <c r="H3368">
        <v>48</v>
      </c>
      <c r="J3368">
        <v>6</v>
      </c>
      <c r="L3368">
        <v>6</v>
      </c>
      <c r="R3368" t="s">
        <v>93</v>
      </c>
      <c r="T3368" t="s">
        <v>2113</v>
      </c>
      <c r="U3368">
        <v>42.7</v>
      </c>
      <c r="V3368">
        <v>121.3</v>
      </c>
      <c r="W3368">
        <v>30</v>
      </c>
      <c r="Y3368">
        <v>2</v>
      </c>
      <c r="AE3368">
        <v>2</v>
      </c>
      <c r="AG3368">
        <v>3</v>
      </c>
      <c r="AK3368">
        <v>2</v>
      </c>
      <c r="AQ3368">
        <v>2</v>
      </c>
      <c r="AS3368">
        <v>3</v>
      </c>
    </row>
    <row r="3369" spans="1:45" x14ac:dyDescent="0.35">
      <c r="A3369">
        <v>3658</v>
      </c>
      <c r="B3369" t="s">
        <v>47</v>
      </c>
      <c r="C3369">
        <v>1940</v>
      </c>
      <c r="D3369">
        <v>2</v>
      </c>
      <c r="E3369">
        <v>20</v>
      </c>
      <c r="H3369" t="s">
        <v>48</v>
      </c>
      <c r="R3369" t="s">
        <v>713</v>
      </c>
      <c r="T3369" t="s">
        <v>2247</v>
      </c>
      <c r="U3369">
        <v>12.5</v>
      </c>
      <c r="V3369">
        <v>-87.5</v>
      </c>
      <c r="W3369">
        <v>100</v>
      </c>
      <c r="AE3369">
        <v>2</v>
      </c>
    </row>
    <row r="3370" spans="1:45" x14ac:dyDescent="0.35">
      <c r="A3370">
        <v>3656</v>
      </c>
      <c r="B3370" t="s">
        <v>47</v>
      </c>
      <c r="C3370">
        <v>1940</v>
      </c>
      <c r="D3370">
        <v>2</v>
      </c>
      <c r="E3370">
        <v>20</v>
      </c>
      <c r="Q3370">
        <v>9</v>
      </c>
      <c r="R3370" t="s">
        <v>80</v>
      </c>
      <c r="T3370" t="s">
        <v>2248</v>
      </c>
      <c r="U3370">
        <v>38.4</v>
      </c>
      <c r="V3370">
        <v>35.5</v>
      </c>
      <c r="W3370">
        <v>140</v>
      </c>
      <c r="X3370">
        <v>37</v>
      </c>
      <c r="Y3370">
        <v>1</v>
      </c>
      <c r="AE3370">
        <v>2</v>
      </c>
    </row>
    <row r="3371" spans="1:45" x14ac:dyDescent="0.35">
      <c r="A3371">
        <v>3659</v>
      </c>
      <c r="B3371" t="s">
        <v>47</v>
      </c>
      <c r="C3371">
        <v>1940</v>
      </c>
      <c r="D3371">
        <v>4</v>
      </c>
      <c r="E3371">
        <v>6</v>
      </c>
      <c r="F3371">
        <v>13</v>
      </c>
      <c r="G3371">
        <v>43</v>
      </c>
      <c r="H3371">
        <v>2</v>
      </c>
      <c r="J3371">
        <v>6</v>
      </c>
      <c r="L3371">
        <v>6</v>
      </c>
      <c r="Q3371">
        <v>8</v>
      </c>
      <c r="R3371" t="s">
        <v>93</v>
      </c>
      <c r="T3371" t="s">
        <v>530</v>
      </c>
      <c r="U3371">
        <v>23.9</v>
      </c>
      <c r="V3371">
        <v>102.3</v>
      </c>
      <c r="W3371">
        <v>30</v>
      </c>
      <c r="X3371">
        <v>181</v>
      </c>
      <c r="Y3371">
        <v>3</v>
      </c>
      <c r="AB3371">
        <v>475</v>
      </c>
      <c r="AC3371">
        <v>3</v>
      </c>
      <c r="AE3371">
        <v>3</v>
      </c>
      <c r="AF3371">
        <v>11556</v>
      </c>
      <c r="AG3371">
        <v>4</v>
      </c>
      <c r="AJ3371">
        <v>181</v>
      </c>
      <c r="AK3371">
        <v>3</v>
      </c>
      <c r="AN3371">
        <v>475</v>
      </c>
      <c r="AO3371">
        <v>3</v>
      </c>
      <c r="AQ3371">
        <v>3</v>
      </c>
      <c r="AR3371">
        <v>11556</v>
      </c>
      <c r="AS3371">
        <v>4</v>
      </c>
    </row>
    <row r="3372" spans="1:45" x14ac:dyDescent="0.35">
      <c r="A3372">
        <v>3660</v>
      </c>
      <c r="B3372" t="s">
        <v>47</v>
      </c>
      <c r="C3372">
        <v>1940</v>
      </c>
      <c r="D3372">
        <v>5</v>
      </c>
      <c r="E3372">
        <v>7</v>
      </c>
      <c r="F3372">
        <v>22</v>
      </c>
      <c r="G3372">
        <v>23</v>
      </c>
      <c r="H3372" t="s">
        <v>48</v>
      </c>
      <c r="I3372">
        <v>19</v>
      </c>
      <c r="J3372">
        <v>6</v>
      </c>
      <c r="P3372">
        <v>6</v>
      </c>
      <c r="R3372" t="s">
        <v>80</v>
      </c>
      <c r="T3372" t="s">
        <v>2249</v>
      </c>
      <c r="U3372">
        <v>41.7</v>
      </c>
      <c r="V3372">
        <v>43.8</v>
      </c>
      <c r="W3372">
        <v>140</v>
      </c>
      <c r="X3372">
        <v>16</v>
      </c>
      <c r="Y3372">
        <v>1</v>
      </c>
      <c r="AE3372">
        <v>2</v>
      </c>
    </row>
    <row r="3373" spans="1:45" x14ac:dyDescent="0.35">
      <c r="A3373">
        <v>3662</v>
      </c>
      <c r="B3373" t="s">
        <v>47</v>
      </c>
      <c r="C3373">
        <v>1940</v>
      </c>
      <c r="D3373">
        <v>5</v>
      </c>
      <c r="E3373">
        <v>19</v>
      </c>
      <c r="F3373">
        <v>4</v>
      </c>
      <c r="G3373">
        <v>36</v>
      </c>
      <c r="H3373">
        <v>40.9</v>
      </c>
      <c r="I3373">
        <v>16</v>
      </c>
      <c r="J3373">
        <v>7.2</v>
      </c>
      <c r="L3373">
        <v>7.2</v>
      </c>
      <c r="M3373">
        <v>6.9</v>
      </c>
      <c r="N3373">
        <v>6.4</v>
      </c>
      <c r="Q3373">
        <v>10</v>
      </c>
      <c r="R3373" t="s">
        <v>505</v>
      </c>
      <c r="S3373" t="s">
        <v>1092</v>
      </c>
      <c r="T3373" t="s">
        <v>2250</v>
      </c>
      <c r="U3373">
        <v>32.732999999999997</v>
      </c>
      <c r="V3373">
        <v>-115.5</v>
      </c>
      <c r="W3373">
        <v>150</v>
      </c>
      <c r="X3373">
        <v>9</v>
      </c>
      <c r="Y3373">
        <v>1</v>
      </c>
      <c r="AD3373">
        <v>33</v>
      </c>
      <c r="AE3373">
        <v>4</v>
      </c>
      <c r="AJ3373">
        <v>9</v>
      </c>
      <c r="AK3373">
        <v>1</v>
      </c>
      <c r="AP3373">
        <v>33</v>
      </c>
      <c r="AQ3373">
        <v>4</v>
      </c>
    </row>
    <row r="3374" spans="1:45" x14ac:dyDescent="0.35">
      <c r="A3374">
        <v>3666</v>
      </c>
      <c r="B3374" t="s">
        <v>51</v>
      </c>
      <c r="C3374">
        <v>1940</v>
      </c>
      <c r="D3374">
        <v>5</v>
      </c>
      <c r="E3374">
        <v>24</v>
      </c>
      <c r="F3374">
        <v>16</v>
      </c>
      <c r="G3374">
        <v>33</v>
      </c>
      <c r="H3374">
        <v>57</v>
      </c>
      <c r="I3374">
        <v>60</v>
      </c>
      <c r="J3374">
        <v>8.1999999999999993</v>
      </c>
      <c r="K3374">
        <v>8.1999999999999993</v>
      </c>
      <c r="L3374">
        <v>8.4</v>
      </c>
      <c r="Q3374">
        <v>10</v>
      </c>
      <c r="R3374" t="s">
        <v>479</v>
      </c>
      <c r="T3374" t="s">
        <v>479</v>
      </c>
      <c r="U3374">
        <v>-10.5</v>
      </c>
      <c r="V3374">
        <v>-77</v>
      </c>
      <c r="W3374">
        <v>160</v>
      </c>
      <c r="X3374">
        <v>179</v>
      </c>
      <c r="Y3374">
        <v>3</v>
      </c>
      <c r="AB3374">
        <v>3500</v>
      </c>
      <c r="AC3374">
        <v>4</v>
      </c>
      <c r="AE3374">
        <v>3</v>
      </c>
      <c r="AG3374">
        <v>3</v>
      </c>
      <c r="AJ3374">
        <v>179</v>
      </c>
      <c r="AK3374">
        <v>3</v>
      </c>
      <c r="AN3374">
        <v>3500</v>
      </c>
      <c r="AO3374">
        <v>4</v>
      </c>
      <c r="AQ3374">
        <v>3</v>
      </c>
      <c r="AS3374">
        <v>3</v>
      </c>
    </row>
    <row r="3375" spans="1:45" x14ac:dyDescent="0.35">
      <c r="A3375">
        <v>8015</v>
      </c>
      <c r="B3375" t="s">
        <v>47</v>
      </c>
      <c r="C3375">
        <v>1940</v>
      </c>
      <c r="D3375">
        <v>6</v>
      </c>
      <c r="E3375">
        <v>19</v>
      </c>
      <c r="J3375">
        <v>5.5</v>
      </c>
      <c r="L3375">
        <v>5.5</v>
      </c>
      <c r="Q3375">
        <v>7</v>
      </c>
      <c r="R3375" t="s">
        <v>93</v>
      </c>
      <c r="T3375" t="s">
        <v>530</v>
      </c>
      <c r="U3375">
        <v>24.4</v>
      </c>
      <c r="V3375">
        <v>102.5</v>
      </c>
      <c r="W3375">
        <v>30</v>
      </c>
      <c r="X3375">
        <v>2</v>
      </c>
      <c r="Y3375">
        <v>1</v>
      </c>
      <c r="AB3375">
        <v>20</v>
      </c>
      <c r="AC3375">
        <v>1</v>
      </c>
      <c r="AE3375">
        <v>2</v>
      </c>
      <c r="AG3375">
        <v>3</v>
      </c>
      <c r="AJ3375">
        <v>2</v>
      </c>
      <c r="AK3375">
        <v>1</v>
      </c>
      <c r="AN3375">
        <v>20</v>
      </c>
      <c r="AO3375">
        <v>1</v>
      </c>
      <c r="AQ3375">
        <v>2</v>
      </c>
      <c r="AS3375">
        <v>3</v>
      </c>
    </row>
    <row r="3376" spans="1:45" x14ac:dyDescent="0.35">
      <c r="A3376">
        <v>3669</v>
      </c>
      <c r="B3376" t="s">
        <v>47</v>
      </c>
      <c r="C3376">
        <v>1940</v>
      </c>
      <c r="D3376">
        <v>7</v>
      </c>
      <c r="E3376">
        <v>14</v>
      </c>
      <c r="F3376">
        <v>5</v>
      </c>
      <c r="G3376">
        <v>52</v>
      </c>
      <c r="H3376">
        <v>53.5</v>
      </c>
      <c r="I3376">
        <v>65</v>
      </c>
      <c r="J3376">
        <v>7.4</v>
      </c>
      <c r="M3376">
        <v>7.4</v>
      </c>
      <c r="R3376" t="s">
        <v>505</v>
      </c>
      <c r="S3376" t="s">
        <v>1032</v>
      </c>
      <c r="T3376" t="s">
        <v>1853</v>
      </c>
      <c r="U3376">
        <v>52</v>
      </c>
      <c r="V3376">
        <v>178.2</v>
      </c>
      <c r="W3376">
        <v>150</v>
      </c>
    </row>
    <row r="3377" spans="1:47" x14ac:dyDescent="0.35">
      <c r="A3377">
        <v>6343</v>
      </c>
      <c r="B3377" t="s">
        <v>51</v>
      </c>
      <c r="C3377">
        <v>1940</v>
      </c>
      <c r="D3377">
        <v>8</v>
      </c>
      <c r="E3377">
        <v>1</v>
      </c>
      <c r="F3377">
        <v>15</v>
      </c>
      <c r="G3377">
        <v>8</v>
      </c>
      <c r="H3377">
        <v>24</v>
      </c>
      <c r="I3377">
        <v>10</v>
      </c>
      <c r="J3377">
        <v>7.5</v>
      </c>
      <c r="L3377">
        <v>7.5</v>
      </c>
      <c r="Q3377">
        <v>9</v>
      </c>
      <c r="R3377" t="s">
        <v>199</v>
      </c>
      <c r="T3377" t="s">
        <v>1050</v>
      </c>
      <c r="U3377">
        <v>44.2</v>
      </c>
      <c r="V3377">
        <v>139.5</v>
      </c>
      <c r="W3377">
        <v>30</v>
      </c>
      <c r="AE3377">
        <v>1</v>
      </c>
      <c r="AJ3377">
        <v>10</v>
      </c>
      <c r="AK3377">
        <v>1</v>
      </c>
      <c r="AQ3377">
        <v>2</v>
      </c>
      <c r="AR3377">
        <v>20</v>
      </c>
      <c r="AS3377">
        <v>1</v>
      </c>
    </row>
    <row r="3378" spans="1:47" x14ac:dyDescent="0.35">
      <c r="A3378">
        <v>3671</v>
      </c>
      <c r="B3378" t="s">
        <v>47</v>
      </c>
      <c r="C3378">
        <v>1940</v>
      </c>
      <c r="D3378">
        <v>8</v>
      </c>
      <c r="E3378">
        <v>5</v>
      </c>
      <c r="F3378">
        <v>9</v>
      </c>
      <c r="G3378">
        <v>55</v>
      </c>
      <c r="H3378">
        <v>15</v>
      </c>
      <c r="J3378">
        <v>5.8</v>
      </c>
      <c r="L3378">
        <v>5.8</v>
      </c>
      <c r="Q3378">
        <v>8</v>
      </c>
      <c r="R3378" t="s">
        <v>93</v>
      </c>
      <c r="T3378" t="s">
        <v>1358</v>
      </c>
      <c r="U3378">
        <v>40.200000000000003</v>
      </c>
      <c r="V3378">
        <v>122</v>
      </c>
      <c r="W3378">
        <v>30</v>
      </c>
      <c r="AE3378">
        <v>3</v>
      </c>
      <c r="AF3378">
        <v>1190</v>
      </c>
      <c r="AG3378">
        <v>4</v>
      </c>
      <c r="AQ3378">
        <v>3</v>
      </c>
      <c r="AR3378">
        <v>1190</v>
      </c>
      <c r="AS3378">
        <v>4</v>
      </c>
    </row>
    <row r="3379" spans="1:47" x14ac:dyDescent="0.35">
      <c r="A3379">
        <v>6323</v>
      </c>
      <c r="B3379" t="s">
        <v>51</v>
      </c>
      <c r="C3379">
        <v>1940</v>
      </c>
      <c r="D3379">
        <v>10</v>
      </c>
      <c r="E3379">
        <v>4</v>
      </c>
      <c r="F3379">
        <v>7</v>
      </c>
      <c r="G3379">
        <v>54</v>
      </c>
      <c r="H3379">
        <v>42</v>
      </c>
      <c r="I3379">
        <v>75</v>
      </c>
      <c r="J3379">
        <v>7.3</v>
      </c>
      <c r="L3379">
        <v>7.3</v>
      </c>
      <c r="R3379" t="s">
        <v>539</v>
      </c>
      <c r="T3379" t="s">
        <v>1557</v>
      </c>
      <c r="U3379">
        <v>-22</v>
      </c>
      <c r="V3379">
        <v>-71</v>
      </c>
      <c r="W3379">
        <v>160</v>
      </c>
    </row>
    <row r="3380" spans="1:47" x14ac:dyDescent="0.35">
      <c r="A3380">
        <v>6344</v>
      </c>
      <c r="B3380" t="s">
        <v>51</v>
      </c>
      <c r="C3380">
        <v>1940</v>
      </c>
      <c r="D3380">
        <v>10</v>
      </c>
      <c r="E3380">
        <v>11</v>
      </c>
      <c r="F3380">
        <v>18</v>
      </c>
      <c r="G3380">
        <v>41</v>
      </c>
      <c r="H3380">
        <v>13</v>
      </c>
      <c r="I3380">
        <v>33</v>
      </c>
      <c r="J3380">
        <v>7</v>
      </c>
      <c r="L3380">
        <v>7</v>
      </c>
      <c r="R3380" t="s">
        <v>539</v>
      </c>
      <c r="T3380" t="s">
        <v>1854</v>
      </c>
      <c r="U3380">
        <v>-41.5</v>
      </c>
      <c r="V3380">
        <v>-74.5</v>
      </c>
      <c r="W3380">
        <v>160</v>
      </c>
    </row>
    <row r="3381" spans="1:47" x14ac:dyDescent="0.35">
      <c r="A3381">
        <v>3673</v>
      </c>
      <c r="B3381" t="s">
        <v>47</v>
      </c>
      <c r="C3381">
        <v>1940</v>
      </c>
      <c r="D3381">
        <v>11</v>
      </c>
      <c r="E3381">
        <v>10</v>
      </c>
      <c r="F3381">
        <v>1</v>
      </c>
      <c r="G3381">
        <v>39</v>
      </c>
      <c r="H3381" t="s">
        <v>48</v>
      </c>
      <c r="I3381">
        <v>150</v>
      </c>
      <c r="J3381">
        <v>7.3</v>
      </c>
      <c r="P3381">
        <v>7.3</v>
      </c>
      <c r="Q3381">
        <v>10</v>
      </c>
      <c r="R3381" t="s">
        <v>534</v>
      </c>
      <c r="T3381" t="s">
        <v>534</v>
      </c>
      <c r="U3381">
        <v>45.8</v>
      </c>
      <c r="V3381">
        <v>26.8</v>
      </c>
      <c r="W3381">
        <v>110</v>
      </c>
      <c r="X3381">
        <v>1000</v>
      </c>
      <c r="Y3381">
        <v>3</v>
      </c>
      <c r="AD3381">
        <v>10</v>
      </c>
      <c r="AE3381">
        <v>3</v>
      </c>
    </row>
    <row r="3382" spans="1:47" x14ac:dyDescent="0.35">
      <c r="A3382">
        <v>8182</v>
      </c>
      <c r="B3382" t="s">
        <v>47</v>
      </c>
      <c r="C3382">
        <v>1941</v>
      </c>
      <c r="D3382">
        <v>1</v>
      </c>
      <c r="E3382">
        <v>11</v>
      </c>
      <c r="F3382">
        <v>8</v>
      </c>
      <c r="G3382">
        <v>32</v>
      </c>
      <c r="H3382">
        <v>59</v>
      </c>
      <c r="J3382">
        <v>5.9</v>
      </c>
      <c r="L3382">
        <v>5.9</v>
      </c>
      <c r="M3382">
        <v>6.5</v>
      </c>
      <c r="Q3382">
        <v>8</v>
      </c>
      <c r="R3382" t="s">
        <v>312</v>
      </c>
      <c r="T3382" t="s">
        <v>2251</v>
      </c>
      <c r="U3382">
        <v>16.399999999999999</v>
      </c>
      <c r="V3382">
        <v>43.5</v>
      </c>
      <c r="W3382">
        <v>60</v>
      </c>
      <c r="X3382">
        <v>1200</v>
      </c>
      <c r="Y3382">
        <v>4</v>
      </c>
      <c r="AB3382">
        <v>200</v>
      </c>
      <c r="AC3382">
        <v>3</v>
      </c>
      <c r="AF3382">
        <v>700</v>
      </c>
      <c r="AG3382">
        <v>3</v>
      </c>
      <c r="AH3382">
        <v>1000</v>
      </c>
      <c r="AI3382">
        <v>3</v>
      </c>
      <c r="AJ3382">
        <v>1200</v>
      </c>
      <c r="AK3382">
        <v>4</v>
      </c>
      <c r="AN3382">
        <v>200</v>
      </c>
      <c r="AO3382">
        <v>3</v>
      </c>
      <c r="AR3382">
        <v>700</v>
      </c>
      <c r="AS3382">
        <v>3</v>
      </c>
      <c r="AT3382">
        <v>1000</v>
      </c>
      <c r="AU3382">
        <v>3</v>
      </c>
    </row>
    <row r="3383" spans="1:47" x14ac:dyDescent="0.35">
      <c r="A3383">
        <v>6345</v>
      </c>
      <c r="B3383" t="s">
        <v>51</v>
      </c>
      <c r="C3383">
        <v>1941</v>
      </c>
      <c r="D3383">
        <v>1</v>
      </c>
      <c r="E3383">
        <v>13</v>
      </c>
      <c r="F3383">
        <v>16</v>
      </c>
      <c r="G3383">
        <v>27</v>
      </c>
      <c r="H3383">
        <v>44.7</v>
      </c>
      <c r="I3383">
        <v>15</v>
      </c>
      <c r="J3383">
        <v>7.4</v>
      </c>
      <c r="K3383">
        <v>7.4</v>
      </c>
      <c r="L3383">
        <v>7</v>
      </c>
      <c r="M3383">
        <v>7</v>
      </c>
      <c r="R3383" t="s">
        <v>977</v>
      </c>
      <c r="T3383" t="s">
        <v>1372</v>
      </c>
      <c r="U3383">
        <v>-4.1749999999999998</v>
      </c>
      <c r="V3383">
        <v>152.071</v>
      </c>
      <c r="W3383">
        <v>170</v>
      </c>
      <c r="X3383">
        <v>4</v>
      </c>
      <c r="Y3383">
        <v>1</v>
      </c>
      <c r="AE3383">
        <v>2</v>
      </c>
      <c r="AF3383">
        <v>1</v>
      </c>
      <c r="AG3383">
        <v>1</v>
      </c>
      <c r="AI3383">
        <v>3</v>
      </c>
      <c r="AJ3383">
        <v>4</v>
      </c>
      <c r="AK3383">
        <v>1</v>
      </c>
      <c r="AQ3383">
        <v>2</v>
      </c>
      <c r="AR3383">
        <v>1</v>
      </c>
      <c r="AS3383">
        <v>1</v>
      </c>
      <c r="AU3383">
        <v>3</v>
      </c>
    </row>
    <row r="3384" spans="1:47" x14ac:dyDescent="0.35">
      <c r="A3384">
        <v>6346</v>
      </c>
      <c r="B3384" t="s">
        <v>51</v>
      </c>
      <c r="C3384">
        <v>1941</v>
      </c>
      <c r="D3384">
        <v>2</v>
      </c>
      <c r="E3384">
        <v>9</v>
      </c>
      <c r="F3384">
        <v>9</v>
      </c>
      <c r="G3384">
        <v>44</v>
      </c>
      <c r="H3384">
        <v>4</v>
      </c>
      <c r="J3384">
        <v>6.6</v>
      </c>
      <c r="L3384">
        <v>6.6</v>
      </c>
      <c r="N3384">
        <v>6.4</v>
      </c>
      <c r="Q3384">
        <v>6</v>
      </c>
      <c r="R3384" t="s">
        <v>505</v>
      </c>
      <c r="S3384" t="s">
        <v>1092</v>
      </c>
      <c r="T3384" t="s">
        <v>1311</v>
      </c>
      <c r="U3384">
        <v>40.5</v>
      </c>
      <c r="V3384">
        <v>-125.25</v>
      </c>
      <c r="W3384">
        <v>150</v>
      </c>
      <c r="AE3384">
        <v>1</v>
      </c>
      <c r="AQ3384">
        <v>1</v>
      </c>
    </row>
    <row r="3385" spans="1:47" x14ac:dyDescent="0.35">
      <c r="A3385">
        <v>3675</v>
      </c>
      <c r="B3385" t="s">
        <v>47</v>
      </c>
      <c r="C3385">
        <v>1941</v>
      </c>
      <c r="D3385">
        <v>2</v>
      </c>
      <c r="E3385">
        <v>16</v>
      </c>
      <c r="F3385">
        <v>16</v>
      </c>
      <c r="G3385">
        <v>38</v>
      </c>
      <c r="H3385" t="s">
        <v>48</v>
      </c>
      <c r="J3385">
        <v>6.3</v>
      </c>
      <c r="P3385">
        <v>6.3</v>
      </c>
      <c r="R3385" t="s">
        <v>73</v>
      </c>
      <c r="T3385" t="s">
        <v>2252</v>
      </c>
      <c r="U3385">
        <v>33.5</v>
      </c>
      <c r="V3385">
        <v>58.6</v>
      </c>
      <c r="W3385">
        <v>140</v>
      </c>
      <c r="X3385">
        <v>730</v>
      </c>
      <c r="Y3385">
        <v>3</v>
      </c>
      <c r="AE3385">
        <v>3</v>
      </c>
    </row>
    <row r="3386" spans="1:47" x14ac:dyDescent="0.35">
      <c r="A3386">
        <v>7773</v>
      </c>
      <c r="B3386" t="s">
        <v>51</v>
      </c>
      <c r="C3386">
        <v>1941</v>
      </c>
      <c r="D3386">
        <v>3</v>
      </c>
      <c r="E3386">
        <v>16</v>
      </c>
      <c r="F3386">
        <v>18</v>
      </c>
      <c r="G3386">
        <v>48</v>
      </c>
      <c r="R3386" t="s">
        <v>60</v>
      </c>
      <c r="T3386" t="s">
        <v>1496</v>
      </c>
      <c r="U3386">
        <v>38.299999999999997</v>
      </c>
      <c r="V3386">
        <v>12.2</v>
      </c>
      <c r="W3386">
        <v>130</v>
      </c>
    </row>
    <row r="3387" spans="1:47" x14ac:dyDescent="0.35">
      <c r="A3387">
        <v>3678</v>
      </c>
      <c r="B3387" t="s">
        <v>47</v>
      </c>
      <c r="C3387">
        <v>1941</v>
      </c>
      <c r="D3387">
        <v>4</v>
      </c>
      <c r="E3387">
        <v>15</v>
      </c>
      <c r="F3387">
        <v>19</v>
      </c>
      <c r="G3387">
        <v>9</v>
      </c>
      <c r="H3387" t="s">
        <v>48</v>
      </c>
      <c r="I3387">
        <v>60</v>
      </c>
      <c r="J3387">
        <v>7.9</v>
      </c>
      <c r="P3387">
        <v>7.9</v>
      </c>
      <c r="Q3387">
        <v>7</v>
      </c>
      <c r="R3387" t="s">
        <v>543</v>
      </c>
      <c r="T3387" t="s">
        <v>2253</v>
      </c>
      <c r="U3387">
        <v>18.899999999999999</v>
      </c>
      <c r="V3387">
        <v>-102.9</v>
      </c>
      <c r="W3387">
        <v>150</v>
      </c>
    </row>
    <row r="3388" spans="1:47" x14ac:dyDescent="0.35">
      <c r="A3388">
        <v>3679</v>
      </c>
      <c r="B3388" t="s">
        <v>47</v>
      </c>
      <c r="C3388">
        <v>1941</v>
      </c>
      <c r="D3388">
        <v>5</v>
      </c>
      <c r="E3388">
        <v>5</v>
      </c>
      <c r="F3388">
        <v>15</v>
      </c>
      <c r="G3388">
        <v>18</v>
      </c>
      <c r="H3388">
        <v>27</v>
      </c>
      <c r="J3388">
        <v>6</v>
      </c>
      <c r="L3388">
        <v>6</v>
      </c>
      <c r="Q3388">
        <v>8</v>
      </c>
      <c r="R3388" t="s">
        <v>93</v>
      </c>
      <c r="T3388" t="s">
        <v>2254</v>
      </c>
      <c r="U3388">
        <v>47</v>
      </c>
      <c r="V3388">
        <v>127.2</v>
      </c>
      <c r="W3388">
        <v>30</v>
      </c>
      <c r="X3388">
        <v>132</v>
      </c>
      <c r="Y3388">
        <v>3</v>
      </c>
      <c r="AB3388">
        <v>203</v>
      </c>
      <c r="AC3388">
        <v>3</v>
      </c>
      <c r="AE3388">
        <v>3</v>
      </c>
      <c r="AF3388">
        <v>6321</v>
      </c>
      <c r="AG3388">
        <v>4</v>
      </c>
      <c r="AJ3388">
        <v>132</v>
      </c>
      <c r="AK3388">
        <v>3</v>
      </c>
      <c r="AN3388">
        <v>203</v>
      </c>
      <c r="AO3388">
        <v>3</v>
      </c>
      <c r="AQ3388">
        <v>3</v>
      </c>
      <c r="AR3388">
        <v>6321</v>
      </c>
      <c r="AS3388">
        <v>4</v>
      </c>
    </row>
    <row r="3389" spans="1:47" x14ac:dyDescent="0.35">
      <c r="A3389">
        <v>8016</v>
      </c>
      <c r="B3389" t="s">
        <v>47</v>
      </c>
      <c r="C3389">
        <v>1941</v>
      </c>
      <c r="D3389">
        <v>5</v>
      </c>
      <c r="E3389">
        <v>16</v>
      </c>
      <c r="F3389">
        <v>7</v>
      </c>
      <c r="G3389">
        <v>14</v>
      </c>
      <c r="H3389">
        <v>32</v>
      </c>
      <c r="J3389">
        <v>7</v>
      </c>
      <c r="L3389">
        <v>7</v>
      </c>
      <c r="Q3389">
        <v>9</v>
      </c>
      <c r="R3389" t="s">
        <v>93</v>
      </c>
      <c r="T3389" t="s">
        <v>530</v>
      </c>
      <c r="U3389">
        <v>23.6</v>
      </c>
      <c r="V3389">
        <v>99.4</v>
      </c>
      <c r="W3389">
        <v>30</v>
      </c>
      <c r="Y3389">
        <v>1</v>
      </c>
      <c r="AE3389">
        <v>2</v>
      </c>
      <c r="AG3389">
        <v>3</v>
      </c>
      <c r="AK3389">
        <v>1</v>
      </c>
      <c r="AQ3389">
        <v>2</v>
      </c>
      <c r="AS3389">
        <v>3</v>
      </c>
    </row>
    <row r="3390" spans="1:47" x14ac:dyDescent="0.35">
      <c r="A3390">
        <v>3681</v>
      </c>
      <c r="B3390" t="s">
        <v>51</v>
      </c>
      <c r="C3390">
        <v>1941</v>
      </c>
      <c r="D3390">
        <v>6</v>
      </c>
      <c r="E3390">
        <v>26</v>
      </c>
      <c r="F3390">
        <v>11</v>
      </c>
      <c r="G3390">
        <v>52</v>
      </c>
      <c r="H3390">
        <v>3.7</v>
      </c>
      <c r="I3390">
        <v>20</v>
      </c>
      <c r="J3390">
        <v>8</v>
      </c>
      <c r="K3390">
        <v>8</v>
      </c>
      <c r="L3390">
        <v>7.7</v>
      </c>
      <c r="R3390" t="s">
        <v>77</v>
      </c>
      <c r="T3390" t="s">
        <v>2255</v>
      </c>
      <c r="U3390">
        <v>11.94</v>
      </c>
      <c r="V3390">
        <v>92.626000000000005</v>
      </c>
      <c r="W3390">
        <v>60</v>
      </c>
      <c r="Y3390">
        <v>1</v>
      </c>
      <c r="AC3390">
        <v>1</v>
      </c>
      <c r="AE3390">
        <v>4</v>
      </c>
      <c r="AG3390">
        <v>4</v>
      </c>
      <c r="AK3390">
        <v>1</v>
      </c>
      <c r="AO3390">
        <v>1</v>
      </c>
      <c r="AQ3390">
        <v>4</v>
      </c>
      <c r="AS3390">
        <v>4</v>
      </c>
    </row>
    <row r="3391" spans="1:47" x14ac:dyDescent="0.35">
      <c r="A3391">
        <v>3682</v>
      </c>
      <c r="B3391" t="s">
        <v>47</v>
      </c>
      <c r="C3391">
        <v>1941</v>
      </c>
      <c r="D3391">
        <v>8</v>
      </c>
      <c r="E3391">
        <v>7</v>
      </c>
      <c r="R3391" t="s">
        <v>162</v>
      </c>
      <c r="T3391" t="s">
        <v>2256</v>
      </c>
      <c r="U3391">
        <v>36</v>
      </c>
      <c r="V3391">
        <v>10</v>
      </c>
      <c r="W3391">
        <v>15</v>
      </c>
      <c r="AE3391">
        <v>1</v>
      </c>
      <c r="AQ3391">
        <v>1</v>
      </c>
    </row>
    <row r="3392" spans="1:47" x14ac:dyDescent="0.35">
      <c r="A3392">
        <v>3684</v>
      </c>
      <c r="B3392" t="s">
        <v>47</v>
      </c>
      <c r="C3392">
        <v>1941</v>
      </c>
      <c r="D3392">
        <v>9</v>
      </c>
      <c r="E3392">
        <v>10</v>
      </c>
      <c r="F3392">
        <v>21</v>
      </c>
      <c r="G3392">
        <v>53</v>
      </c>
      <c r="H3392" t="s">
        <v>48</v>
      </c>
      <c r="I3392">
        <v>28</v>
      </c>
      <c r="J3392">
        <v>6</v>
      </c>
      <c r="P3392">
        <v>6</v>
      </c>
      <c r="Q3392">
        <v>8</v>
      </c>
      <c r="R3392" t="s">
        <v>80</v>
      </c>
      <c r="T3392" t="s">
        <v>2257</v>
      </c>
      <c r="U3392">
        <v>39.5</v>
      </c>
      <c r="V3392">
        <v>43.3</v>
      </c>
      <c r="W3392">
        <v>140</v>
      </c>
      <c r="X3392">
        <v>430</v>
      </c>
      <c r="Y3392">
        <v>3</v>
      </c>
    </row>
    <row r="3393" spans="1:45" x14ac:dyDescent="0.35">
      <c r="A3393">
        <v>3686</v>
      </c>
      <c r="B3393" t="s">
        <v>47</v>
      </c>
      <c r="C3393">
        <v>1941</v>
      </c>
      <c r="D3393">
        <v>10</v>
      </c>
      <c r="E3393">
        <v>8</v>
      </c>
      <c r="F3393">
        <v>15</v>
      </c>
      <c r="G3393">
        <v>24</v>
      </c>
      <c r="H3393">
        <v>20</v>
      </c>
      <c r="J3393">
        <v>6</v>
      </c>
      <c r="L3393">
        <v>6</v>
      </c>
      <c r="Q3393">
        <v>8</v>
      </c>
      <c r="R3393" t="s">
        <v>93</v>
      </c>
      <c r="T3393" t="s">
        <v>410</v>
      </c>
      <c r="U3393">
        <v>31.7</v>
      </c>
      <c r="V3393">
        <v>102.3</v>
      </c>
      <c r="W3393">
        <v>30</v>
      </c>
      <c r="X3393">
        <v>15</v>
      </c>
      <c r="Y3393">
        <v>1</v>
      </c>
      <c r="AB3393">
        <v>10</v>
      </c>
      <c r="AC3393">
        <v>1</v>
      </c>
      <c r="AE3393">
        <v>1</v>
      </c>
      <c r="AF3393">
        <v>70</v>
      </c>
      <c r="AG3393">
        <v>2</v>
      </c>
      <c r="AJ3393">
        <v>15</v>
      </c>
      <c r="AK3393">
        <v>1</v>
      </c>
      <c r="AN3393">
        <v>10</v>
      </c>
      <c r="AO3393">
        <v>1</v>
      </c>
      <c r="AQ3393">
        <v>1</v>
      </c>
      <c r="AR3393">
        <v>70</v>
      </c>
      <c r="AS3393">
        <v>2</v>
      </c>
    </row>
    <row r="3394" spans="1:45" x14ac:dyDescent="0.35">
      <c r="A3394">
        <v>3687</v>
      </c>
      <c r="B3394" t="s">
        <v>47</v>
      </c>
      <c r="C3394">
        <v>1941</v>
      </c>
      <c r="D3394">
        <v>11</v>
      </c>
      <c r="E3394">
        <v>12</v>
      </c>
      <c r="F3394">
        <v>10</v>
      </c>
      <c r="G3394">
        <v>4</v>
      </c>
      <c r="H3394" t="s">
        <v>48</v>
      </c>
      <c r="I3394">
        <v>70</v>
      </c>
      <c r="J3394">
        <v>5.9</v>
      </c>
      <c r="P3394">
        <v>5.9</v>
      </c>
      <c r="Q3394">
        <v>8</v>
      </c>
      <c r="R3394" t="s">
        <v>80</v>
      </c>
      <c r="T3394" t="s">
        <v>382</v>
      </c>
      <c r="U3394">
        <v>39.700000000000003</v>
      </c>
      <c r="V3394">
        <v>39.4</v>
      </c>
      <c r="W3394">
        <v>140</v>
      </c>
      <c r="X3394">
        <v>15</v>
      </c>
      <c r="Y3394">
        <v>1</v>
      </c>
    </row>
    <row r="3395" spans="1:45" x14ac:dyDescent="0.35">
      <c r="A3395">
        <v>3688</v>
      </c>
      <c r="B3395" t="s">
        <v>51</v>
      </c>
      <c r="C3395">
        <v>1941</v>
      </c>
      <c r="D3395">
        <v>11</v>
      </c>
      <c r="E3395">
        <v>18</v>
      </c>
      <c r="F3395">
        <v>16</v>
      </c>
      <c r="G3395">
        <v>46</v>
      </c>
      <c r="I3395">
        <v>10</v>
      </c>
      <c r="J3395">
        <v>7.4</v>
      </c>
      <c r="L3395">
        <v>7.4</v>
      </c>
      <c r="R3395" t="s">
        <v>199</v>
      </c>
      <c r="T3395" t="s">
        <v>2258</v>
      </c>
      <c r="U3395">
        <v>32</v>
      </c>
      <c r="V3395">
        <v>132.1</v>
      </c>
      <c r="W3395">
        <v>30</v>
      </c>
      <c r="AE3395">
        <v>1</v>
      </c>
      <c r="AJ3395">
        <v>2</v>
      </c>
      <c r="AK3395">
        <v>1</v>
      </c>
      <c r="AQ3395">
        <v>1</v>
      </c>
      <c r="AR3395">
        <v>27</v>
      </c>
      <c r="AS3395">
        <v>1</v>
      </c>
    </row>
    <row r="3396" spans="1:45" x14ac:dyDescent="0.35">
      <c r="A3396">
        <v>3690</v>
      </c>
      <c r="B3396" t="s">
        <v>51</v>
      </c>
      <c r="C3396">
        <v>1941</v>
      </c>
      <c r="D3396">
        <v>11</v>
      </c>
      <c r="E3396">
        <v>25</v>
      </c>
      <c r="F3396">
        <v>18</v>
      </c>
      <c r="G3396">
        <v>3</v>
      </c>
      <c r="H3396">
        <v>55</v>
      </c>
      <c r="J3396">
        <v>8.3000000000000007</v>
      </c>
      <c r="L3396">
        <v>8.3000000000000007</v>
      </c>
      <c r="Q3396">
        <v>9</v>
      </c>
      <c r="R3396" t="s">
        <v>2068</v>
      </c>
      <c r="T3396" t="s">
        <v>2259</v>
      </c>
      <c r="U3396">
        <v>37.417000000000002</v>
      </c>
      <c r="V3396">
        <v>-18.983000000000001</v>
      </c>
      <c r="W3396">
        <v>70</v>
      </c>
    </row>
    <row r="3397" spans="1:45" x14ac:dyDescent="0.35">
      <c r="A3397">
        <v>3691</v>
      </c>
      <c r="B3397" t="s">
        <v>51</v>
      </c>
      <c r="C3397">
        <v>1941</v>
      </c>
      <c r="D3397">
        <v>12</v>
      </c>
      <c r="E3397">
        <v>5</v>
      </c>
      <c r="F3397">
        <v>20</v>
      </c>
      <c r="G3397">
        <v>46</v>
      </c>
      <c r="H3397">
        <v>58</v>
      </c>
      <c r="J3397">
        <v>7.6</v>
      </c>
      <c r="L3397">
        <v>7.6</v>
      </c>
      <c r="Q3397">
        <v>4</v>
      </c>
      <c r="R3397" t="s">
        <v>595</v>
      </c>
      <c r="T3397" t="s">
        <v>1344</v>
      </c>
      <c r="U3397">
        <v>8.6999999999999993</v>
      </c>
      <c r="V3397">
        <v>-83.2</v>
      </c>
      <c r="W3397">
        <v>100</v>
      </c>
      <c r="X3397">
        <v>6</v>
      </c>
      <c r="Y3397">
        <v>1</v>
      </c>
      <c r="AC3397">
        <v>3</v>
      </c>
      <c r="AE3397">
        <v>2</v>
      </c>
      <c r="AG3397">
        <v>3</v>
      </c>
      <c r="AJ3397">
        <v>6</v>
      </c>
      <c r="AK3397">
        <v>1</v>
      </c>
      <c r="AO3397">
        <v>3</v>
      </c>
      <c r="AQ3397">
        <v>2</v>
      </c>
      <c r="AS3397">
        <v>3</v>
      </c>
    </row>
    <row r="3398" spans="1:45" x14ac:dyDescent="0.35">
      <c r="A3398">
        <v>6347</v>
      </c>
      <c r="B3398" t="s">
        <v>51</v>
      </c>
      <c r="C3398">
        <v>1941</v>
      </c>
      <c r="D3398">
        <v>12</v>
      </c>
      <c r="E3398">
        <v>6</v>
      </c>
      <c r="F3398">
        <v>21</v>
      </c>
      <c r="G3398">
        <v>24</v>
      </c>
      <c r="H3398">
        <v>40</v>
      </c>
      <c r="J3398">
        <v>6.9</v>
      </c>
      <c r="L3398">
        <v>6.9</v>
      </c>
      <c r="R3398" t="s">
        <v>595</v>
      </c>
      <c r="T3398" t="s">
        <v>1344</v>
      </c>
      <c r="U3398">
        <v>8.5</v>
      </c>
      <c r="V3398">
        <v>-84</v>
      </c>
      <c r="W3398">
        <v>100</v>
      </c>
    </row>
    <row r="3399" spans="1:45" x14ac:dyDescent="0.35">
      <c r="A3399">
        <v>3693</v>
      </c>
      <c r="B3399" t="s">
        <v>47</v>
      </c>
      <c r="C3399">
        <v>1941</v>
      </c>
      <c r="D3399">
        <v>12</v>
      </c>
      <c r="E3399">
        <v>16</v>
      </c>
      <c r="F3399">
        <v>19</v>
      </c>
      <c r="G3399">
        <v>19</v>
      </c>
      <c r="H3399">
        <v>42</v>
      </c>
      <c r="J3399">
        <v>7.1</v>
      </c>
      <c r="P3399">
        <v>7.1</v>
      </c>
      <c r="R3399" t="s">
        <v>738</v>
      </c>
      <c r="T3399" t="s">
        <v>738</v>
      </c>
      <c r="U3399">
        <v>23.3</v>
      </c>
      <c r="V3399">
        <v>120.3</v>
      </c>
      <c r="W3399">
        <v>30</v>
      </c>
      <c r="X3399">
        <v>319</v>
      </c>
      <c r="Y3399">
        <v>3</v>
      </c>
      <c r="AE3399">
        <v>2</v>
      </c>
      <c r="AF3399">
        <v>1768</v>
      </c>
      <c r="AG3399">
        <v>4</v>
      </c>
      <c r="AJ3399">
        <v>319</v>
      </c>
      <c r="AK3399">
        <v>3</v>
      </c>
      <c r="AQ3399">
        <v>2</v>
      </c>
      <c r="AR3399">
        <v>1768</v>
      </c>
      <c r="AS3399">
        <v>4</v>
      </c>
    </row>
    <row r="3400" spans="1:45" x14ac:dyDescent="0.35">
      <c r="A3400">
        <v>3695</v>
      </c>
      <c r="B3400" t="s">
        <v>47</v>
      </c>
      <c r="C3400">
        <v>1941</v>
      </c>
      <c r="D3400">
        <v>12</v>
      </c>
      <c r="E3400">
        <v>26</v>
      </c>
      <c r="F3400">
        <v>14</v>
      </c>
      <c r="G3400">
        <v>48</v>
      </c>
      <c r="H3400">
        <v>9</v>
      </c>
      <c r="J3400">
        <v>7</v>
      </c>
      <c r="L3400">
        <v>7</v>
      </c>
      <c r="Q3400">
        <v>8</v>
      </c>
      <c r="R3400" t="s">
        <v>93</v>
      </c>
      <c r="T3400" t="s">
        <v>530</v>
      </c>
      <c r="U3400">
        <v>22.7</v>
      </c>
      <c r="V3400">
        <v>99.9</v>
      </c>
      <c r="W3400">
        <v>30</v>
      </c>
      <c r="Y3400">
        <v>2</v>
      </c>
      <c r="AE3400">
        <v>1</v>
      </c>
      <c r="AG3400">
        <v>2</v>
      </c>
      <c r="AK3400">
        <v>2</v>
      </c>
      <c r="AQ3400">
        <v>1</v>
      </c>
      <c r="AS3400">
        <v>2</v>
      </c>
    </row>
    <row r="3401" spans="1:45" x14ac:dyDescent="0.35">
      <c r="A3401">
        <v>3696</v>
      </c>
      <c r="B3401" t="s">
        <v>47</v>
      </c>
      <c r="C3401">
        <v>1942</v>
      </c>
      <c r="D3401">
        <v>2</v>
      </c>
      <c r="E3401">
        <v>1</v>
      </c>
      <c r="F3401">
        <v>17</v>
      </c>
      <c r="G3401">
        <v>30</v>
      </c>
      <c r="H3401">
        <v>47</v>
      </c>
      <c r="J3401">
        <v>6.8</v>
      </c>
      <c r="L3401">
        <v>6.8</v>
      </c>
      <c r="Q3401">
        <v>8</v>
      </c>
      <c r="R3401" t="s">
        <v>93</v>
      </c>
      <c r="T3401" t="s">
        <v>2260</v>
      </c>
      <c r="U3401">
        <v>23.1</v>
      </c>
      <c r="V3401">
        <v>100.3</v>
      </c>
      <c r="W3401">
        <v>30</v>
      </c>
      <c r="X3401">
        <v>90</v>
      </c>
      <c r="Y3401">
        <v>2</v>
      </c>
      <c r="AC3401">
        <v>4</v>
      </c>
      <c r="AE3401">
        <v>4</v>
      </c>
      <c r="AG3401">
        <v>4</v>
      </c>
      <c r="AJ3401">
        <v>90</v>
      </c>
      <c r="AK3401">
        <v>2</v>
      </c>
      <c r="AO3401">
        <v>4</v>
      </c>
      <c r="AQ3401">
        <v>4</v>
      </c>
      <c r="AS3401">
        <v>4</v>
      </c>
    </row>
    <row r="3402" spans="1:45" x14ac:dyDescent="0.35">
      <c r="A3402">
        <v>3697</v>
      </c>
      <c r="B3402" t="s">
        <v>47</v>
      </c>
      <c r="C3402">
        <v>1942</v>
      </c>
      <c r="D3402">
        <v>4</v>
      </c>
      <c r="E3402">
        <v>8</v>
      </c>
      <c r="F3402">
        <v>15</v>
      </c>
      <c r="G3402">
        <v>40</v>
      </c>
      <c r="H3402" t="s">
        <v>48</v>
      </c>
      <c r="I3402">
        <v>25</v>
      </c>
      <c r="J3402">
        <v>7.8</v>
      </c>
      <c r="P3402">
        <v>7.8</v>
      </c>
      <c r="R3402" t="s">
        <v>621</v>
      </c>
      <c r="T3402" t="s">
        <v>2261</v>
      </c>
      <c r="U3402">
        <v>13.5</v>
      </c>
      <c r="V3402">
        <v>121</v>
      </c>
      <c r="W3402">
        <v>170</v>
      </c>
    </row>
    <row r="3403" spans="1:45" x14ac:dyDescent="0.35">
      <c r="A3403">
        <v>3699</v>
      </c>
      <c r="B3403" t="s">
        <v>47</v>
      </c>
      <c r="C3403">
        <v>1942</v>
      </c>
      <c r="D3403">
        <v>5</v>
      </c>
      <c r="E3403">
        <v>14</v>
      </c>
      <c r="F3403">
        <v>2</v>
      </c>
      <c r="G3403">
        <v>13</v>
      </c>
      <c r="H3403" t="s">
        <v>48</v>
      </c>
      <c r="I3403">
        <v>30</v>
      </c>
      <c r="J3403">
        <v>7.9</v>
      </c>
      <c r="L3403">
        <v>7.9</v>
      </c>
      <c r="M3403">
        <v>7.7</v>
      </c>
      <c r="Q3403">
        <v>9</v>
      </c>
      <c r="R3403" t="s">
        <v>570</v>
      </c>
      <c r="T3403" t="s">
        <v>2262</v>
      </c>
      <c r="U3403">
        <v>-0.75</v>
      </c>
      <c r="V3403">
        <v>-81.5</v>
      </c>
      <c r="W3403">
        <v>160</v>
      </c>
      <c r="X3403">
        <v>200</v>
      </c>
      <c r="Y3403">
        <v>3</v>
      </c>
      <c r="AD3403">
        <v>2.5</v>
      </c>
      <c r="AE3403">
        <v>2</v>
      </c>
      <c r="AG3403">
        <v>3</v>
      </c>
      <c r="AJ3403">
        <v>200</v>
      </c>
      <c r="AK3403">
        <v>3</v>
      </c>
      <c r="AP3403">
        <v>2.5</v>
      </c>
      <c r="AQ3403">
        <v>2</v>
      </c>
      <c r="AS3403">
        <v>3</v>
      </c>
    </row>
    <row r="3404" spans="1:45" x14ac:dyDescent="0.35">
      <c r="A3404">
        <v>3704</v>
      </c>
      <c r="B3404" t="s">
        <v>51</v>
      </c>
      <c r="C3404">
        <v>1942</v>
      </c>
      <c r="D3404">
        <v>5</v>
      </c>
      <c r="E3404">
        <v>22</v>
      </c>
      <c r="F3404">
        <v>10</v>
      </c>
      <c r="G3404">
        <v>30</v>
      </c>
      <c r="H3404">
        <v>36</v>
      </c>
      <c r="I3404">
        <v>130</v>
      </c>
      <c r="J3404">
        <v>5.8</v>
      </c>
      <c r="L3404">
        <v>5.8</v>
      </c>
      <c r="R3404" t="s">
        <v>580</v>
      </c>
      <c r="T3404" t="s">
        <v>580</v>
      </c>
      <c r="U3404">
        <v>4.5999999999999996</v>
      </c>
      <c r="V3404">
        <v>-74.5</v>
      </c>
      <c r="W3404">
        <v>160</v>
      </c>
      <c r="AE3404">
        <v>2</v>
      </c>
      <c r="AQ3404">
        <v>2</v>
      </c>
    </row>
    <row r="3405" spans="1:45" x14ac:dyDescent="0.35">
      <c r="A3405">
        <v>3705</v>
      </c>
      <c r="B3405" t="s">
        <v>47</v>
      </c>
      <c r="C3405">
        <v>1942</v>
      </c>
      <c r="D3405">
        <v>5</v>
      </c>
      <c r="E3405">
        <v>28</v>
      </c>
      <c r="F3405">
        <v>1</v>
      </c>
      <c r="G3405">
        <v>1</v>
      </c>
      <c r="H3405">
        <v>48</v>
      </c>
      <c r="I3405">
        <v>120</v>
      </c>
      <c r="J3405">
        <v>7.5</v>
      </c>
      <c r="L3405">
        <v>7.5</v>
      </c>
      <c r="R3405" t="s">
        <v>676</v>
      </c>
      <c r="T3405" t="s">
        <v>1825</v>
      </c>
      <c r="U3405" t="s">
        <v>1629</v>
      </c>
      <c r="V3405">
        <v>124</v>
      </c>
      <c r="W3405">
        <v>170</v>
      </c>
    </row>
    <row r="3406" spans="1:45" x14ac:dyDescent="0.35">
      <c r="A3406">
        <v>3706</v>
      </c>
      <c r="B3406" t="s">
        <v>47</v>
      </c>
      <c r="C3406">
        <v>1942</v>
      </c>
      <c r="D3406">
        <v>6</v>
      </c>
      <c r="E3406">
        <v>5</v>
      </c>
      <c r="H3406" t="s">
        <v>48</v>
      </c>
      <c r="R3406" t="s">
        <v>807</v>
      </c>
      <c r="T3406" t="s">
        <v>2263</v>
      </c>
      <c r="U3406">
        <v>-34.6</v>
      </c>
      <c r="V3406">
        <v>-67.900000000000006</v>
      </c>
      <c r="W3406">
        <v>160</v>
      </c>
      <c r="AE3406">
        <v>3</v>
      </c>
    </row>
    <row r="3407" spans="1:45" x14ac:dyDescent="0.35">
      <c r="A3407">
        <v>7892</v>
      </c>
      <c r="B3407" t="s">
        <v>47</v>
      </c>
      <c r="C3407">
        <v>1942</v>
      </c>
      <c r="D3407">
        <v>7</v>
      </c>
      <c r="E3407">
        <v>8</v>
      </c>
      <c r="F3407">
        <v>21</v>
      </c>
      <c r="G3407">
        <v>22</v>
      </c>
      <c r="H3407">
        <v>27</v>
      </c>
      <c r="J3407">
        <v>6</v>
      </c>
      <c r="L3407">
        <v>6</v>
      </c>
      <c r="Q3407">
        <v>8</v>
      </c>
      <c r="R3407" t="s">
        <v>93</v>
      </c>
      <c r="T3407" t="s">
        <v>2264</v>
      </c>
      <c r="U3407">
        <v>43</v>
      </c>
      <c r="V3407">
        <v>122</v>
      </c>
      <c r="W3407">
        <v>30</v>
      </c>
      <c r="Y3407">
        <v>2</v>
      </c>
      <c r="AC3407">
        <v>2</v>
      </c>
      <c r="AE3407">
        <v>2</v>
      </c>
      <c r="AG3407">
        <v>2</v>
      </c>
      <c r="AK3407">
        <v>2</v>
      </c>
      <c r="AO3407">
        <v>2</v>
      </c>
      <c r="AQ3407">
        <v>2</v>
      </c>
      <c r="AS3407">
        <v>2</v>
      </c>
    </row>
    <row r="3408" spans="1:45" x14ac:dyDescent="0.35">
      <c r="A3408">
        <v>3708</v>
      </c>
      <c r="B3408" t="s">
        <v>47</v>
      </c>
      <c r="C3408">
        <v>1942</v>
      </c>
      <c r="D3408">
        <v>8</v>
      </c>
      <c r="E3408">
        <v>6</v>
      </c>
      <c r="F3408">
        <v>23</v>
      </c>
      <c r="G3408">
        <v>36</v>
      </c>
      <c r="H3408">
        <v>59</v>
      </c>
      <c r="I3408">
        <v>50</v>
      </c>
      <c r="J3408">
        <v>7.9</v>
      </c>
      <c r="L3408">
        <v>7.9</v>
      </c>
      <c r="M3408">
        <v>7.7</v>
      </c>
      <c r="R3408" t="s">
        <v>578</v>
      </c>
      <c r="T3408" t="s">
        <v>2265</v>
      </c>
      <c r="U3408">
        <v>14</v>
      </c>
      <c r="V3408">
        <v>-91</v>
      </c>
      <c r="W3408">
        <v>100</v>
      </c>
    </row>
    <row r="3409" spans="1:47" x14ac:dyDescent="0.35">
      <c r="A3409">
        <v>3710</v>
      </c>
      <c r="B3409" t="s">
        <v>51</v>
      </c>
      <c r="C3409">
        <v>1942</v>
      </c>
      <c r="D3409">
        <v>8</v>
      </c>
      <c r="E3409">
        <v>24</v>
      </c>
      <c r="F3409">
        <v>22</v>
      </c>
      <c r="G3409">
        <v>50</v>
      </c>
      <c r="H3409">
        <v>27</v>
      </c>
      <c r="I3409">
        <v>60</v>
      </c>
      <c r="J3409">
        <v>8.1999999999999993</v>
      </c>
      <c r="K3409">
        <v>8.1999999999999993</v>
      </c>
      <c r="L3409">
        <v>8.6</v>
      </c>
      <c r="Q3409">
        <v>9</v>
      </c>
      <c r="R3409" t="s">
        <v>479</v>
      </c>
      <c r="T3409" t="s">
        <v>2266</v>
      </c>
      <c r="U3409">
        <v>-15</v>
      </c>
      <c r="V3409">
        <v>-76</v>
      </c>
      <c r="W3409">
        <v>160</v>
      </c>
      <c r="X3409">
        <v>30</v>
      </c>
      <c r="Y3409">
        <v>1</v>
      </c>
      <c r="AB3409">
        <v>25</v>
      </c>
      <c r="AC3409">
        <v>1</v>
      </c>
      <c r="AE3409">
        <v>3</v>
      </c>
      <c r="AG3409">
        <v>3</v>
      </c>
      <c r="AJ3409">
        <v>30</v>
      </c>
      <c r="AK3409">
        <v>1</v>
      </c>
      <c r="AN3409">
        <v>25</v>
      </c>
      <c r="AO3409">
        <v>1</v>
      </c>
      <c r="AQ3409">
        <v>3</v>
      </c>
      <c r="AS3409">
        <v>3</v>
      </c>
    </row>
    <row r="3410" spans="1:47" x14ac:dyDescent="0.35">
      <c r="A3410">
        <v>3712</v>
      </c>
      <c r="B3410" t="s">
        <v>47</v>
      </c>
      <c r="C3410">
        <v>1942</v>
      </c>
      <c r="D3410">
        <v>8</v>
      </c>
      <c r="E3410">
        <v>27</v>
      </c>
      <c r="F3410">
        <v>6</v>
      </c>
      <c r="G3410">
        <v>14</v>
      </c>
      <c r="H3410">
        <v>11</v>
      </c>
      <c r="I3410">
        <v>33</v>
      </c>
      <c r="J3410">
        <v>6</v>
      </c>
      <c r="L3410">
        <v>6</v>
      </c>
      <c r="Q3410">
        <v>10</v>
      </c>
      <c r="R3410" t="s">
        <v>100</v>
      </c>
      <c r="T3410" t="s">
        <v>2267</v>
      </c>
      <c r="U3410">
        <v>41.7</v>
      </c>
      <c r="V3410">
        <v>20.399999999999999</v>
      </c>
      <c r="W3410">
        <v>130</v>
      </c>
      <c r="X3410">
        <v>43</v>
      </c>
      <c r="Y3410">
        <v>1</v>
      </c>
      <c r="AB3410">
        <v>110</v>
      </c>
      <c r="AC3410">
        <v>3</v>
      </c>
      <c r="AE3410">
        <v>3</v>
      </c>
      <c r="AG3410">
        <v>3</v>
      </c>
      <c r="AJ3410">
        <v>43</v>
      </c>
      <c r="AK3410">
        <v>1</v>
      </c>
      <c r="AN3410">
        <v>110</v>
      </c>
      <c r="AO3410">
        <v>3</v>
      </c>
      <c r="AQ3410">
        <v>3</v>
      </c>
      <c r="AS3410">
        <v>3</v>
      </c>
    </row>
    <row r="3411" spans="1:47" x14ac:dyDescent="0.35">
      <c r="A3411">
        <v>3716</v>
      </c>
      <c r="B3411" t="s">
        <v>47</v>
      </c>
      <c r="C3411">
        <v>1942</v>
      </c>
      <c r="D3411">
        <v>11</v>
      </c>
      <c r="E3411">
        <v>10</v>
      </c>
      <c r="F3411">
        <v>11</v>
      </c>
      <c r="G3411">
        <v>41</v>
      </c>
      <c r="H3411">
        <v>27</v>
      </c>
      <c r="I3411">
        <v>25</v>
      </c>
      <c r="J3411">
        <v>7.9</v>
      </c>
      <c r="L3411">
        <v>7.9</v>
      </c>
      <c r="R3411" t="s">
        <v>1101</v>
      </c>
      <c r="T3411" t="s">
        <v>2268</v>
      </c>
      <c r="U3411">
        <v>-49.5</v>
      </c>
      <c r="V3411">
        <v>32</v>
      </c>
      <c r="W3411">
        <v>60</v>
      </c>
    </row>
    <row r="3412" spans="1:47" x14ac:dyDescent="0.35">
      <c r="A3412">
        <v>3717</v>
      </c>
      <c r="B3412" t="s">
        <v>47</v>
      </c>
      <c r="C3412">
        <v>1942</v>
      </c>
      <c r="D3412">
        <v>11</v>
      </c>
      <c r="E3412">
        <v>12</v>
      </c>
      <c r="H3412" t="s">
        <v>48</v>
      </c>
      <c r="R3412" t="s">
        <v>543</v>
      </c>
      <c r="T3412" t="s">
        <v>2269</v>
      </c>
      <c r="U3412">
        <v>16.3</v>
      </c>
      <c r="V3412">
        <v>-95</v>
      </c>
      <c r="W3412">
        <v>150</v>
      </c>
      <c r="AE3412">
        <v>3</v>
      </c>
    </row>
    <row r="3413" spans="1:47" x14ac:dyDescent="0.35">
      <c r="A3413">
        <v>3718</v>
      </c>
      <c r="B3413" t="s">
        <v>47</v>
      </c>
      <c r="C3413">
        <v>1942</v>
      </c>
      <c r="D3413">
        <v>11</v>
      </c>
      <c r="E3413">
        <v>15</v>
      </c>
      <c r="F3413">
        <v>17</v>
      </c>
      <c r="G3413">
        <v>1</v>
      </c>
      <c r="H3413" t="s">
        <v>48</v>
      </c>
      <c r="J3413">
        <v>6.1</v>
      </c>
      <c r="P3413">
        <v>6.1</v>
      </c>
      <c r="Q3413">
        <v>8</v>
      </c>
      <c r="R3413" t="s">
        <v>80</v>
      </c>
      <c r="T3413" t="s">
        <v>2270</v>
      </c>
      <c r="U3413">
        <v>39.200000000000003</v>
      </c>
      <c r="V3413">
        <v>28.2</v>
      </c>
      <c r="W3413">
        <v>140</v>
      </c>
      <c r="X3413">
        <v>16</v>
      </c>
      <c r="Y3413">
        <v>1</v>
      </c>
      <c r="AE3413">
        <v>2</v>
      </c>
    </row>
    <row r="3414" spans="1:47" x14ac:dyDescent="0.35">
      <c r="A3414">
        <v>3720</v>
      </c>
      <c r="B3414" t="s">
        <v>47</v>
      </c>
      <c r="C3414">
        <v>1942</v>
      </c>
      <c r="D3414">
        <v>11</v>
      </c>
      <c r="E3414">
        <v>21</v>
      </c>
      <c r="F3414">
        <v>14</v>
      </c>
      <c r="G3414">
        <v>1</v>
      </c>
      <c r="H3414" t="s">
        <v>48</v>
      </c>
      <c r="Q3414">
        <v>8</v>
      </c>
      <c r="R3414" t="s">
        <v>80</v>
      </c>
      <c r="T3414" t="s">
        <v>2271</v>
      </c>
      <c r="U3414">
        <v>40.299999999999997</v>
      </c>
      <c r="V3414">
        <v>34.6</v>
      </c>
      <c r="W3414">
        <v>140</v>
      </c>
      <c r="X3414">
        <v>17</v>
      </c>
      <c r="Y3414">
        <v>1</v>
      </c>
      <c r="AE3414">
        <v>2</v>
      </c>
    </row>
    <row r="3415" spans="1:47" x14ac:dyDescent="0.35">
      <c r="A3415">
        <v>3723</v>
      </c>
      <c r="B3415" t="s">
        <v>47</v>
      </c>
      <c r="C3415">
        <v>1942</v>
      </c>
      <c r="D3415">
        <v>12</v>
      </c>
      <c r="E3415">
        <v>2</v>
      </c>
      <c r="F3415">
        <v>19</v>
      </c>
      <c r="G3415">
        <v>4</v>
      </c>
      <c r="H3415" t="s">
        <v>48</v>
      </c>
      <c r="Q3415">
        <v>8</v>
      </c>
      <c r="R3415" t="s">
        <v>80</v>
      </c>
      <c r="T3415" t="s">
        <v>2272</v>
      </c>
      <c r="U3415">
        <v>40.6</v>
      </c>
      <c r="V3415">
        <v>35</v>
      </c>
      <c r="W3415">
        <v>140</v>
      </c>
      <c r="X3415">
        <v>4</v>
      </c>
      <c r="Y3415">
        <v>1</v>
      </c>
      <c r="AE3415">
        <v>3</v>
      </c>
    </row>
    <row r="3416" spans="1:47" x14ac:dyDescent="0.35">
      <c r="A3416">
        <v>3724</v>
      </c>
      <c r="B3416" t="s">
        <v>47</v>
      </c>
      <c r="C3416">
        <v>1942</v>
      </c>
      <c r="D3416">
        <v>12</v>
      </c>
      <c r="E3416">
        <v>11</v>
      </c>
      <c r="F3416">
        <v>2</v>
      </c>
      <c r="G3416">
        <v>39</v>
      </c>
      <c r="H3416" t="s">
        <v>48</v>
      </c>
      <c r="Q3416">
        <v>8</v>
      </c>
      <c r="R3416" t="s">
        <v>80</v>
      </c>
      <c r="T3416" t="s">
        <v>80</v>
      </c>
      <c r="U3416">
        <v>40.799999999999997</v>
      </c>
      <c r="V3416">
        <v>35.1</v>
      </c>
      <c r="W3416">
        <v>140</v>
      </c>
      <c r="AE3416">
        <v>3</v>
      </c>
    </row>
    <row r="3417" spans="1:47" x14ac:dyDescent="0.35">
      <c r="A3417">
        <v>3725</v>
      </c>
      <c r="B3417" t="s">
        <v>47</v>
      </c>
      <c r="C3417">
        <v>1942</v>
      </c>
      <c r="D3417">
        <v>12</v>
      </c>
      <c r="E3417">
        <v>20</v>
      </c>
      <c r="F3417">
        <v>14</v>
      </c>
      <c r="G3417">
        <v>3</v>
      </c>
      <c r="H3417" t="s">
        <v>48</v>
      </c>
      <c r="J3417">
        <v>7.3</v>
      </c>
      <c r="L3417">
        <v>7.3</v>
      </c>
      <c r="Q3417">
        <v>10</v>
      </c>
      <c r="R3417" t="s">
        <v>80</v>
      </c>
      <c r="T3417" t="s">
        <v>2273</v>
      </c>
      <c r="U3417">
        <v>40.9</v>
      </c>
      <c r="V3417">
        <v>36.5</v>
      </c>
      <c r="W3417">
        <v>140</v>
      </c>
      <c r="X3417">
        <v>1000</v>
      </c>
      <c r="Y3417">
        <v>3</v>
      </c>
      <c r="AE3417">
        <v>4</v>
      </c>
    </row>
    <row r="3418" spans="1:47" x14ac:dyDescent="0.35">
      <c r="A3418">
        <v>3729</v>
      </c>
      <c r="B3418" t="s">
        <v>47</v>
      </c>
      <c r="C3418">
        <v>1942</v>
      </c>
      <c r="D3418">
        <v>12</v>
      </c>
      <c r="E3418">
        <v>29</v>
      </c>
      <c r="F3418">
        <v>3</v>
      </c>
      <c r="G3418">
        <v>42</v>
      </c>
      <c r="H3418" t="s">
        <v>48</v>
      </c>
      <c r="I3418">
        <v>15</v>
      </c>
      <c r="J3418">
        <v>6</v>
      </c>
      <c r="P3418">
        <v>6</v>
      </c>
      <c r="Q3418">
        <v>10</v>
      </c>
      <c r="R3418" t="s">
        <v>389</v>
      </c>
      <c r="T3418" t="s">
        <v>390</v>
      </c>
      <c r="U3418">
        <v>43.4</v>
      </c>
      <c r="V3418">
        <v>17.2</v>
      </c>
      <c r="W3418">
        <v>130</v>
      </c>
    </row>
    <row r="3419" spans="1:47" x14ac:dyDescent="0.35">
      <c r="A3419">
        <v>3730</v>
      </c>
      <c r="B3419" t="s">
        <v>47</v>
      </c>
      <c r="C3419">
        <v>1943</v>
      </c>
      <c r="D3419">
        <v>1</v>
      </c>
      <c r="E3419">
        <v>20</v>
      </c>
      <c r="F3419">
        <v>15</v>
      </c>
      <c r="G3419">
        <v>32</v>
      </c>
      <c r="H3419" t="s">
        <v>48</v>
      </c>
      <c r="J3419">
        <v>6.6</v>
      </c>
      <c r="P3419">
        <v>6.6</v>
      </c>
      <c r="R3419" t="s">
        <v>80</v>
      </c>
      <c r="T3419" t="s">
        <v>2274</v>
      </c>
      <c r="U3419">
        <v>40.799999999999997</v>
      </c>
      <c r="V3419">
        <v>30.5</v>
      </c>
      <c r="W3419">
        <v>140</v>
      </c>
      <c r="X3419">
        <v>285</v>
      </c>
      <c r="Y3419">
        <v>3</v>
      </c>
    </row>
    <row r="3420" spans="1:47" x14ac:dyDescent="0.35">
      <c r="A3420">
        <v>3731</v>
      </c>
      <c r="B3420" t="s">
        <v>47</v>
      </c>
      <c r="C3420">
        <v>1943</v>
      </c>
      <c r="D3420">
        <v>1</v>
      </c>
      <c r="E3420">
        <v>29</v>
      </c>
      <c r="H3420" t="s">
        <v>48</v>
      </c>
      <c r="R3420" t="s">
        <v>446</v>
      </c>
      <c r="T3420" t="s">
        <v>447</v>
      </c>
      <c r="U3420">
        <v>44.3</v>
      </c>
      <c r="V3420">
        <v>17</v>
      </c>
      <c r="W3420">
        <v>130</v>
      </c>
      <c r="X3420">
        <v>19</v>
      </c>
      <c r="Y3420">
        <v>1</v>
      </c>
      <c r="AE3420">
        <v>1</v>
      </c>
    </row>
    <row r="3421" spans="1:47" x14ac:dyDescent="0.35">
      <c r="A3421">
        <v>8238</v>
      </c>
      <c r="B3421" t="s">
        <v>47</v>
      </c>
      <c r="C3421">
        <v>1943</v>
      </c>
      <c r="D3421">
        <v>1</v>
      </c>
      <c r="E3421">
        <v>30</v>
      </c>
      <c r="F3421">
        <v>5</v>
      </c>
      <c r="G3421">
        <v>33</v>
      </c>
      <c r="H3421">
        <v>3</v>
      </c>
      <c r="I3421">
        <v>100</v>
      </c>
      <c r="J3421">
        <v>6.9</v>
      </c>
      <c r="L3421">
        <v>6.9</v>
      </c>
      <c r="Q3421">
        <v>6</v>
      </c>
      <c r="R3421" t="s">
        <v>570</v>
      </c>
      <c r="T3421" t="s">
        <v>2262</v>
      </c>
      <c r="U3421">
        <v>-2.1</v>
      </c>
      <c r="V3421">
        <v>-80.5</v>
      </c>
      <c r="W3421">
        <v>160</v>
      </c>
      <c r="AE3421">
        <v>2</v>
      </c>
      <c r="AI3421">
        <v>3</v>
      </c>
      <c r="AQ3421">
        <v>2</v>
      </c>
      <c r="AU3421">
        <v>3</v>
      </c>
    </row>
    <row r="3422" spans="1:47" x14ac:dyDescent="0.35">
      <c r="A3422">
        <v>3733</v>
      </c>
      <c r="B3422" t="s">
        <v>47</v>
      </c>
      <c r="C3422">
        <v>1943</v>
      </c>
      <c r="D3422">
        <v>1</v>
      </c>
      <c r="E3422">
        <v>31</v>
      </c>
      <c r="F3422">
        <v>5</v>
      </c>
      <c r="G3422">
        <v>1</v>
      </c>
      <c r="J3422">
        <v>5</v>
      </c>
      <c r="L3422">
        <v>5</v>
      </c>
      <c r="R3422" t="s">
        <v>479</v>
      </c>
      <c r="T3422" t="s">
        <v>2275</v>
      </c>
      <c r="U3422">
        <v>-14.2</v>
      </c>
      <c r="V3422">
        <v>-71.5</v>
      </c>
      <c r="W3422">
        <v>160</v>
      </c>
      <c r="X3422">
        <v>75</v>
      </c>
      <c r="Y3422">
        <v>2</v>
      </c>
      <c r="AB3422">
        <v>200</v>
      </c>
      <c r="AC3422">
        <v>3</v>
      </c>
      <c r="AE3422">
        <v>1</v>
      </c>
      <c r="AJ3422">
        <v>75</v>
      </c>
      <c r="AK3422">
        <v>2</v>
      </c>
      <c r="AN3422">
        <v>200</v>
      </c>
      <c r="AO3422">
        <v>3</v>
      </c>
    </row>
    <row r="3423" spans="1:47" x14ac:dyDescent="0.35">
      <c r="A3423">
        <v>3737</v>
      </c>
      <c r="B3423" t="s">
        <v>47</v>
      </c>
      <c r="C3423">
        <v>1943</v>
      </c>
      <c r="D3423">
        <v>2</v>
      </c>
      <c r="E3423">
        <v>22</v>
      </c>
      <c r="F3423">
        <v>9</v>
      </c>
      <c r="G3423">
        <v>20</v>
      </c>
      <c r="H3423" t="s">
        <v>48</v>
      </c>
      <c r="I3423">
        <v>60</v>
      </c>
      <c r="J3423">
        <v>7.5</v>
      </c>
      <c r="P3423">
        <v>7.5</v>
      </c>
      <c r="Q3423">
        <v>7</v>
      </c>
      <c r="R3423" t="s">
        <v>543</v>
      </c>
      <c r="T3423" t="s">
        <v>2276</v>
      </c>
      <c r="U3423">
        <v>16.7</v>
      </c>
      <c r="V3423">
        <v>-101.5</v>
      </c>
      <c r="W3423">
        <v>150</v>
      </c>
      <c r="X3423">
        <v>11</v>
      </c>
      <c r="Y3423">
        <v>1</v>
      </c>
      <c r="AE3423">
        <v>3</v>
      </c>
    </row>
    <row r="3424" spans="1:47" x14ac:dyDescent="0.35">
      <c r="A3424">
        <v>3739</v>
      </c>
      <c r="B3424" t="s">
        <v>47</v>
      </c>
      <c r="C3424">
        <v>1943</v>
      </c>
      <c r="D3424">
        <v>4</v>
      </c>
      <c r="E3424">
        <v>5</v>
      </c>
      <c r="F3424">
        <v>1</v>
      </c>
      <c r="G3424">
        <v>56</v>
      </c>
      <c r="H3424">
        <v>1</v>
      </c>
      <c r="J3424">
        <v>6.5</v>
      </c>
      <c r="L3424">
        <v>6.5</v>
      </c>
      <c r="R3424" t="s">
        <v>93</v>
      </c>
      <c r="T3424" t="s">
        <v>2277</v>
      </c>
      <c r="U3424">
        <v>39.299999999999997</v>
      </c>
      <c r="V3424">
        <v>73.3</v>
      </c>
      <c r="W3424">
        <v>40</v>
      </c>
      <c r="Y3424">
        <v>3</v>
      </c>
      <c r="AE3424">
        <v>2</v>
      </c>
      <c r="AG3424">
        <v>3</v>
      </c>
      <c r="AK3424">
        <v>3</v>
      </c>
      <c r="AQ3424">
        <v>2</v>
      </c>
      <c r="AS3424">
        <v>3</v>
      </c>
    </row>
    <row r="3425" spans="1:47" x14ac:dyDescent="0.35">
      <c r="A3425">
        <v>3740</v>
      </c>
      <c r="B3425" t="s">
        <v>51</v>
      </c>
      <c r="C3425">
        <v>1943</v>
      </c>
      <c r="D3425">
        <v>4</v>
      </c>
      <c r="E3425">
        <v>6</v>
      </c>
      <c r="F3425">
        <v>16</v>
      </c>
      <c r="G3425">
        <v>7</v>
      </c>
      <c r="H3425">
        <v>15</v>
      </c>
      <c r="I3425">
        <v>35</v>
      </c>
      <c r="J3425">
        <v>8.1999999999999993</v>
      </c>
      <c r="K3425">
        <v>8.1999999999999993</v>
      </c>
      <c r="L3425">
        <v>7.9</v>
      </c>
      <c r="M3425">
        <v>7.6</v>
      </c>
      <c r="R3425" t="s">
        <v>539</v>
      </c>
      <c r="T3425" t="s">
        <v>1582</v>
      </c>
      <c r="U3425">
        <v>-30.75</v>
      </c>
      <c r="V3425">
        <v>-72</v>
      </c>
      <c r="W3425">
        <v>160</v>
      </c>
      <c r="X3425">
        <v>11</v>
      </c>
      <c r="Y3425">
        <v>1</v>
      </c>
      <c r="AE3425">
        <v>1</v>
      </c>
      <c r="AG3425">
        <v>1</v>
      </c>
      <c r="AJ3425">
        <v>11</v>
      </c>
      <c r="AK3425">
        <v>1</v>
      </c>
      <c r="AQ3425">
        <v>1</v>
      </c>
      <c r="AS3425">
        <v>1</v>
      </c>
    </row>
    <row r="3426" spans="1:47" x14ac:dyDescent="0.35">
      <c r="A3426">
        <v>3742</v>
      </c>
      <c r="B3426" t="s">
        <v>47</v>
      </c>
      <c r="C3426">
        <v>1943</v>
      </c>
      <c r="D3426">
        <v>4</v>
      </c>
      <c r="E3426">
        <v>16</v>
      </c>
      <c r="H3426" t="s">
        <v>48</v>
      </c>
      <c r="J3426">
        <v>5</v>
      </c>
      <c r="P3426">
        <v>5</v>
      </c>
      <c r="R3426" t="s">
        <v>258</v>
      </c>
      <c r="T3426" t="s">
        <v>2278</v>
      </c>
      <c r="U3426">
        <v>36.1</v>
      </c>
      <c r="V3426">
        <v>4.5</v>
      </c>
      <c r="W3426">
        <v>15</v>
      </c>
      <c r="Y3426">
        <v>2</v>
      </c>
    </row>
    <row r="3427" spans="1:47" x14ac:dyDescent="0.35">
      <c r="A3427">
        <v>3743</v>
      </c>
      <c r="B3427" t="s">
        <v>47</v>
      </c>
      <c r="C3427">
        <v>1943</v>
      </c>
      <c r="D3427">
        <v>5</v>
      </c>
      <c r="E3427">
        <v>12</v>
      </c>
      <c r="F3427">
        <v>12</v>
      </c>
      <c r="G3427">
        <v>25</v>
      </c>
      <c r="H3427" t="s">
        <v>48</v>
      </c>
      <c r="Q3427">
        <v>12</v>
      </c>
      <c r="R3427" t="s">
        <v>60</v>
      </c>
      <c r="T3427" t="s">
        <v>476</v>
      </c>
      <c r="U3427">
        <v>43.1</v>
      </c>
      <c r="V3427">
        <v>13.3</v>
      </c>
      <c r="W3427">
        <v>130</v>
      </c>
    </row>
    <row r="3428" spans="1:47" x14ac:dyDescent="0.35">
      <c r="A3428">
        <v>3744</v>
      </c>
      <c r="B3428" t="s">
        <v>47</v>
      </c>
      <c r="C3428">
        <v>1943</v>
      </c>
      <c r="D3428">
        <v>5</v>
      </c>
      <c r="E3428">
        <v>25</v>
      </c>
      <c r="F3428">
        <v>23</v>
      </c>
      <c r="G3428">
        <v>7</v>
      </c>
      <c r="H3428">
        <v>36</v>
      </c>
      <c r="I3428">
        <v>33</v>
      </c>
      <c r="J3428">
        <v>8.1</v>
      </c>
      <c r="L3428">
        <v>8.1</v>
      </c>
      <c r="R3428" t="s">
        <v>621</v>
      </c>
      <c r="T3428" t="s">
        <v>2279</v>
      </c>
      <c r="U3428">
        <v>7.5</v>
      </c>
      <c r="V3428">
        <v>128</v>
      </c>
      <c r="W3428">
        <v>170</v>
      </c>
    </row>
    <row r="3429" spans="1:47" x14ac:dyDescent="0.35">
      <c r="A3429">
        <v>3745</v>
      </c>
      <c r="B3429" t="s">
        <v>47</v>
      </c>
      <c r="C3429">
        <v>1943</v>
      </c>
      <c r="D3429">
        <v>6</v>
      </c>
      <c r="E3429">
        <v>9</v>
      </c>
      <c r="F3429">
        <v>3</v>
      </c>
      <c r="G3429">
        <v>6</v>
      </c>
      <c r="H3429">
        <v>22</v>
      </c>
      <c r="I3429">
        <v>50</v>
      </c>
      <c r="J3429">
        <v>7.6</v>
      </c>
      <c r="L3429">
        <v>7.6</v>
      </c>
      <c r="R3429" t="s">
        <v>676</v>
      </c>
      <c r="T3429" t="s">
        <v>2179</v>
      </c>
      <c r="U3429">
        <v>-1</v>
      </c>
      <c r="V3429">
        <v>101</v>
      </c>
      <c r="W3429">
        <v>60</v>
      </c>
    </row>
    <row r="3430" spans="1:47" x14ac:dyDescent="0.35">
      <c r="A3430">
        <v>6587</v>
      </c>
      <c r="B3430" t="s">
        <v>51</v>
      </c>
      <c r="C3430">
        <v>1943</v>
      </c>
      <c r="D3430">
        <v>6</v>
      </c>
      <c r="E3430">
        <v>13</v>
      </c>
      <c r="F3430">
        <v>5</v>
      </c>
      <c r="G3430">
        <v>12</v>
      </c>
      <c r="H3430" t="s">
        <v>48</v>
      </c>
      <c r="I3430">
        <v>20</v>
      </c>
      <c r="R3430" t="s">
        <v>199</v>
      </c>
      <c r="T3430" t="s">
        <v>1249</v>
      </c>
      <c r="U3430">
        <v>41.2</v>
      </c>
      <c r="V3430">
        <v>143.30000000000001</v>
      </c>
      <c r="W3430">
        <v>30</v>
      </c>
    </row>
    <row r="3431" spans="1:47" x14ac:dyDescent="0.35">
      <c r="A3431">
        <v>3747</v>
      </c>
      <c r="B3431" t="s">
        <v>47</v>
      </c>
      <c r="C3431">
        <v>1943</v>
      </c>
      <c r="D3431">
        <v>6</v>
      </c>
      <c r="E3431">
        <v>20</v>
      </c>
      <c r="F3431">
        <v>15</v>
      </c>
      <c r="G3431">
        <v>33</v>
      </c>
      <c r="H3431" t="s">
        <v>48</v>
      </c>
      <c r="I3431">
        <v>15</v>
      </c>
      <c r="J3431">
        <v>6.2</v>
      </c>
      <c r="P3431">
        <v>6.2</v>
      </c>
      <c r="Q3431">
        <v>10</v>
      </c>
      <c r="R3431" t="s">
        <v>80</v>
      </c>
      <c r="T3431" t="s">
        <v>2280</v>
      </c>
      <c r="U3431">
        <v>40.6</v>
      </c>
      <c r="V3431">
        <v>30.5</v>
      </c>
      <c r="W3431">
        <v>140</v>
      </c>
      <c r="X3431">
        <v>285</v>
      </c>
      <c r="Y3431">
        <v>3</v>
      </c>
      <c r="AE3431">
        <v>3</v>
      </c>
    </row>
    <row r="3432" spans="1:47" x14ac:dyDescent="0.35">
      <c r="A3432">
        <v>8017</v>
      </c>
      <c r="B3432" t="s">
        <v>47</v>
      </c>
      <c r="C3432">
        <v>1943</v>
      </c>
      <c r="D3432">
        <v>6</v>
      </c>
      <c r="E3432">
        <v>21</v>
      </c>
      <c r="J3432">
        <v>5</v>
      </c>
      <c r="L3432">
        <v>5</v>
      </c>
      <c r="Q3432">
        <v>6</v>
      </c>
      <c r="R3432" t="s">
        <v>93</v>
      </c>
      <c r="T3432" t="s">
        <v>410</v>
      </c>
      <c r="U3432">
        <v>30.6</v>
      </c>
      <c r="V3432">
        <v>104.1</v>
      </c>
      <c r="W3432">
        <v>30</v>
      </c>
      <c r="Y3432">
        <v>1</v>
      </c>
      <c r="AE3432">
        <v>1</v>
      </c>
      <c r="AG3432">
        <v>1</v>
      </c>
      <c r="AK3432">
        <v>1</v>
      </c>
      <c r="AQ3432">
        <v>1</v>
      </c>
      <c r="AS3432">
        <v>1</v>
      </c>
    </row>
    <row r="3433" spans="1:47" x14ac:dyDescent="0.35">
      <c r="A3433">
        <v>3749</v>
      </c>
      <c r="B3433" t="s">
        <v>47</v>
      </c>
      <c r="C3433">
        <v>1943</v>
      </c>
      <c r="D3433">
        <v>7</v>
      </c>
      <c r="E3433">
        <v>23</v>
      </c>
      <c r="F3433">
        <v>14</v>
      </c>
      <c r="G3433">
        <v>53</v>
      </c>
      <c r="H3433">
        <v>9</v>
      </c>
      <c r="I3433">
        <v>90</v>
      </c>
      <c r="J3433">
        <v>8.1</v>
      </c>
      <c r="L3433">
        <v>8.1</v>
      </c>
      <c r="Q3433">
        <v>8</v>
      </c>
      <c r="R3433" t="s">
        <v>676</v>
      </c>
      <c r="T3433" t="s">
        <v>2281</v>
      </c>
      <c r="U3433">
        <v>-9.5</v>
      </c>
      <c r="V3433">
        <v>110</v>
      </c>
      <c r="W3433">
        <v>60</v>
      </c>
      <c r="X3433">
        <v>213</v>
      </c>
      <c r="Y3433">
        <v>3</v>
      </c>
      <c r="AB3433">
        <v>2096</v>
      </c>
      <c r="AC3433">
        <v>4</v>
      </c>
      <c r="AE3433">
        <v>3</v>
      </c>
      <c r="AH3433">
        <v>2800</v>
      </c>
      <c r="AI3433">
        <v>4</v>
      </c>
      <c r="AJ3433">
        <v>213</v>
      </c>
      <c r="AK3433">
        <v>3</v>
      </c>
      <c r="AN3433">
        <v>2096</v>
      </c>
      <c r="AO3433">
        <v>4</v>
      </c>
      <c r="AQ3433">
        <v>3</v>
      </c>
      <c r="AT3433">
        <v>2800</v>
      </c>
      <c r="AU3433">
        <v>4</v>
      </c>
    </row>
    <row r="3434" spans="1:47" x14ac:dyDescent="0.35">
      <c r="A3434">
        <v>3751</v>
      </c>
      <c r="B3434" t="s">
        <v>47</v>
      </c>
      <c r="C3434">
        <v>1943</v>
      </c>
      <c r="D3434">
        <v>7</v>
      </c>
      <c r="E3434">
        <v>29</v>
      </c>
      <c r="F3434">
        <v>3</v>
      </c>
      <c r="G3434">
        <v>2</v>
      </c>
      <c r="H3434" t="s">
        <v>48</v>
      </c>
      <c r="J3434">
        <v>7.8</v>
      </c>
      <c r="P3434">
        <v>7.8</v>
      </c>
      <c r="R3434" t="s">
        <v>647</v>
      </c>
      <c r="S3434" t="s">
        <v>648</v>
      </c>
      <c r="T3434" t="s">
        <v>2282</v>
      </c>
      <c r="U3434">
        <v>19.3</v>
      </c>
      <c r="V3434">
        <v>-67.5</v>
      </c>
      <c r="W3434">
        <v>90</v>
      </c>
    </row>
    <row r="3435" spans="1:47" x14ac:dyDescent="0.35">
      <c r="A3435">
        <v>3752</v>
      </c>
      <c r="B3435" t="s">
        <v>47</v>
      </c>
      <c r="C3435">
        <v>1943</v>
      </c>
      <c r="D3435">
        <v>9</v>
      </c>
      <c r="E3435">
        <v>6</v>
      </c>
      <c r="F3435">
        <v>3</v>
      </c>
      <c r="G3435">
        <v>41</v>
      </c>
      <c r="H3435" t="s">
        <v>48</v>
      </c>
      <c r="I3435">
        <v>25</v>
      </c>
      <c r="J3435">
        <v>7.9</v>
      </c>
      <c r="P3435">
        <v>7.9</v>
      </c>
      <c r="R3435" t="s">
        <v>1395</v>
      </c>
      <c r="S3435" t="s">
        <v>2055</v>
      </c>
      <c r="T3435" t="s">
        <v>2056</v>
      </c>
      <c r="U3435">
        <v>-53</v>
      </c>
      <c r="V3435">
        <v>159</v>
      </c>
      <c r="W3435">
        <v>170</v>
      </c>
    </row>
    <row r="3436" spans="1:47" x14ac:dyDescent="0.35">
      <c r="A3436">
        <v>3755</v>
      </c>
      <c r="B3436" t="s">
        <v>47</v>
      </c>
      <c r="C3436">
        <v>1943</v>
      </c>
      <c r="D3436">
        <v>9</v>
      </c>
      <c r="E3436">
        <v>10</v>
      </c>
      <c r="F3436">
        <v>8</v>
      </c>
      <c r="G3436">
        <v>37</v>
      </c>
      <c r="I3436">
        <v>10</v>
      </c>
      <c r="J3436">
        <v>7.4</v>
      </c>
      <c r="P3436">
        <v>7.4</v>
      </c>
      <c r="R3436" t="s">
        <v>199</v>
      </c>
      <c r="T3436" t="s">
        <v>2283</v>
      </c>
      <c r="U3436">
        <v>35.299999999999997</v>
      </c>
      <c r="V3436">
        <v>133.9</v>
      </c>
      <c r="W3436">
        <v>30</v>
      </c>
      <c r="X3436">
        <v>1400</v>
      </c>
      <c r="Y3436">
        <v>4</v>
      </c>
      <c r="AE3436">
        <v>4</v>
      </c>
      <c r="AF3436">
        <v>7739</v>
      </c>
      <c r="AG3436">
        <v>4</v>
      </c>
      <c r="AJ3436">
        <v>1400</v>
      </c>
      <c r="AK3436">
        <v>4</v>
      </c>
      <c r="AQ3436">
        <v>4</v>
      </c>
      <c r="AR3436">
        <v>7739</v>
      </c>
      <c r="AS3436">
        <v>4</v>
      </c>
    </row>
    <row r="3437" spans="1:47" x14ac:dyDescent="0.35">
      <c r="A3437">
        <v>3758</v>
      </c>
      <c r="B3437" t="s">
        <v>47</v>
      </c>
      <c r="C3437">
        <v>1943</v>
      </c>
      <c r="D3437">
        <v>9</v>
      </c>
      <c r="E3437">
        <v>14</v>
      </c>
      <c r="F3437">
        <v>2</v>
      </c>
      <c r="G3437">
        <v>1</v>
      </c>
      <c r="H3437" t="s">
        <v>48</v>
      </c>
      <c r="I3437">
        <v>50</v>
      </c>
      <c r="J3437">
        <v>7.5</v>
      </c>
      <c r="P3437">
        <v>7.5</v>
      </c>
      <c r="R3437" t="s">
        <v>1543</v>
      </c>
      <c r="T3437" t="s">
        <v>1781</v>
      </c>
      <c r="U3437">
        <v>-22</v>
      </c>
      <c r="V3437">
        <v>171</v>
      </c>
      <c r="W3437">
        <v>170</v>
      </c>
    </row>
    <row r="3438" spans="1:47" x14ac:dyDescent="0.35">
      <c r="A3438">
        <v>3759</v>
      </c>
      <c r="B3438" t="s">
        <v>47</v>
      </c>
      <c r="C3438">
        <v>1943</v>
      </c>
      <c r="D3438">
        <v>9</v>
      </c>
      <c r="E3438">
        <v>14</v>
      </c>
      <c r="F3438">
        <v>7</v>
      </c>
      <c r="G3438">
        <v>18</v>
      </c>
      <c r="H3438" t="s">
        <v>48</v>
      </c>
      <c r="I3438">
        <v>60</v>
      </c>
      <c r="J3438">
        <v>7.6</v>
      </c>
      <c r="P3438">
        <v>7.6</v>
      </c>
      <c r="R3438" t="s">
        <v>1827</v>
      </c>
      <c r="T3438" t="s">
        <v>1993</v>
      </c>
      <c r="U3438">
        <v>-30</v>
      </c>
      <c r="V3438">
        <v>-177</v>
      </c>
      <c r="W3438">
        <v>170</v>
      </c>
    </row>
    <row r="3439" spans="1:47" x14ac:dyDescent="0.35">
      <c r="A3439">
        <v>3761</v>
      </c>
      <c r="B3439" t="s">
        <v>47</v>
      </c>
      <c r="C3439">
        <v>1943</v>
      </c>
      <c r="D3439">
        <v>10</v>
      </c>
      <c r="E3439">
        <v>23</v>
      </c>
      <c r="H3439" t="s">
        <v>48</v>
      </c>
      <c r="J3439">
        <v>7.2</v>
      </c>
      <c r="P3439">
        <v>7.2</v>
      </c>
      <c r="R3439" t="s">
        <v>851</v>
      </c>
      <c r="T3439" t="s">
        <v>851</v>
      </c>
      <c r="U3439">
        <v>21.5</v>
      </c>
      <c r="V3439">
        <v>93.5</v>
      </c>
      <c r="W3439">
        <v>60</v>
      </c>
      <c r="AE3439">
        <v>2</v>
      </c>
    </row>
    <row r="3440" spans="1:47" x14ac:dyDescent="0.35">
      <c r="A3440">
        <v>3762</v>
      </c>
      <c r="B3440" t="s">
        <v>47</v>
      </c>
      <c r="C3440">
        <v>1943</v>
      </c>
      <c r="D3440">
        <v>11</v>
      </c>
      <c r="E3440">
        <v>6</v>
      </c>
      <c r="F3440">
        <v>8</v>
      </c>
      <c r="G3440">
        <v>31</v>
      </c>
      <c r="H3440">
        <v>37</v>
      </c>
      <c r="I3440">
        <v>60</v>
      </c>
      <c r="J3440">
        <v>7.6</v>
      </c>
      <c r="L3440">
        <v>7.6</v>
      </c>
      <c r="R3440" t="s">
        <v>676</v>
      </c>
      <c r="T3440" t="s">
        <v>2284</v>
      </c>
      <c r="U3440">
        <v>-6</v>
      </c>
      <c r="V3440">
        <v>134.5</v>
      </c>
      <c r="W3440">
        <v>170</v>
      </c>
    </row>
    <row r="3441" spans="1:45" x14ac:dyDescent="0.35">
      <c r="A3441">
        <v>3764</v>
      </c>
      <c r="B3441" t="s">
        <v>47</v>
      </c>
      <c r="C3441">
        <v>1943</v>
      </c>
      <c r="D3441">
        <v>11</v>
      </c>
      <c r="E3441">
        <v>26</v>
      </c>
      <c r="F3441">
        <v>22</v>
      </c>
      <c r="G3441">
        <v>20</v>
      </c>
      <c r="H3441">
        <v>36</v>
      </c>
      <c r="I3441">
        <v>33</v>
      </c>
      <c r="J3441">
        <v>7.6</v>
      </c>
      <c r="L3441">
        <v>7.6</v>
      </c>
      <c r="Q3441">
        <v>11</v>
      </c>
      <c r="R3441" t="s">
        <v>80</v>
      </c>
      <c r="T3441" t="s">
        <v>2285</v>
      </c>
      <c r="U3441">
        <v>41</v>
      </c>
      <c r="V3441">
        <v>33.700000000000003</v>
      </c>
      <c r="W3441">
        <v>140</v>
      </c>
      <c r="X3441">
        <v>4020</v>
      </c>
      <c r="Y3441">
        <v>4</v>
      </c>
      <c r="AB3441">
        <v>5000</v>
      </c>
      <c r="AC3441">
        <v>4</v>
      </c>
      <c r="AE3441">
        <v>4</v>
      </c>
      <c r="AF3441">
        <v>40000</v>
      </c>
      <c r="AG3441">
        <v>4</v>
      </c>
      <c r="AJ3441">
        <v>4020</v>
      </c>
      <c r="AK3441">
        <v>4</v>
      </c>
      <c r="AN3441">
        <v>5000</v>
      </c>
      <c r="AO3441">
        <v>4</v>
      </c>
      <c r="AQ3441">
        <v>4</v>
      </c>
      <c r="AR3441">
        <v>40000</v>
      </c>
      <c r="AS3441">
        <v>4</v>
      </c>
    </row>
    <row r="3442" spans="1:45" x14ac:dyDescent="0.35">
      <c r="A3442">
        <v>3768</v>
      </c>
      <c r="B3442" t="s">
        <v>47</v>
      </c>
      <c r="C3442">
        <v>1943</v>
      </c>
      <c r="D3442">
        <v>11</v>
      </c>
      <c r="E3442">
        <v>28</v>
      </c>
      <c r="F3442">
        <v>17</v>
      </c>
      <c r="G3442">
        <v>11</v>
      </c>
      <c r="H3442" t="s">
        <v>48</v>
      </c>
      <c r="I3442">
        <v>350</v>
      </c>
      <c r="J3442">
        <v>7.6</v>
      </c>
      <c r="P3442">
        <v>7.6</v>
      </c>
      <c r="R3442" t="s">
        <v>98</v>
      </c>
      <c r="T3442" t="s">
        <v>902</v>
      </c>
      <c r="U3442">
        <v>54.9</v>
      </c>
      <c r="V3442">
        <v>156.80000000000001</v>
      </c>
      <c r="W3442">
        <v>50</v>
      </c>
      <c r="AE3442">
        <v>1</v>
      </c>
    </row>
    <row r="3443" spans="1:45" x14ac:dyDescent="0.35">
      <c r="A3443">
        <v>3769</v>
      </c>
      <c r="B3443" t="s">
        <v>47</v>
      </c>
      <c r="C3443">
        <v>1943</v>
      </c>
      <c r="D3443">
        <v>12</v>
      </c>
      <c r="E3443">
        <v>5</v>
      </c>
      <c r="H3443" t="s">
        <v>48</v>
      </c>
      <c r="R3443" t="s">
        <v>80</v>
      </c>
      <c r="T3443" t="s">
        <v>2286</v>
      </c>
      <c r="U3443">
        <v>40</v>
      </c>
      <c r="V3443">
        <v>40</v>
      </c>
      <c r="W3443">
        <v>140</v>
      </c>
      <c r="X3443">
        <v>550</v>
      </c>
      <c r="Y3443">
        <v>3</v>
      </c>
      <c r="AE3443">
        <v>3</v>
      </c>
    </row>
    <row r="3444" spans="1:45" x14ac:dyDescent="0.35">
      <c r="A3444">
        <v>3770</v>
      </c>
      <c r="B3444" t="s">
        <v>47</v>
      </c>
      <c r="C3444">
        <v>1944</v>
      </c>
      <c r="D3444">
        <v>1</v>
      </c>
      <c r="E3444">
        <v>15</v>
      </c>
      <c r="F3444">
        <v>23</v>
      </c>
      <c r="G3444">
        <v>49</v>
      </c>
      <c r="H3444" t="s">
        <v>48</v>
      </c>
      <c r="I3444">
        <v>50</v>
      </c>
      <c r="J3444">
        <v>7.8</v>
      </c>
      <c r="P3444">
        <v>7.8</v>
      </c>
      <c r="R3444" t="s">
        <v>807</v>
      </c>
      <c r="T3444" t="s">
        <v>2287</v>
      </c>
      <c r="U3444">
        <v>-31.5</v>
      </c>
      <c r="V3444">
        <v>-68.5</v>
      </c>
      <c r="W3444">
        <v>160</v>
      </c>
      <c r="X3444">
        <v>8000</v>
      </c>
      <c r="Y3444">
        <v>4</v>
      </c>
      <c r="AD3444">
        <v>100</v>
      </c>
      <c r="AE3444">
        <v>4</v>
      </c>
    </row>
    <row r="3445" spans="1:45" x14ac:dyDescent="0.35">
      <c r="A3445">
        <v>3774</v>
      </c>
      <c r="B3445" t="s">
        <v>47</v>
      </c>
      <c r="C3445">
        <v>1944</v>
      </c>
      <c r="D3445">
        <v>2</v>
      </c>
      <c r="E3445">
        <v>1</v>
      </c>
      <c r="F3445">
        <v>3</v>
      </c>
      <c r="G3445">
        <v>23</v>
      </c>
      <c r="H3445" t="s">
        <v>48</v>
      </c>
      <c r="I3445">
        <v>33</v>
      </c>
      <c r="J3445">
        <v>7.4</v>
      </c>
      <c r="L3445">
        <v>7.4</v>
      </c>
      <c r="Q3445">
        <v>10</v>
      </c>
      <c r="R3445" t="s">
        <v>80</v>
      </c>
      <c r="T3445" t="s">
        <v>80</v>
      </c>
      <c r="U3445">
        <v>41.4</v>
      </c>
      <c r="V3445">
        <v>32.700000000000003</v>
      </c>
      <c r="W3445">
        <v>140</v>
      </c>
      <c r="X3445">
        <v>2381</v>
      </c>
      <c r="Y3445">
        <v>4</v>
      </c>
      <c r="AE3445">
        <v>3</v>
      </c>
    </row>
    <row r="3446" spans="1:45" x14ac:dyDescent="0.35">
      <c r="A3446">
        <v>8018</v>
      </c>
      <c r="B3446" t="s">
        <v>47</v>
      </c>
      <c r="C3446">
        <v>1944</v>
      </c>
      <c r="D3446">
        <v>3</v>
      </c>
      <c r="E3446">
        <v>9</v>
      </c>
      <c r="F3446">
        <v>22</v>
      </c>
      <c r="G3446">
        <v>12</v>
      </c>
      <c r="H3446">
        <v>58</v>
      </c>
      <c r="J3446">
        <v>7.2</v>
      </c>
      <c r="L3446">
        <v>7.2</v>
      </c>
      <c r="R3446" t="s">
        <v>93</v>
      </c>
      <c r="T3446" t="s">
        <v>1118</v>
      </c>
      <c r="U3446">
        <v>44</v>
      </c>
      <c r="V3446">
        <v>84</v>
      </c>
      <c r="W3446">
        <v>40</v>
      </c>
      <c r="X3446">
        <v>3</v>
      </c>
      <c r="Y3446">
        <v>1</v>
      </c>
      <c r="AE3446">
        <v>1</v>
      </c>
      <c r="AG3446">
        <v>2</v>
      </c>
      <c r="AJ3446">
        <v>3</v>
      </c>
      <c r="AK3446">
        <v>1</v>
      </c>
      <c r="AQ3446">
        <v>1</v>
      </c>
      <c r="AS3446">
        <v>2</v>
      </c>
    </row>
    <row r="3447" spans="1:45" x14ac:dyDescent="0.35">
      <c r="A3447">
        <v>3777</v>
      </c>
      <c r="B3447" t="s">
        <v>47</v>
      </c>
      <c r="C3447">
        <v>1944</v>
      </c>
      <c r="D3447">
        <v>3</v>
      </c>
      <c r="E3447">
        <v>22</v>
      </c>
      <c r="F3447">
        <v>0</v>
      </c>
      <c r="G3447">
        <v>43</v>
      </c>
      <c r="H3447">
        <v>18</v>
      </c>
      <c r="I3447">
        <v>220</v>
      </c>
      <c r="J3447">
        <v>7.5</v>
      </c>
      <c r="L3447">
        <v>7.5</v>
      </c>
      <c r="R3447" t="s">
        <v>676</v>
      </c>
      <c r="T3447" t="s">
        <v>2288</v>
      </c>
      <c r="U3447">
        <v>-8.5</v>
      </c>
      <c r="V3447">
        <v>123.5</v>
      </c>
      <c r="W3447">
        <v>60</v>
      </c>
    </row>
    <row r="3448" spans="1:45" x14ac:dyDescent="0.35">
      <c r="A3448">
        <v>3778</v>
      </c>
      <c r="B3448" t="s">
        <v>47</v>
      </c>
      <c r="C3448">
        <v>1944</v>
      </c>
      <c r="D3448">
        <v>4</v>
      </c>
      <c r="E3448">
        <v>5</v>
      </c>
      <c r="H3448" t="s">
        <v>48</v>
      </c>
      <c r="I3448">
        <v>7</v>
      </c>
      <c r="J3448">
        <v>4.8</v>
      </c>
      <c r="P3448">
        <v>4.8</v>
      </c>
      <c r="Q3448">
        <v>8</v>
      </c>
      <c r="R3448" t="s">
        <v>73</v>
      </c>
      <c r="T3448" t="s">
        <v>2289</v>
      </c>
      <c r="U3448">
        <v>36.799999999999997</v>
      </c>
      <c r="V3448">
        <v>54.5</v>
      </c>
      <c r="W3448">
        <v>140</v>
      </c>
      <c r="X3448">
        <v>20</v>
      </c>
      <c r="Y3448">
        <v>1</v>
      </c>
      <c r="AE3448">
        <v>2</v>
      </c>
    </row>
    <row r="3449" spans="1:45" x14ac:dyDescent="0.35">
      <c r="A3449">
        <v>3779</v>
      </c>
      <c r="B3449" t="s">
        <v>47</v>
      </c>
      <c r="C3449">
        <v>1944</v>
      </c>
      <c r="D3449">
        <v>5</v>
      </c>
      <c r="E3449">
        <v>25</v>
      </c>
      <c r="F3449">
        <v>12</v>
      </c>
      <c r="G3449">
        <v>58</v>
      </c>
      <c r="H3449" t="s">
        <v>48</v>
      </c>
      <c r="I3449">
        <v>60</v>
      </c>
      <c r="J3449">
        <v>7.5</v>
      </c>
      <c r="P3449">
        <v>7.5</v>
      </c>
      <c r="R3449" t="s">
        <v>977</v>
      </c>
      <c r="T3449" t="s">
        <v>978</v>
      </c>
      <c r="U3449">
        <v>-2.5</v>
      </c>
      <c r="V3449">
        <v>152.80000000000001</v>
      </c>
      <c r="W3449">
        <v>170</v>
      </c>
    </row>
    <row r="3450" spans="1:45" x14ac:dyDescent="0.35">
      <c r="A3450">
        <v>3780</v>
      </c>
      <c r="B3450" t="s">
        <v>47</v>
      </c>
      <c r="C3450">
        <v>1944</v>
      </c>
      <c r="D3450">
        <v>6</v>
      </c>
      <c r="E3450">
        <v>25</v>
      </c>
      <c r="F3450">
        <v>4</v>
      </c>
      <c r="G3450">
        <v>16</v>
      </c>
      <c r="H3450" t="s">
        <v>48</v>
      </c>
      <c r="I3450">
        <v>33</v>
      </c>
      <c r="J3450">
        <v>6</v>
      </c>
      <c r="P3450">
        <v>6</v>
      </c>
      <c r="Q3450">
        <v>8</v>
      </c>
      <c r="R3450" t="s">
        <v>80</v>
      </c>
      <c r="T3450" t="s">
        <v>2290</v>
      </c>
      <c r="U3450">
        <v>38.9</v>
      </c>
      <c r="V3450">
        <v>29.3</v>
      </c>
      <c r="W3450">
        <v>140</v>
      </c>
      <c r="X3450">
        <v>21</v>
      </c>
      <c r="Y3450">
        <v>1</v>
      </c>
    </row>
    <row r="3451" spans="1:45" x14ac:dyDescent="0.35">
      <c r="A3451">
        <v>3781</v>
      </c>
      <c r="B3451" t="s">
        <v>47</v>
      </c>
      <c r="C3451">
        <v>1944</v>
      </c>
      <c r="D3451">
        <v>7</v>
      </c>
      <c r="E3451">
        <v>30</v>
      </c>
      <c r="F3451">
        <v>4</v>
      </c>
      <c r="H3451" t="s">
        <v>48</v>
      </c>
      <c r="I3451">
        <v>8</v>
      </c>
      <c r="J3451">
        <v>5.7</v>
      </c>
      <c r="P3451">
        <v>5.7</v>
      </c>
      <c r="Q3451">
        <v>10</v>
      </c>
      <c r="R3451" t="s">
        <v>56</v>
      </c>
      <c r="T3451" t="s">
        <v>2291</v>
      </c>
      <c r="U3451">
        <v>36.700000000000003</v>
      </c>
      <c r="V3451">
        <v>22.5</v>
      </c>
      <c r="W3451">
        <v>130</v>
      </c>
    </row>
    <row r="3452" spans="1:45" x14ac:dyDescent="0.35">
      <c r="A3452">
        <v>3784</v>
      </c>
      <c r="B3452" t="s">
        <v>47</v>
      </c>
      <c r="C3452">
        <v>1944</v>
      </c>
      <c r="D3452">
        <v>9</v>
      </c>
      <c r="E3452">
        <v>5</v>
      </c>
      <c r="F3452">
        <v>4</v>
      </c>
      <c r="G3452">
        <v>38</v>
      </c>
      <c r="H3452">
        <v>45.7</v>
      </c>
      <c r="I3452">
        <v>12</v>
      </c>
      <c r="J3452">
        <v>5.6</v>
      </c>
      <c r="L3452">
        <v>5.6</v>
      </c>
      <c r="P3452">
        <v>5.6</v>
      </c>
      <c r="Q3452">
        <v>8</v>
      </c>
      <c r="R3452" t="s">
        <v>505</v>
      </c>
      <c r="S3452" t="s">
        <v>1166</v>
      </c>
      <c r="T3452" t="s">
        <v>2292</v>
      </c>
      <c r="U3452">
        <v>44.957000000000001</v>
      </c>
      <c r="V3452">
        <v>-74.722999999999999</v>
      </c>
      <c r="W3452">
        <v>150</v>
      </c>
      <c r="AD3452">
        <v>2</v>
      </c>
      <c r="AE3452">
        <v>2</v>
      </c>
      <c r="AP3452">
        <v>2</v>
      </c>
      <c r="AQ3452">
        <v>2</v>
      </c>
    </row>
    <row r="3453" spans="1:45" x14ac:dyDescent="0.35">
      <c r="A3453">
        <v>8019</v>
      </c>
      <c r="B3453" t="s">
        <v>47</v>
      </c>
      <c r="C3453">
        <v>1944</v>
      </c>
      <c r="D3453">
        <v>9</v>
      </c>
      <c r="E3453">
        <v>27</v>
      </c>
      <c r="F3453">
        <v>16</v>
      </c>
      <c r="G3453">
        <v>25</v>
      </c>
      <c r="H3453">
        <v>7</v>
      </c>
      <c r="J3453">
        <v>7</v>
      </c>
      <c r="L3453">
        <v>7</v>
      </c>
      <c r="R3453" t="s">
        <v>93</v>
      </c>
      <c r="T3453" t="s">
        <v>1024</v>
      </c>
      <c r="U3453">
        <v>39.1</v>
      </c>
      <c r="V3453">
        <v>75</v>
      </c>
      <c r="W3453">
        <v>40</v>
      </c>
      <c r="AE3453">
        <v>1</v>
      </c>
      <c r="AG3453">
        <v>2</v>
      </c>
      <c r="AQ3453">
        <v>1</v>
      </c>
      <c r="AS3453">
        <v>2</v>
      </c>
    </row>
    <row r="3454" spans="1:45" x14ac:dyDescent="0.35">
      <c r="A3454">
        <v>3787</v>
      </c>
      <c r="B3454" t="s">
        <v>47</v>
      </c>
      <c r="C3454">
        <v>1944</v>
      </c>
      <c r="D3454">
        <v>10</v>
      </c>
      <c r="E3454">
        <v>5</v>
      </c>
      <c r="F3454">
        <v>17</v>
      </c>
      <c r="G3454">
        <v>28</v>
      </c>
      <c r="H3454" t="s">
        <v>48</v>
      </c>
      <c r="I3454">
        <v>120</v>
      </c>
      <c r="J3454">
        <v>7.5</v>
      </c>
      <c r="P3454">
        <v>7.5</v>
      </c>
      <c r="R3454" t="s">
        <v>1543</v>
      </c>
      <c r="T3454" t="s">
        <v>1781</v>
      </c>
      <c r="U3454">
        <v>-22.5</v>
      </c>
      <c r="V3454">
        <v>172</v>
      </c>
      <c r="W3454">
        <v>170</v>
      </c>
    </row>
    <row r="3455" spans="1:45" x14ac:dyDescent="0.35">
      <c r="A3455">
        <v>3789</v>
      </c>
      <c r="B3455" t="s">
        <v>47</v>
      </c>
      <c r="C3455">
        <v>1944</v>
      </c>
      <c r="D3455">
        <v>10</v>
      </c>
      <c r="E3455">
        <v>6</v>
      </c>
      <c r="F3455">
        <v>2</v>
      </c>
      <c r="G3455">
        <v>34</v>
      </c>
      <c r="H3455">
        <v>36</v>
      </c>
      <c r="J3455">
        <v>6.8</v>
      </c>
      <c r="L3455">
        <v>6.8</v>
      </c>
      <c r="Q3455">
        <v>9</v>
      </c>
      <c r="R3455" t="s">
        <v>80</v>
      </c>
      <c r="T3455" t="s">
        <v>2293</v>
      </c>
      <c r="U3455">
        <v>39.4</v>
      </c>
      <c r="V3455">
        <v>26.7</v>
      </c>
      <c r="W3455">
        <v>140</v>
      </c>
      <c r="X3455">
        <v>30</v>
      </c>
      <c r="Y3455">
        <v>1</v>
      </c>
      <c r="AE3455">
        <v>4</v>
      </c>
      <c r="AF3455">
        <v>5500</v>
      </c>
      <c r="AG3455">
        <v>4</v>
      </c>
      <c r="AJ3455">
        <v>30</v>
      </c>
      <c r="AK3455">
        <v>1</v>
      </c>
      <c r="AQ3455">
        <v>4</v>
      </c>
      <c r="AR3455">
        <v>5500</v>
      </c>
      <c r="AS3455">
        <v>4</v>
      </c>
    </row>
    <row r="3456" spans="1:45" x14ac:dyDescent="0.35">
      <c r="A3456">
        <v>3790</v>
      </c>
      <c r="B3456" t="s">
        <v>47</v>
      </c>
      <c r="C3456">
        <v>1944</v>
      </c>
      <c r="D3456">
        <v>11</v>
      </c>
      <c r="E3456">
        <v>24</v>
      </c>
      <c r="F3456">
        <v>4</v>
      </c>
      <c r="G3456">
        <v>49</v>
      </c>
      <c r="H3456" t="s">
        <v>48</v>
      </c>
      <c r="I3456">
        <v>170</v>
      </c>
      <c r="J3456">
        <v>7.5</v>
      </c>
      <c r="P3456">
        <v>7.5</v>
      </c>
      <c r="R3456" t="s">
        <v>1423</v>
      </c>
      <c r="T3456" t="s">
        <v>1424</v>
      </c>
      <c r="U3456">
        <v>-19</v>
      </c>
      <c r="V3456">
        <v>169</v>
      </c>
      <c r="W3456">
        <v>170</v>
      </c>
    </row>
    <row r="3457" spans="1:47" x14ac:dyDescent="0.35">
      <c r="A3457">
        <v>3791</v>
      </c>
      <c r="B3457" t="s">
        <v>51</v>
      </c>
      <c r="C3457">
        <v>1944</v>
      </c>
      <c r="D3457">
        <v>12</v>
      </c>
      <c r="E3457">
        <v>7</v>
      </c>
      <c r="F3457">
        <v>4</v>
      </c>
      <c r="G3457">
        <v>35</v>
      </c>
      <c r="I3457">
        <v>30</v>
      </c>
      <c r="J3457">
        <v>8.1</v>
      </c>
      <c r="K3457">
        <v>8.1</v>
      </c>
      <c r="L3457">
        <v>8</v>
      </c>
      <c r="R3457" t="s">
        <v>199</v>
      </c>
      <c r="T3457" t="s">
        <v>2294</v>
      </c>
      <c r="U3457">
        <v>34</v>
      </c>
      <c r="V3457">
        <v>137.1</v>
      </c>
      <c r="W3457">
        <v>30</v>
      </c>
      <c r="X3457">
        <v>1223</v>
      </c>
      <c r="Y3457">
        <v>4</v>
      </c>
      <c r="AB3457">
        <v>2135</v>
      </c>
      <c r="AC3457">
        <v>4</v>
      </c>
      <c r="AE3457">
        <v>3</v>
      </c>
      <c r="AF3457">
        <v>26146</v>
      </c>
      <c r="AG3457">
        <v>4</v>
      </c>
      <c r="AJ3457">
        <v>1223</v>
      </c>
      <c r="AK3457">
        <v>4</v>
      </c>
      <c r="AN3457">
        <v>2135</v>
      </c>
      <c r="AO3457">
        <v>4</v>
      </c>
      <c r="AQ3457">
        <v>3</v>
      </c>
      <c r="AR3457">
        <v>29205</v>
      </c>
      <c r="AS3457">
        <v>4</v>
      </c>
      <c r="AT3457">
        <v>46950</v>
      </c>
      <c r="AU3457">
        <v>4</v>
      </c>
    </row>
    <row r="3458" spans="1:47" x14ac:dyDescent="0.35">
      <c r="A3458">
        <v>3797</v>
      </c>
      <c r="B3458" t="s">
        <v>51</v>
      </c>
      <c r="C3458">
        <v>1945</v>
      </c>
      <c r="D3458">
        <v>1</v>
      </c>
      <c r="E3458">
        <v>12</v>
      </c>
      <c r="F3458">
        <v>18</v>
      </c>
      <c r="G3458">
        <v>38</v>
      </c>
      <c r="J3458">
        <v>7.1</v>
      </c>
      <c r="L3458">
        <v>7.1</v>
      </c>
      <c r="R3458" t="s">
        <v>199</v>
      </c>
      <c r="T3458" t="s">
        <v>2283</v>
      </c>
      <c r="U3458">
        <v>34.700000000000003</v>
      </c>
      <c r="V3458">
        <v>137.19999999999999</v>
      </c>
      <c r="W3458">
        <v>30</v>
      </c>
      <c r="X3458">
        <v>2306</v>
      </c>
      <c r="Y3458">
        <v>4</v>
      </c>
      <c r="AB3458">
        <v>896</v>
      </c>
      <c r="AC3458">
        <v>3</v>
      </c>
      <c r="AE3458">
        <v>4</v>
      </c>
      <c r="AF3458">
        <v>7221</v>
      </c>
      <c r="AG3458">
        <v>4</v>
      </c>
      <c r="AJ3458">
        <v>2306</v>
      </c>
      <c r="AK3458">
        <v>4</v>
      </c>
      <c r="AN3458">
        <v>896</v>
      </c>
      <c r="AO3458">
        <v>3</v>
      </c>
      <c r="AQ3458">
        <v>4</v>
      </c>
      <c r="AR3458">
        <v>7221</v>
      </c>
      <c r="AS3458">
        <v>4</v>
      </c>
    </row>
    <row r="3459" spans="1:47" x14ac:dyDescent="0.35">
      <c r="A3459">
        <v>6648</v>
      </c>
      <c r="B3459" t="s">
        <v>51</v>
      </c>
      <c r="C3459">
        <v>1945</v>
      </c>
      <c r="D3459">
        <v>2</v>
      </c>
      <c r="E3459">
        <v>10</v>
      </c>
      <c r="F3459">
        <v>4</v>
      </c>
      <c r="G3459">
        <v>57</v>
      </c>
      <c r="H3459" t="s">
        <v>48</v>
      </c>
      <c r="I3459">
        <v>20</v>
      </c>
      <c r="R3459" t="s">
        <v>199</v>
      </c>
      <c r="T3459" t="s">
        <v>379</v>
      </c>
      <c r="U3459">
        <v>40.9</v>
      </c>
      <c r="V3459">
        <v>142.1</v>
      </c>
      <c r="W3459">
        <v>30</v>
      </c>
    </row>
    <row r="3460" spans="1:47" x14ac:dyDescent="0.35">
      <c r="A3460">
        <v>3800</v>
      </c>
      <c r="B3460" t="s">
        <v>47</v>
      </c>
      <c r="C3460">
        <v>1945</v>
      </c>
      <c r="D3460">
        <v>3</v>
      </c>
      <c r="E3460">
        <v>18</v>
      </c>
      <c r="F3460">
        <v>8</v>
      </c>
      <c r="G3460">
        <v>1</v>
      </c>
      <c r="H3460">
        <v>26</v>
      </c>
      <c r="J3460">
        <v>6</v>
      </c>
      <c r="L3460">
        <v>6</v>
      </c>
      <c r="Q3460">
        <v>9</v>
      </c>
      <c r="R3460" t="s">
        <v>2295</v>
      </c>
      <c r="T3460" t="s">
        <v>2296</v>
      </c>
      <c r="U3460" t="s">
        <v>1629</v>
      </c>
      <c r="V3460">
        <v>32</v>
      </c>
      <c r="W3460">
        <v>10</v>
      </c>
      <c r="X3460">
        <v>5</v>
      </c>
      <c r="Y3460">
        <v>1</v>
      </c>
      <c r="AE3460">
        <v>2</v>
      </c>
    </row>
    <row r="3461" spans="1:47" x14ac:dyDescent="0.35">
      <c r="A3461">
        <v>3801</v>
      </c>
      <c r="B3461" t="s">
        <v>47</v>
      </c>
      <c r="C3461">
        <v>1945</v>
      </c>
      <c r="D3461">
        <v>3</v>
      </c>
      <c r="E3461">
        <v>20</v>
      </c>
      <c r="F3461">
        <v>7</v>
      </c>
      <c r="G3461">
        <v>59</v>
      </c>
      <c r="H3461" t="s">
        <v>48</v>
      </c>
      <c r="I3461">
        <v>60</v>
      </c>
      <c r="J3461">
        <v>6</v>
      </c>
      <c r="P3461">
        <v>6</v>
      </c>
      <c r="Q3461">
        <v>7</v>
      </c>
      <c r="R3461" t="s">
        <v>80</v>
      </c>
      <c r="T3461" t="s">
        <v>2297</v>
      </c>
      <c r="U3461">
        <v>37.4</v>
      </c>
      <c r="V3461">
        <v>35.799999999999997</v>
      </c>
      <c r="W3461">
        <v>140</v>
      </c>
      <c r="X3461">
        <v>300</v>
      </c>
      <c r="Y3461">
        <v>3</v>
      </c>
    </row>
    <row r="3462" spans="1:47" x14ac:dyDescent="0.35">
      <c r="A3462">
        <v>3803</v>
      </c>
      <c r="B3462" t="s">
        <v>47</v>
      </c>
      <c r="C3462">
        <v>1945</v>
      </c>
      <c r="D3462">
        <v>5</v>
      </c>
      <c r="E3462">
        <v>11</v>
      </c>
      <c r="F3462">
        <v>20</v>
      </c>
      <c r="G3462">
        <v>17</v>
      </c>
      <c r="H3462" t="s">
        <v>48</v>
      </c>
      <c r="R3462" t="s">
        <v>73</v>
      </c>
      <c r="T3462" t="s">
        <v>2298</v>
      </c>
      <c r="U3462">
        <v>35.200000000000003</v>
      </c>
      <c r="V3462">
        <v>52.1</v>
      </c>
      <c r="W3462">
        <v>140</v>
      </c>
      <c r="X3462">
        <v>20</v>
      </c>
      <c r="Y3462">
        <v>1</v>
      </c>
      <c r="AE3462">
        <v>3</v>
      </c>
    </row>
    <row r="3463" spans="1:47" x14ac:dyDescent="0.35">
      <c r="A3463">
        <v>3804</v>
      </c>
      <c r="B3463" t="s">
        <v>47</v>
      </c>
      <c r="C3463">
        <v>1945</v>
      </c>
      <c r="D3463">
        <v>6</v>
      </c>
      <c r="E3463">
        <v>21</v>
      </c>
      <c r="F3463">
        <v>1</v>
      </c>
      <c r="G3463">
        <v>33</v>
      </c>
      <c r="H3463" t="s">
        <v>48</v>
      </c>
      <c r="Q3463">
        <v>7</v>
      </c>
      <c r="R3463" t="s">
        <v>80</v>
      </c>
      <c r="T3463" t="s">
        <v>80</v>
      </c>
      <c r="U3463">
        <v>38.5</v>
      </c>
      <c r="V3463">
        <v>43.3</v>
      </c>
      <c r="W3463">
        <v>140</v>
      </c>
      <c r="AE3463">
        <v>2</v>
      </c>
    </row>
    <row r="3464" spans="1:47" x14ac:dyDescent="0.35">
      <c r="A3464">
        <v>3805</v>
      </c>
      <c r="B3464" t="s">
        <v>47</v>
      </c>
      <c r="C3464">
        <v>1945</v>
      </c>
      <c r="D3464">
        <v>7</v>
      </c>
      <c r="E3464">
        <v>29</v>
      </c>
      <c r="F3464">
        <v>8</v>
      </c>
      <c r="G3464">
        <v>56</v>
      </c>
      <c r="H3464" t="s">
        <v>48</v>
      </c>
      <c r="Q3464">
        <v>7</v>
      </c>
      <c r="R3464" t="s">
        <v>80</v>
      </c>
      <c r="T3464" t="s">
        <v>2299</v>
      </c>
      <c r="U3464">
        <v>38.5</v>
      </c>
      <c r="V3464">
        <v>43.3</v>
      </c>
      <c r="W3464">
        <v>140</v>
      </c>
      <c r="X3464">
        <v>300</v>
      </c>
      <c r="Y3464">
        <v>3</v>
      </c>
      <c r="AE3464">
        <v>3</v>
      </c>
    </row>
    <row r="3465" spans="1:47" x14ac:dyDescent="0.35">
      <c r="A3465">
        <v>3806</v>
      </c>
      <c r="B3465" t="s">
        <v>47</v>
      </c>
      <c r="C3465">
        <v>1945</v>
      </c>
      <c r="D3465">
        <v>9</v>
      </c>
      <c r="E3465">
        <v>12</v>
      </c>
      <c r="F3465">
        <v>0</v>
      </c>
      <c r="G3465">
        <v>51</v>
      </c>
      <c r="H3465" t="s">
        <v>48</v>
      </c>
      <c r="J3465">
        <v>6.2</v>
      </c>
      <c r="P3465">
        <v>6.2</v>
      </c>
      <c r="Q3465">
        <v>8</v>
      </c>
      <c r="R3465" t="s">
        <v>1888</v>
      </c>
      <c r="T3465" t="s">
        <v>2300</v>
      </c>
      <c r="U3465">
        <v>2.5</v>
      </c>
      <c r="V3465">
        <v>15.6</v>
      </c>
      <c r="W3465">
        <v>10</v>
      </c>
      <c r="AE3465">
        <v>1</v>
      </c>
    </row>
    <row r="3466" spans="1:47" x14ac:dyDescent="0.35">
      <c r="A3466">
        <v>3807</v>
      </c>
      <c r="B3466" t="s">
        <v>47</v>
      </c>
      <c r="C3466">
        <v>1945</v>
      </c>
      <c r="D3466">
        <v>9</v>
      </c>
      <c r="E3466">
        <v>23</v>
      </c>
      <c r="F3466">
        <v>15</v>
      </c>
      <c r="G3466">
        <v>34</v>
      </c>
      <c r="H3466">
        <v>21</v>
      </c>
      <c r="J3466">
        <v>6.3</v>
      </c>
      <c r="L3466">
        <v>6.3</v>
      </c>
      <c r="Q3466">
        <v>8</v>
      </c>
      <c r="R3466" t="s">
        <v>93</v>
      </c>
      <c r="T3466" t="s">
        <v>662</v>
      </c>
      <c r="U3466">
        <v>39.5</v>
      </c>
      <c r="V3466">
        <v>119</v>
      </c>
      <c r="W3466">
        <v>30</v>
      </c>
      <c r="X3466">
        <v>17</v>
      </c>
      <c r="Y3466">
        <v>1</v>
      </c>
      <c r="AB3466">
        <v>30</v>
      </c>
      <c r="AC3466">
        <v>1</v>
      </c>
      <c r="AE3466">
        <v>1</v>
      </c>
      <c r="AG3466">
        <v>2</v>
      </c>
      <c r="AJ3466">
        <v>17</v>
      </c>
      <c r="AK3466">
        <v>1</v>
      </c>
      <c r="AN3466">
        <v>30</v>
      </c>
      <c r="AO3466">
        <v>1</v>
      </c>
      <c r="AQ3466">
        <v>1</v>
      </c>
      <c r="AS3466">
        <v>2</v>
      </c>
    </row>
    <row r="3467" spans="1:47" x14ac:dyDescent="0.35">
      <c r="A3467">
        <v>3811</v>
      </c>
      <c r="B3467" t="s">
        <v>51</v>
      </c>
      <c r="C3467">
        <v>1945</v>
      </c>
      <c r="D3467">
        <v>11</v>
      </c>
      <c r="E3467">
        <v>27</v>
      </c>
      <c r="F3467">
        <v>21</v>
      </c>
      <c r="G3467">
        <v>56</v>
      </c>
      <c r="H3467">
        <v>50</v>
      </c>
      <c r="I3467">
        <v>15</v>
      </c>
      <c r="J3467">
        <v>8</v>
      </c>
      <c r="K3467">
        <v>8</v>
      </c>
      <c r="L3467">
        <v>8</v>
      </c>
      <c r="M3467">
        <v>7.7</v>
      </c>
      <c r="Q3467">
        <v>10</v>
      </c>
      <c r="R3467" t="s">
        <v>115</v>
      </c>
      <c r="T3467" t="s">
        <v>2301</v>
      </c>
      <c r="U3467">
        <v>24.5</v>
      </c>
      <c r="V3467">
        <v>63</v>
      </c>
      <c r="W3467">
        <v>60</v>
      </c>
      <c r="X3467">
        <v>4000</v>
      </c>
      <c r="Y3467">
        <v>4</v>
      </c>
      <c r="AD3467">
        <v>25</v>
      </c>
      <c r="AE3467">
        <v>4</v>
      </c>
      <c r="AJ3467">
        <v>4000</v>
      </c>
      <c r="AK3467">
        <v>4</v>
      </c>
      <c r="AP3467">
        <v>25</v>
      </c>
      <c r="AQ3467">
        <v>4</v>
      </c>
    </row>
    <row r="3468" spans="1:47" x14ac:dyDescent="0.35">
      <c r="A3468">
        <v>3814</v>
      </c>
      <c r="B3468" t="s">
        <v>47</v>
      </c>
      <c r="C3468">
        <v>1945</v>
      </c>
      <c r="D3468">
        <v>12</v>
      </c>
      <c r="E3468">
        <v>21</v>
      </c>
      <c r="Q3468">
        <v>8</v>
      </c>
      <c r="R3468" t="s">
        <v>80</v>
      </c>
      <c r="T3468" t="s">
        <v>2302</v>
      </c>
      <c r="U3468">
        <v>38</v>
      </c>
      <c r="V3468">
        <v>28.9</v>
      </c>
      <c r="W3468">
        <v>140</v>
      </c>
      <c r="X3468">
        <v>7</v>
      </c>
      <c r="Y3468">
        <v>1</v>
      </c>
      <c r="AE3468">
        <v>2</v>
      </c>
    </row>
    <row r="3469" spans="1:47" x14ac:dyDescent="0.35">
      <c r="A3469">
        <v>3816</v>
      </c>
      <c r="B3469" t="s">
        <v>47</v>
      </c>
      <c r="C3469">
        <v>1945</v>
      </c>
      <c r="D3469">
        <v>12</v>
      </c>
      <c r="E3469">
        <v>28</v>
      </c>
      <c r="F3469">
        <v>17</v>
      </c>
      <c r="G3469">
        <v>48</v>
      </c>
      <c r="H3469" t="s">
        <v>48</v>
      </c>
      <c r="I3469">
        <v>60</v>
      </c>
      <c r="J3469">
        <v>7.8</v>
      </c>
      <c r="P3469">
        <v>7.8</v>
      </c>
      <c r="R3469" t="s">
        <v>977</v>
      </c>
      <c r="T3469" t="s">
        <v>1856</v>
      </c>
      <c r="U3469">
        <v>-6</v>
      </c>
      <c r="V3469">
        <v>150</v>
      </c>
      <c r="W3469">
        <v>170</v>
      </c>
    </row>
    <row r="3470" spans="1:47" x14ac:dyDescent="0.35">
      <c r="A3470">
        <v>3817</v>
      </c>
      <c r="B3470" t="s">
        <v>47</v>
      </c>
      <c r="C3470">
        <v>1946</v>
      </c>
      <c r="D3470">
        <v>2</v>
      </c>
      <c r="E3470">
        <v>10</v>
      </c>
      <c r="Q3470">
        <v>8</v>
      </c>
      <c r="R3470" t="s">
        <v>73</v>
      </c>
      <c r="T3470" t="s">
        <v>2303</v>
      </c>
      <c r="U3470">
        <v>32.5</v>
      </c>
      <c r="V3470">
        <v>59.1</v>
      </c>
      <c r="W3470">
        <v>140</v>
      </c>
      <c r="X3470">
        <v>3</v>
      </c>
      <c r="Y3470">
        <v>1</v>
      </c>
      <c r="AE3470">
        <v>3</v>
      </c>
    </row>
    <row r="3471" spans="1:47" x14ac:dyDescent="0.35">
      <c r="A3471">
        <v>3819</v>
      </c>
      <c r="B3471" t="s">
        <v>47</v>
      </c>
      <c r="C3471">
        <v>1946</v>
      </c>
      <c r="D3471">
        <v>2</v>
      </c>
      <c r="E3471">
        <v>12</v>
      </c>
      <c r="F3471">
        <v>2</v>
      </c>
      <c r="G3471">
        <v>43</v>
      </c>
      <c r="H3471">
        <v>24</v>
      </c>
      <c r="J3471">
        <v>5.6</v>
      </c>
      <c r="L3471">
        <v>5.6</v>
      </c>
      <c r="Q3471">
        <v>9</v>
      </c>
      <c r="R3471" t="s">
        <v>258</v>
      </c>
      <c r="T3471" t="s">
        <v>2304</v>
      </c>
      <c r="U3471">
        <v>35.75</v>
      </c>
      <c r="V3471">
        <v>5</v>
      </c>
      <c r="W3471">
        <v>15</v>
      </c>
      <c r="X3471">
        <v>264</v>
      </c>
      <c r="Y3471">
        <v>3</v>
      </c>
      <c r="AE3471">
        <v>3</v>
      </c>
      <c r="AJ3471">
        <v>264</v>
      </c>
      <c r="AK3471">
        <v>3</v>
      </c>
      <c r="AQ3471">
        <v>3</v>
      </c>
    </row>
    <row r="3472" spans="1:47" x14ac:dyDescent="0.35">
      <c r="A3472">
        <v>3820</v>
      </c>
      <c r="B3472" t="s">
        <v>47</v>
      </c>
      <c r="C3472">
        <v>1946</v>
      </c>
      <c r="D3472">
        <v>2</v>
      </c>
      <c r="E3472">
        <v>21</v>
      </c>
      <c r="F3472">
        <v>15</v>
      </c>
      <c r="G3472">
        <v>43</v>
      </c>
      <c r="H3472" t="s">
        <v>48</v>
      </c>
      <c r="I3472">
        <v>60</v>
      </c>
      <c r="J3472">
        <v>5.6</v>
      </c>
      <c r="P3472">
        <v>5.6</v>
      </c>
      <c r="Q3472">
        <v>8</v>
      </c>
      <c r="R3472" t="s">
        <v>80</v>
      </c>
      <c r="T3472" t="s">
        <v>2305</v>
      </c>
      <c r="U3472">
        <v>38.200000000000003</v>
      </c>
      <c r="V3472">
        <v>31.8</v>
      </c>
      <c r="W3472">
        <v>140</v>
      </c>
      <c r="X3472">
        <v>12</v>
      </c>
      <c r="Y3472">
        <v>1</v>
      </c>
    </row>
    <row r="3473" spans="1:47" x14ac:dyDescent="0.35">
      <c r="A3473">
        <v>3821</v>
      </c>
      <c r="B3473" t="s">
        <v>47</v>
      </c>
      <c r="C3473">
        <v>1946</v>
      </c>
      <c r="D3473">
        <v>3</v>
      </c>
      <c r="E3473">
        <v>12</v>
      </c>
      <c r="F3473">
        <v>2</v>
      </c>
      <c r="G3473">
        <v>21</v>
      </c>
      <c r="H3473" t="s">
        <v>48</v>
      </c>
      <c r="R3473" t="s">
        <v>73</v>
      </c>
      <c r="T3473" t="s">
        <v>2306</v>
      </c>
      <c r="U3473">
        <v>29.4</v>
      </c>
      <c r="V3473">
        <v>51.4</v>
      </c>
      <c r="W3473">
        <v>140</v>
      </c>
      <c r="AE3473">
        <v>3</v>
      </c>
    </row>
    <row r="3474" spans="1:47" x14ac:dyDescent="0.35">
      <c r="A3474">
        <v>3822</v>
      </c>
      <c r="B3474" t="s">
        <v>51</v>
      </c>
      <c r="C3474">
        <v>1946</v>
      </c>
      <c r="D3474">
        <v>4</v>
      </c>
      <c r="E3474">
        <v>1</v>
      </c>
      <c r="F3474">
        <v>12</v>
      </c>
      <c r="G3474">
        <v>29</v>
      </c>
      <c r="H3474">
        <v>1.3</v>
      </c>
      <c r="I3474">
        <v>15</v>
      </c>
      <c r="J3474">
        <v>8.6</v>
      </c>
      <c r="K3474">
        <v>8.6</v>
      </c>
      <c r="L3474">
        <v>7.3</v>
      </c>
      <c r="Q3474">
        <v>6</v>
      </c>
      <c r="R3474" t="s">
        <v>505</v>
      </c>
      <c r="S3474" t="s">
        <v>1032</v>
      </c>
      <c r="T3474" t="s">
        <v>2307</v>
      </c>
      <c r="U3474">
        <v>53.491999999999997</v>
      </c>
      <c r="V3474">
        <v>-162.83199999999999</v>
      </c>
      <c r="W3474">
        <v>150</v>
      </c>
      <c r="AJ3474">
        <v>167</v>
      </c>
      <c r="AK3474">
        <v>3</v>
      </c>
      <c r="AP3474">
        <v>26.271000000000001</v>
      </c>
      <c r="AQ3474">
        <v>4</v>
      </c>
      <c r="AS3474">
        <v>3</v>
      </c>
    </row>
    <row r="3475" spans="1:47" x14ac:dyDescent="0.35">
      <c r="A3475">
        <v>3825</v>
      </c>
      <c r="B3475" t="s">
        <v>47</v>
      </c>
      <c r="C3475">
        <v>1946</v>
      </c>
      <c r="D3475">
        <v>5</v>
      </c>
      <c r="E3475">
        <v>31</v>
      </c>
      <c r="F3475">
        <v>3</v>
      </c>
      <c r="G3475">
        <v>12</v>
      </c>
      <c r="H3475" t="s">
        <v>48</v>
      </c>
      <c r="J3475">
        <v>5.9</v>
      </c>
      <c r="P3475">
        <v>5.9</v>
      </c>
      <c r="Q3475">
        <v>8</v>
      </c>
      <c r="R3475" t="s">
        <v>80</v>
      </c>
      <c r="T3475" t="s">
        <v>2308</v>
      </c>
      <c r="U3475">
        <v>39.299999999999997</v>
      </c>
      <c r="V3475">
        <v>41.2</v>
      </c>
      <c r="W3475">
        <v>140</v>
      </c>
      <c r="X3475">
        <v>840</v>
      </c>
      <c r="Y3475">
        <v>3</v>
      </c>
    </row>
    <row r="3476" spans="1:47" x14ac:dyDescent="0.35">
      <c r="A3476">
        <v>6349</v>
      </c>
      <c r="B3476" t="s">
        <v>51</v>
      </c>
      <c r="C3476">
        <v>1946</v>
      </c>
      <c r="D3476">
        <v>6</v>
      </c>
      <c r="E3476">
        <v>23</v>
      </c>
      <c r="F3476">
        <v>17</v>
      </c>
      <c r="G3476">
        <v>13</v>
      </c>
      <c r="H3476">
        <v>19</v>
      </c>
      <c r="J3476">
        <v>7.3</v>
      </c>
      <c r="P3476">
        <v>7.3</v>
      </c>
      <c r="R3476" t="s">
        <v>743</v>
      </c>
      <c r="S3476" t="s">
        <v>2093</v>
      </c>
      <c r="T3476" t="s">
        <v>2094</v>
      </c>
      <c r="U3476">
        <v>49.87</v>
      </c>
      <c r="V3476">
        <v>-124.92</v>
      </c>
      <c r="W3476">
        <v>150</v>
      </c>
      <c r="AE3476">
        <v>1</v>
      </c>
      <c r="AQ3476">
        <v>1</v>
      </c>
    </row>
    <row r="3477" spans="1:47" x14ac:dyDescent="0.35">
      <c r="A3477">
        <v>3827</v>
      </c>
      <c r="B3477" t="s">
        <v>51</v>
      </c>
      <c r="C3477">
        <v>1946</v>
      </c>
      <c r="D3477">
        <v>8</v>
      </c>
      <c r="E3477">
        <v>2</v>
      </c>
      <c r="F3477">
        <v>19</v>
      </c>
      <c r="G3477">
        <v>18</v>
      </c>
      <c r="H3477">
        <v>48</v>
      </c>
      <c r="I3477">
        <v>60</v>
      </c>
      <c r="J3477">
        <v>7.9</v>
      </c>
      <c r="L3477">
        <v>7.9</v>
      </c>
      <c r="R3477" t="s">
        <v>539</v>
      </c>
      <c r="T3477" t="s">
        <v>1557</v>
      </c>
      <c r="U3477">
        <v>-26.5</v>
      </c>
      <c r="V3477">
        <v>-70.5</v>
      </c>
      <c r="W3477">
        <v>160</v>
      </c>
      <c r="X3477">
        <v>2</v>
      </c>
      <c r="Y3477">
        <v>1</v>
      </c>
      <c r="AE3477">
        <v>3</v>
      </c>
      <c r="AJ3477">
        <v>2</v>
      </c>
      <c r="AK3477">
        <v>1</v>
      </c>
      <c r="AQ3477">
        <v>3</v>
      </c>
    </row>
    <row r="3478" spans="1:47" x14ac:dyDescent="0.35">
      <c r="A3478">
        <v>3828</v>
      </c>
      <c r="B3478" t="s">
        <v>51</v>
      </c>
      <c r="C3478">
        <v>1946</v>
      </c>
      <c r="D3478">
        <v>8</v>
      </c>
      <c r="E3478">
        <v>4</v>
      </c>
      <c r="F3478">
        <v>17</v>
      </c>
      <c r="G3478">
        <v>51</v>
      </c>
      <c r="H3478">
        <v>5</v>
      </c>
      <c r="I3478">
        <v>15</v>
      </c>
      <c r="J3478">
        <v>7.9</v>
      </c>
      <c r="K3478">
        <v>7.9</v>
      </c>
      <c r="L3478">
        <v>8</v>
      </c>
      <c r="R3478" t="s">
        <v>511</v>
      </c>
      <c r="T3478" t="s">
        <v>2309</v>
      </c>
      <c r="U3478">
        <v>19.25</v>
      </c>
      <c r="V3478">
        <v>-69</v>
      </c>
      <c r="W3478">
        <v>90</v>
      </c>
      <c r="Y3478">
        <v>1</v>
      </c>
      <c r="AE3478">
        <v>1</v>
      </c>
      <c r="AG3478">
        <v>1</v>
      </c>
      <c r="AJ3478">
        <v>1790</v>
      </c>
      <c r="AK3478">
        <v>4</v>
      </c>
      <c r="AQ3478">
        <v>3</v>
      </c>
      <c r="AS3478">
        <v>3</v>
      </c>
    </row>
    <row r="3479" spans="1:47" x14ac:dyDescent="0.35">
      <c r="A3479">
        <v>3831</v>
      </c>
      <c r="B3479" t="s">
        <v>51</v>
      </c>
      <c r="C3479">
        <v>1946</v>
      </c>
      <c r="D3479">
        <v>8</v>
      </c>
      <c r="E3479">
        <v>8</v>
      </c>
      <c r="F3479">
        <v>13</v>
      </c>
      <c r="G3479">
        <v>28</v>
      </c>
      <c r="H3479">
        <v>33.799999999999997</v>
      </c>
      <c r="I3479">
        <v>15</v>
      </c>
      <c r="J3479">
        <v>7.5</v>
      </c>
      <c r="K3479">
        <v>7.5</v>
      </c>
      <c r="L3479">
        <v>7.6</v>
      </c>
      <c r="R3479" t="s">
        <v>511</v>
      </c>
      <c r="T3479" t="s">
        <v>2309</v>
      </c>
      <c r="U3479">
        <v>19.5</v>
      </c>
      <c r="V3479">
        <v>-69.5</v>
      </c>
      <c r="W3479">
        <v>90</v>
      </c>
      <c r="AJ3479">
        <v>75</v>
      </c>
      <c r="AK3479">
        <v>2</v>
      </c>
    </row>
    <row r="3480" spans="1:47" x14ac:dyDescent="0.35">
      <c r="A3480">
        <v>3832</v>
      </c>
      <c r="B3480" t="s">
        <v>47</v>
      </c>
      <c r="C3480">
        <v>1946</v>
      </c>
      <c r="D3480">
        <v>9</v>
      </c>
      <c r="E3480">
        <v>12</v>
      </c>
      <c r="F3480">
        <v>15</v>
      </c>
      <c r="G3480">
        <v>17</v>
      </c>
      <c r="H3480">
        <v>17</v>
      </c>
      <c r="I3480">
        <v>60</v>
      </c>
      <c r="J3480">
        <v>7.5</v>
      </c>
      <c r="L3480">
        <v>7.5</v>
      </c>
      <c r="R3480" t="s">
        <v>851</v>
      </c>
      <c r="T3480" t="s">
        <v>851</v>
      </c>
      <c r="U3480">
        <v>23.9</v>
      </c>
      <c r="V3480">
        <v>96.2</v>
      </c>
      <c r="W3480">
        <v>60</v>
      </c>
    </row>
    <row r="3481" spans="1:47" x14ac:dyDescent="0.35">
      <c r="A3481">
        <v>3833</v>
      </c>
      <c r="B3481" t="s">
        <v>47</v>
      </c>
      <c r="C3481">
        <v>1946</v>
      </c>
      <c r="D3481">
        <v>9</v>
      </c>
      <c r="E3481">
        <v>12</v>
      </c>
      <c r="F3481">
        <v>15</v>
      </c>
      <c r="G3481">
        <v>20</v>
      </c>
      <c r="H3481">
        <v>23</v>
      </c>
      <c r="I3481">
        <v>60</v>
      </c>
      <c r="J3481">
        <v>7.8</v>
      </c>
      <c r="L3481">
        <v>7.8</v>
      </c>
      <c r="R3481" t="s">
        <v>851</v>
      </c>
      <c r="T3481" t="s">
        <v>851</v>
      </c>
      <c r="U3481">
        <v>23.9</v>
      </c>
      <c r="V3481">
        <v>96.2</v>
      </c>
      <c r="W3481">
        <v>60</v>
      </c>
    </row>
    <row r="3482" spans="1:47" x14ac:dyDescent="0.35">
      <c r="A3482">
        <v>3834</v>
      </c>
      <c r="B3482" t="s">
        <v>47</v>
      </c>
      <c r="C3482">
        <v>1946</v>
      </c>
      <c r="D3482">
        <v>9</v>
      </c>
      <c r="E3482">
        <v>29</v>
      </c>
      <c r="F3482">
        <v>3</v>
      </c>
      <c r="G3482">
        <v>1</v>
      </c>
      <c r="H3482" t="s">
        <v>48</v>
      </c>
      <c r="I3482">
        <v>60</v>
      </c>
      <c r="J3482">
        <v>7.7</v>
      </c>
      <c r="P3482">
        <v>7.7</v>
      </c>
      <c r="R3482" t="s">
        <v>977</v>
      </c>
      <c r="T3482" t="s">
        <v>978</v>
      </c>
      <c r="U3482">
        <v>-4.5</v>
      </c>
      <c r="V3482">
        <v>153.5</v>
      </c>
      <c r="W3482">
        <v>170</v>
      </c>
    </row>
    <row r="3483" spans="1:47" x14ac:dyDescent="0.35">
      <c r="A3483">
        <v>6351</v>
      </c>
      <c r="B3483" t="s">
        <v>51</v>
      </c>
      <c r="C3483">
        <v>1946</v>
      </c>
      <c r="D3483">
        <v>9</v>
      </c>
      <c r="E3483">
        <v>30</v>
      </c>
      <c r="F3483">
        <v>0</v>
      </c>
      <c r="G3483">
        <v>59</v>
      </c>
      <c r="H3483">
        <v>40</v>
      </c>
      <c r="I3483">
        <v>70</v>
      </c>
      <c r="J3483">
        <v>7</v>
      </c>
      <c r="L3483">
        <v>7</v>
      </c>
      <c r="Q3483">
        <v>7</v>
      </c>
      <c r="R3483" t="s">
        <v>479</v>
      </c>
      <c r="T3483" t="s">
        <v>2310</v>
      </c>
      <c r="U3483">
        <v>-14</v>
      </c>
      <c r="V3483">
        <v>-76.25</v>
      </c>
      <c r="W3483">
        <v>160</v>
      </c>
      <c r="AE3483">
        <v>2</v>
      </c>
      <c r="AI3483">
        <v>3</v>
      </c>
      <c r="AQ3483">
        <v>2</v>
      </c>
      <c r="AU3483">
        <v>3</v>
      </c>
    </row>
    <row r="3484" spans="1:47" x14ac:dyDescent="0.35">
      <c r="A3484">
        <v>6352</v>
      </c>
      <c r="B3484" t="s">
        <v>51</v>
      </c>
      <c r="C3484">
        <v>1946</v>
      </c>
      <c r="D3484">
        <v>11</v>
      </c>
      <c r="E3484">
        <v>1</v>
      </c>
      <c r="F3484">
        <v>11</v>
      </c>
      <c r="G3484">
        <v>14</v>
      </c>
      <c r="H3484" t="s">
        <v>48</v>
      </c>
      <c r="I3484">
        <v>40</v>
      </c>
      <c r="R3484" t="s">
        <v>505</v>
      </c>
      <c r="S3484" t="s">
        <v>1032</v>
      </c>
      <c r="T3484" t="s">
        <v>1151</v>
      </c>
      <c r="U3484">
        <v>51.5</v>
      </c>
      <c r="V3484">
        <v>-174.5</v>
      </c>
      <c r="W3484">
        <v>150</v>
      </c>
    </row>
    <row r="3485" spans="1:47" x14ac:dyDescent="0.35">
      <c r="A3485">
        <v>3835</v>
      </c>
      <c r="B3485" t="s">
        <v>47</v>
      </c>
      <c r="C3485">
        <v>1946</v>
      </c>
      <c r="D3485">
        <v>11</v>
      </c>
      <c r="E3485">
        <v>2</v>
      </c>
      <c r="F3485">
        <v>18</v>
      </c>
      <c r="G3485">
        <v>28</v>
      </c>
      <c r="H3485" t="s">
        <v>48</v>
      </c>
      <c r="I3485">
        <v>35</v>
      </c>
      <c r="J3485">
        <v>7.6</v>
      </c>
      <c r="P3485">
        <v>7.6</v>
      </c>
      <c r="Q3485">
        <v>10</v>
      </c>
      <c r="R3485" t="s">
        <v>82</v>
      </c>
      <c r="T3485" t="s">
        <v>82</v>
      </c>
      <c r="U3485">
        <v>41.5</v>
      </c>
      <c r="V3485">
        <v>72.5</v>
      </c>
      <c r="W3485">
        <v>40</v>
      </c>
      <c r="AE3485">
        <v>2</v>
      </c>
    </row>
    <row r="3486" spans="1:47" x14ac:dyDescent="0.35">
      <c r="A3486">
        <v>3837</v>
      </c>
      <c r="B3486" t="s">
        <v>47</v>
      </c>
      <c r="C3486">
        <v>1946</v>
      </c>
      <c r="D3486">
        <v>11</v>
      </c>
      <c r="E3486">
        <v>4</v>
      </c>
      <c r="F3486">
        <v>21</v>
      </c>
      <c r="G3486">
        <v>47</v>
      </c>
      <c r="H3486" t="s">
        <v>48</v>
      </c>
      <c r="I3486">
        <v>26</v>
      </c>
      <c r="J3486">
        <v>7.5</v>
      </c>
      <c r="P3486">
        <v>7.5</v>
      </c>
      <c r="R3486" t="s">
        <v>54</v>
      </c>
      <c r="T3486" t="s">
        <v>54</v>
      </c>
      <c r="U3486">
        <v>39.299999999999997</v>
      </c>
      <c r="V3486">
        <v>55.4</v>
      </c>
      <c r="W3486">
        <v>40</v>
      </c>
      <c r="X3486">
        <v>400</v>
      </c>
      <c r="Y3486">
        <v>3</v>
      </c>
      <c r="AE3486">
        <v>3</v>
      </c>
      <c r="AJ3486">
        <v>400</v>
      </c>
      <c r="AK3486">
        <v>3</v>
      </c>
      <c r="AQ3486">
        <v>3</v>
      </c>
    </row>
    <row r="3487" spans="1:47" x14ac:dyDescent="0.35">
      <c r="A3487">
        <v>3839</v>
      </c>
      <c r="B3487" t="s">
        <v>47</v>
      </c>
      <c r="C3487">
        <v>1946</v>
      </c>
      <c r="D3487">
        <v>11</v>
      </c>
      <c r="E3487">
        <v>10</v>
      </c>
      <c r="F3487">
        <v>17</v>
      </c>
      <c r="G3487">
        <v>42</v>
      </c>
      <c r="H3487" t="s">
        <v>48</v>
      </c>
      <c r="I3487">
        <v>12</v>
      </c>
      <c r="J3487">
        <v>7.3</v>
      </c>
      <c r="P3487">
        <v>7.3</v>
      </c>
      <c r="Q3487">
        <v>11</v>
      </c>
      <c r="R3487" t="s">
        <v>479</v>
      </c>
      <c r="T3487" t="s">
        <v>2311</v>
      </c>
      <c r="U3487">
        <v>-8.5</v>
      </c>
      <c r="V3487">
        <v>-77.5</v>
      </c>
      <c r="W3487">
        <v>160</v>
      </c>
      <c r="X3487">
        <v>800</v>
      </c>
      <c r="Y3487">
        <v>3</v>
      </c>
      <c r="AE3487">
        <v>3</v>
      </c>
    </row>
    <row r="3488" spans="1:47" x14ac:dyDescent="0.35">
      <c r="A3488">
        <v>3841</v>
      </c>
      <c r="B3488" t="s">
        <v>47</v>
      </c>
      <c r="C3488">
        <v>1946</v>
      </c>
      <c r="D3488">
        <v>12</v>
      </c>
      <c r="E3488">
        <v>4</v>
      </c>
      <c r="F3488">
        <v>22</v>
      </c>
      <c r="G3488">
        <v>47</v>
      </c>
      <c r="H3488">
        <v>39</v>
      </c>
      <c r="J3488">
        <v>6.8</v>
      </c>
      <c r="L3488">
        <v>6.8</v>
      </c>
      <c r="Q3488">
        <v>9</v>
      </c>
      <c r="R3488" t="s">
        <v>738</v>
      </c>
      <c r="T3488" t="s">
        <v>738</v>
      </c>
      <c r="U3488">
        <v>23.1</v>
      </c>
      <c r="V3488">
        <v>120.3</v>
      </c>
      <c r="W3488">
        <v>30</v>
      </c>
      <c r="X3488">
        <v>58</v>
      </c>
      <c r="Y3488">
        <v>2</v>
      </c>
      <c r="AB3488">
        <v>384</v>
      </c>
      <c r="AC3488">
        <v>3</v>
      </c>
      <c r="AE3488">
        <v>2</v>
      </c>
      <c r="AF3488">
        <v>700</v>
      </c>
      <c r="AG3488">
        <v>3</v>
      </c>
      <c r="AJ3488">
        <v>58</v>
      </c>
      <c r="AK3488">
        <v>2</v>
      </c>
      <c r="AN3488">
        <v>384</v>
      </c>
      <c r="AO3488">
        <v>3</v>
      </c>
      <c r="AQ3488">
        <v>2</v>
      </c>
      <c r="AR3488">
        <v>700</v>
      </c>
      <c r="AS3488">
        <v>3</v>
      </c>
    </row>
    <row r="3489" spans="1:45" x14ac:dyDescent="0.35">
      <c r="A3489">
        <v>3845</v>
      </c>
      <c r="B3489" t="s">
        <v>51</v>
      </c>
      <c r="C3489">
        <v>1946</v>
      </c>
      <c r="D3489">
        <v>12</v>
      </c>
      <c r="E3489">
        <v>20</v>
      </c>
      <c r="F3489">
        <v>19</v>
      </c>
      <c r="G3489">
        <v>19</v>
      </c>
      <c r="H3489">
        <v>5</v>
      </c>
      <c r="I3489">
        <v>20</v>
      </c>
      <c r="J3489">
        <v>8.1</v>
      </c>
      <c r="K3489">
        <v>8.1</v>
      </c>
      <c r="L3489">
        <v>8.1</v>
      </c>
      <c r="R3489" t="s">
        <v>199</v>
      </c>
      <c r="T3489" t="s">
        <v>2312</v>
      </c>
      <c r="U3489">
        <v>33</v>
      </c>
      <c r="V3489">
        <v>135.6</v>
      </c>
      <c r="W3489">
        <v>30</v>
      </c>
      <c r="X3489">
        <v>1362</v>
      </c>
      <c r="Y3489">
        <v>4</v>
      </c>
      <c r="AE3489">
        <v>4</v>
      </c>
      <c r="AF3489">
        <v>14259</v>
      </c>
      <c r="AG3489">
        <v>4</v>
      </c>
      <c r="AJ3489">
        <v>1362</v>
      </c>
      <c r="AK3489">
        <v>4</v>
      </c>
      <c r="AQ3489">
        <v>4</v>
      </c>
      <c r="AR3489">
        <v>11661</v>
      </c>
      <c r="AS3489">
        <v>4</v>
      </c>
    </row>
    <row r="3490" spans="1:45" x14ac:dyDescent="0.35">
      <c r="A3490">
        <v>3848</v>
      </c>
      <c r="B3490" t="s">
        <v>47</v>
      </c>
      <c r="C3490">
        <v>1947</v>
      </c>
      <c r="D3490">
        <v>1</v>
      </c>
      <c r="E3490">
        <v>26</v>
      </c>
      <c r="H3490" t="s">
        <v>48</v>
      </c>
      <c r="R3490" t="s">
        <v>591</v>
      </c>
      <c r="T3490" t="s">
        <v>2313</v>
      </c>
      <c r="U3490">
        <v>13.2</v>
      </c>
      <c r="V3490">
        <v>-87.5</v>
      </c>
      <c r="W3490">
        <v>100</v>
      </c>
      <c r="AE3490">
        <v>2</v>
      </c>
    </row>
    <row r="3491" spans="1:45" x14ac:dyDescent="0.35">
      <c r="A3491">
        <v>3851</v>
      </c>
      <c r="B3491" t="s">
        <v>47</v>
      </c>
      <c r="C3491">
        <v>1947</v>
      </c>
      <c r="D3491">
        <v>3</v>
      </c>
      <c r="E3491">
        <v>17</v>
      </c>
      <c r="F3491">
        <v>8</v>
      </c>
      <c r="G3491">
        <v>19</v>
      </c>
      <c r="H3491">
        <v>41</v>
      </c>
      <c r="J3491">
        <v>7.7</v>
      </c>
      <c r="L3491">
        <v>7.7</v>
      </c>
      <c r="R3491" t="s">
        <v>93</v>
      </c>
      <c r="T3491" t="s">
        <v>908</v>
      </c>
      <c r="U3491">
        <v>33.299999999999997</v>
      </c>
      <c r="V3491">
        <v>99.5</v>
      </c>
      <c r="W3491">
        <v>30</v>
      </c>
    </row>
    <row r="3492" spans="1:45" x14ac:dyDescent="0.35">
      <c r="A3492">
        <v>6353</v>
      </c>
      <c r="B3492" t="s">
        <v>51</v>
      </c>
      <c r="C3492">
        <v>1947</v>
      </c>
      <c r="D3492">
        <v>3</v>
      </c>
      <c r="E3492">
        <v>25</v>
      </c>
      <c r="F3492">
        <v>20</v>
      </c>
      <c r="G3492">
        <v>32</v>
      </c>
      <c r="H3492">
        <v>15</v>
      </c>
      <c r="I3492">
        <v>12</v>
      </c>
      <c r="J3492">
        <v>7.1</v>
      </c>
      <c r="K3492">
        <v>7.1</v>
      </c>
      <c r="L3492">
        <v>7.2</v>
      </c>
      <c r="N3492">
        <v>5.9</v>
      </c>
      <c r="Q3492">
        <v>4</v>
      </c>
      <c r="R3492" t="s">
        <v>1186</v>
      </c>
      <c r="T3492" t="s">
        <v>2314</v>
      </c>
      <c r="U3492">
        <v>-38.85</v>
      </c>
      <c r="V3492">
        <v>178.87</v>
      </c>
      <c r="W3492">
        <v>170</v>
      </c>
      <c r="AE3492">
        <v>1</v>
      </c>
      <c r="AG3492">
        <v>1</v>
      </c>
      <c r="AQ3492">
        <v>1</v>
      </c>
      <c r="AS3492">
        <v>1</v>
      </c>
    </row>
    <row r="3493" spans="1:45" x14ac:dyDescent="0.35">
      <c r="A3493">
        <v>8020</v>
      </c>
      <c r="B3493" t="s">
        <v>47</v>
      </c>
      <c r="C3493">
        <v>1947</v>
      </c>
      <c r="D3493">
        <v>3</v>
      </c>
      <c r="E3493">
        <v>26</v>
      </c>
      <c r="F3493">
        <v>20</v>
      </c>
      <c r="G3493">
        <v>48</v>
      </c>
      <c r="H3493">
        <v>32</v>
      </c>
      <c r="J3493">
        <v>5.5</v>
      </c>
      <c r="L3493">
        <v>5.5</v>
      </c>
      <c r="Q3493">
        <v>7</v>
      </c>
      <c r="R3493" t="s">
        <v>93</v>
      </c>
      <c r="T3493" t="s">
        <v>530</v>
      </c>
      <c r="U3493">
        <v>25</v>
      </c>
      <c r="V3493">
        <v>102</v>
      </c>
      <c r="W3493">
        <v>30</v>
      </c>
      <c r="X3493">
        <v>1</v>
      </c>
      <c r="Y3493">
        <v>1</v>
      </c>
      <c r="AC3493">
        <v>1</v>
      </c>
      <c r="AE3493">
        <v>2</v>
      </c>
      <c r="AG3493">
        <v>3</v>
      </c>
      <c r="AJ3493">
        <v>1</v>
      </c>
      <c r="AK3493">
        <v>1</v>
      </c>
      <c r="AO3493">
        <v>1</v>
      </c>
      <c r="AQ3493">
        <v>2</v>
      </c>
      <c r="AS3493">
        <v>3</v>
      </c>
    </row>
    <row r="3494" spans="1:45" x14ac:dyDescent="0.35">
      <c r="A3494">
        <v>3852</v>
      </c>
      <c r="B3494" t="s">
        <v>47</v>
      </c>
      <c r="C3494">
        <v>1947</v>
      </c>
      <c r="D3494">
        <v>4</v>
      </c>
      <c r="E3494">
        <v>10</v>
      </c>
      <c r="F3494">
        <v>15</v>
      </c>
      <c r="G3494">
        <v>58</v>
      </c>
      <c r="H3494" t="s">
        <v>48</v>
      </c>
      <c r="J3494">
        <v>6.4</v>
      </c>
      <c r="P3494">
        <v>6.4</v>
      </c>
      <c r="R3494" t="s">
        <v>505</v>
      </c>
      <c r="S3494" t="s">
        <v>1092</v>
      </c>
      <c r="T3494" t="s">
        <v>1232</v>
      </c>
      <c r="U3494">
        <v>35</v>
      </c>
      <c r="V3494">
        <v>-116.6</v>
      </c>
      <c r="W3494">
        <v>150</v>
      </c>
      <c r="AE3494">
        <v>2</v>
      </c>
    </row>
    <row r="3495" spans="1:45" x14ac:dyDescent="0.35">
      <c r="A3495">
        <v>3853</v>
      </c>
      <c r="B3495" t="s">
        <v>47</v>
      </c>
      <c r="C3495">
        <v>1947</v>
      </c>
      <c r="D3495">
        <v>5</v>
      </c>
      <c r="E3495">
        <v>6</v>
      </c>
      <c r="F3495">
        <v>20</v>
      </c>
      <c r="G3495">
        <v>30</v>
      </c>
      <c r="H3495">
        <v>32</v>
      </c>
      <c r="I3495">
        <v>33</v>
      </c>
      <c r="J3495">
        <v>7.3</v>
      </c>
      <c r="K3495">
        <v>7.3</v>
      </c>
      <c r="L3495">
        <v>7.5</v>
      </c>
      <c r="M3495">
        <v>7.2</v>
      </c>
      <c r="R3495" t="s">
        <v>977</v>
      </c>
      <c r="T3495" t="s">
        <v>1856</v>
      </c>
      <c r="U3495">
        <v>-6.5</v>
      </c>
      <c r="V3495">
        <v>148.5</v>
      </c>
      <c r="W3495">
        <v>170</v>
      </c>
    </row>
    <row r="3496" spans="1:45" x14ac:dyDescent="0.35">
      <c r="A3496">
        <v>6354</v>
      </c>
      <c r="B3496" t="s">
        <v>51</v>
      </c>
      <c r="C3496">
        <v>1947</v>
      </c>
      <c r="D3496">
        <v>5</v>
      </c>
      <c r="E3496">
        <v>17</v>
      </c>
      <c r="F3496">
        <v>7</v>
      </c>
      <c r="G3496">
        <v>6</v>
      </c>
      <c r="H3496" t="s">
        <v>48</v>
      </c>
      <c r="I3496">
        <v>12</v>
      </c>
      <c r="J3496">
        <v>6.9</v>
      </c>
      <c r="K3496">
        <v>6.9</v>
      </c>
      <c r="L3496">
        <v>7.2</v>
      </c>
      <c r="N3496">
        <v>5.6</v>
      </c>
      <c r="R3496" t="s">
        <v>1186</v>
      </c>
      <c r="T3496" t="s">
        <v>2314</v>
      </c>
      <c r="U3496">
        <v>-38.42</v>
      </c>
      <c r="V3496">
        <v>178.88</v>
      </c>
      <c r="W3496">
        <v>170</v>
      </c>
    </row>
    <row r="3497" spans="1:45" x14ac:dyDescent="0.35">
      <c r="A3497">
        <v>8021</v>
      </c>
      <c r="B3497" t="s">
        <v>47</v>
      </c>
      <c r="C3497">
        <v>1947</v>
      </c>
      <c r="D3497">
        <v>6</v>
      </c>
      <c r="E3497">
        <v>7</v>
      </c>
      <c r="F3497">
        <v>5</v>
      </c>
      <c r="G3497">
        <v>5</v>
      </c>
      <c r="H3497" t="s">
        <v>48</v>
      </c>
      <c r="J3497">
        <v>5.5</v>
      </c>
      <c r="L3497">
        <v>5.5</v>
      </c>
      <c r="Q3497">
        <v>7</v>
      </c>
      <c r="R3497" t="s">
        <v>93</v>
      </c>
      <c r="T3497" t="s">
        <v>410</v>
      </c>
      <c r="U3497">
        <v>26.7</v>
      </c>
      <c r="V3497">
        <v>102.9</v>
      </c>
      <c r="W3497">
        <v>30</v>
      </c>
      <c r="X3497">
        <v>3</v>
      </c>
      <c r="Y3497">
        <v>1</v>
      </c>
      <c r="AE3497">
        <v>1</v>
      </c>
      <c r="AG3497">
        <v>2</v>
      </c>
      <c r="AJ3497">
        <v>3</v>
      </c>
      <c r="AK3497">
        <v>1</v>
      </c>
      <c r="AQ3497">
        <v>1</v>
      </c>
      <c r="AS3497">
        <v>2</v>
      </c>
    </row>
    <row r="3498" spans="1:45" x14ac:dyDescent="0.35">
      <c r="A3498">
        <v>3854</v>
      </c>
      <c r="B3498" t="s">
        <v>47</v>
      </c>
      <c r="C3498">
        <v>1947</v>
      </c>
      <c r="D3498">
        <v>7</v>
      </c>
      <c r="E3498">
        <v>10</v>
      </c>
      <c r="F3498">
        <v>15</v>
      </c>
      <c r="H3498" t="s">
        <v>48</v>
      </c>
      <c r="I3498">
        <v>9</v>
      </c>
      <c r="J3498">
        <v>4.0999999999999996</v>
      </c>
      <c r="P3498">
        <v>4.0999999999999996</v>
      </c>
      <c r="Q3498">
        <v>7</v>
      </c>
      <c r="R3498" t="s">
        <v>73</v>
      </c>
      <c r="T3498" t="s">
        <v>2110</v>
      </c>
      <c r="U3498">
        <v>37.5</v>
      </c>
      <c r="V3498">
        <v>57.8</v>
      </c>
      <c r="W3498">
        <v>140</v>
      </c>
      <c r="AE3498">
        <v>2</v>
      </c>
    </row>
    <row r="3499" spans="1:45" x14ac:dyDescent="0.35">
      <c r="A3499">
        <v>3855</v>
      </c>
      <c r="B3499" t="s">
        <v>47</v>
      </c>
      <c r="C3499">
        <v>1947</v>
      </c>
      <c r="D3499">
        <v>7</v>
      </c>
      <c r="E3499">
        <v>14</v>
      </c>
      <c r="F3499">
        <v>7</v>
      </c>
      <c r="G3499">
        <v>1</v>
      </c>
      <c r="H3499" t="s">
        <v>48</v>
      </c>
      <c r="I3499">
        <v>10</v>
      </c>
      <c r="Q3499">
        <v>9</v>
      </c>
      <c r="R3499" t="s">
        <v>580</v>
      </c>
      <c r="T3499" t="s">
        <v>1221</v>
      </c>
      <c r="U3499">
        <v>1.2</v>
      </c>
      <c r="V3499">
        <v>-77.2</v>
      </c>
      <c r="W3499">
        <v>160</v>
      </c>
      <c r="X3499">
        <v>2</v>
      </c>
      <c r="Y3499">
        <v>1</v>
      </c>
      <c r="AE3499">
        <v>2</v>
      </c>
    </row>
    <row r="3500" spans="1:45" x14ac:dyDescent="0.35">
      <c r="A3500">
        <v>3857</v>
      </c>
      <c r="B3500" t="s">
        <v>47</v>
      </c>
      <c r="C3500">
        <v>1947</v>
      </c>
      <c r="D3500">
        <v>7</v>
      </c>
      <c r="E3500">
        <v>29</v>
      </c>
      <c r="F3500">
        <v>13</v>
      </c>
      <c r="G3500">
        <v>43</v>
      </c>
      <c r="H3500">
        <v>22</v>
      </c>
      <c r="I3500">
        <v>60</v>
      </c>
      <c r="J3500">
        <v>7.9</v>
      </c>
      <c r="L3500">
        <v>7.9</v>
      </c>
      <c r="R3500" t="s">
        <v>77</v>
      </c>
      <c r="T3500" t="s">
        <v>2315</v>
      </c>
      <c r="U3500">
        <v>28.5</v>
      </c>
      <c r="V3500">
        <v>94</v>
      </c>
      <c r="W3500">
        <v>60</v>
      </c>
    </row>
    <row r="3501" spans="1:45" x14ac:dyDescent="0.35">
      <c r="A3501">
        <v>3858</v>
      </c>
      <c r="B3501" t="s">
        <v>47</v>
      </c>
      <c r="C3501">
        <v>1947</v>
      </c>
      <c r="D3501">
        <v>8</v>
      </c>
      <c r="E3501">
        <v>5</v>
      </c>
      <c r="F3501">
        <v>14</v>
      </c>
      <c r="G3501">
        <v>24</v>
      </c>
      <c r="H3501">
        <v>10</v>
      </c>
      <c r="J3501">
        <v>7.6</v>
      </c>
      <c r="L3501">
        <v>7.6</v>
      </c>
      <c r="R3501" t="s">
        <v>115</v>
      </c>
      <c r="T3501" t="s">
        <v>2316</v>
      </c>
      <c r="U3501">
        <v>25.5</v>
      </c>
      <c r="V3501">
        <v>63</v>
      </c>
      <c r="W3501">
        <v>60</v>
      </c>
    </row>
    <row r="3502" spans="1:45" x14ac:dyDescent="0.35">
      <c r="A3502">
        <v>3860</v>
      </c>
      <c r="B3502" t="s">
        <v>47</v>
      </c>
      <c r="C3502">
        <v>1947</v>
      </c>
      <c r="D3502">
        <v>8</v>
      </c>
      <c r="E3502">
        <v>6</v>
      </c>
      <c r="F3502">
        <v>9</v>
      </c>
      <c r="G3502">
        <v>36</v>
      </c>
      <c r="H3502">
        <v>40</v>
      </c>
      <c r="J3502">
        <v>5.3</v>
      </c>
      <c r="L3502">
        <v>5.3</v>
      </c>
      <c r="Q3502">
        <v>9</v>
      </c>
      <c r="R3502" t="s">
        <v>258</v>
      </c>
      <c r="T3502" t="s">
        <v>258</v>
      </c>
      <c r="U3502">
        <v>37</v>
      </c>
      <c r="V3502">
        <v>8</v>
      </c>
      <c r="W3502">
        <v>15</v>
      </c>
      <c r="X3502">
        <v>3</v>
      </c>
      <c r="Y3502">
        <v>1</v>
      </c>
      <c r="AC3502">
        <v>3</v>
      </c>
      <c r="AE3502">
        <v>2</v>
      </c>
      <c r="AJ3502">
        <v>3</v>
      </c>
      <c r="AK3502">
        <v>1</v>
      </c>
      <c r="AO3502">
        <v>3</v>
      </c>
      <c r="AQ3502">
        <v>2</v>
      </c>
    </row>
    <row r="3503" spans="1:45" x14ac:dyDescent="0.35">
      <c r="A3503">
        <v>3863</v>
      </c>
      <c r="B3503" t="s">
        <v>47</v>
      </c>
      <c r="C3503">
        <v>1947</v>
      </c>
      <c r="D3503">
        <v>9</v>
      </c>
      <c r="E3503">
        <v>23</v>
      </c>
      <c r="F3503">
        <v>12</v>
      </c>
      <c r="G3503">
        <v>28</v>
      </c>
      <c r="H3503" t="s">
        <v>48</v>
      </c>
      <c r="J3503">
        <v>6.9</v>
      </c>
      <c r="P3503">
        <v>6.9</v>
      </c>
      <c r="R3503" t="s">
        <v>73</v>
      </c>
      <c r="T3503" t="s">
        <v>2317</v>
      </c>
      <c r="U3503">
        <v>33.4</v>
      </c>
      <c r="V3503">
        <v>58.7</v>
      </c>
      <c r="W3503">
        <v>140</v>
      </c>
      <c r="X3503">
        <v>500</v>
      </c>
      <c r="Y3503">
        <v>3</v>
      </c>
      <c r="AE3503">
        <v>3</v>
      </c>
    </row>
    <row r="3504" spans="1:45" x14ac:dyDescent="0.35">
      <c r="A3504">
        <v>3864</v>
      </c>
      <c r="B3504" t="s">
        <v>51</v>
      </c>
      <c r="C3504">
        <v>1947</v>
      </c>
      <c r="D3504">
        <v>10</v>
      </c>
      <c r="E3504">
        <v>6</v>
      </c>
      <c r="F3504">
        <v>19</v>
      </c>
      <c r="G3504">
        <v>55</v>
      </c>
      <c r="H3504">
        <v>37</v>
      </c>
      <c r="I3504">
        <v>28</v>
      </c>
      <c r="J3504">
        <v>6.9</v>
      </c>
      <c r="L3504">
        <v>6.9</v>
      </c>
      <c r="M3504">
        <v>7.1</v>
      </c>
      <c r="Q3504">
        <v>9</v>
      </c>
      <c r="R3504" t="s">
        <v>56</v>
      </c>
      <c r="T3504" t="s">
        <v>2318</v>
      </c>
      <c r="U3504">
        <v>37</v>
      </c>
      <c r="V3504">
        <v>22</v>
      </c>
      <c r="W3504">
        <v>130</v>
      </c>
      <c r="X3504">
        <v>3</v>
      </c>
      <c r="Y3504">
        <v>1</v>
      </c>
      <c r="AB3504">
        <v>20</v>
      </c>
      <c r="AC3504">
        <v>1</v>
      </c>
      <c r="AE3504">
        <v>4</v>
      </c>
      <c r="AF3504">
        <v>7000</v>
      </c>
      <c r="AG3504">
        <v>4</v>
      </c>
      <c r="AJ3504">
        <v>3</v>
      </c>
      <c r="AK3504">
        <v>1</v>
      </c>
      <c r="AN3504">
        <v>20</v>
      </c>
      <c r="AO3504">
        <v>1</v>
      </c>
      <c r="AQ3504">
        <v>4</v>
      </c>
      <c r="AR3504">
        <v>7000</v>
      </c>
      <c r="AS3504">
        <v>4</v>
      </c>
    </row>
    <row r="3505" spans="1:47" x14ac:dyDescent="0.35">
      <c r="A3505">
        <v>3866</v>
      </c>
      <c r="B3505" t="s">
        <v>47</v>
      </c>
      <c r="C3505">
        <v>1947</v>
      </c>
      <c r="D3505">
        <v>11</v>
      </c>
      <c r="E3505">
        <v>1</v>
      </c>
      <c r="F3505">
        <v>14</v>
      </c>
      <c r="G3505">
        <v>58</v>
      </c>
      <c r="H3505" t="s">
        <v>48</v>
      </c>
      <c r="I3505">
        <v>100</v>
      </c>
      <c r="J3505">
        <v>7.3</v>
      </c>
      <c r="P3505">
        <v>7.3</v>
      </c>
      <c r="Q3505">
        <v>10</v>
      </c>
      <c r="R3505" t="s">
        <v>479</v>
      </c>
      <c r="T3505" t="s">
        <v>2319</v>
      </c>
      <c r="U3505">
        <v>-10.5</v>
      </c>
      <c r="V3505">
        <v>-75</v>
      </c>
      <c r="W3505">
        <v>160</v>
      </c>
      <c r="X3505">
        <v>233</v>
      </c>
      <c r="Y3505">
        <v>3</v>
      </c>
      <c r="AE3505">
        <v>3</v>
      </c>
    </row>
    <row r="3506" spans="1:47" x14ac:dyDescent="0.35">
      <c r="A3506">
        <v>6355</v>
      </c>
      <c r="B3506" t="s">
        <v>51</v>
      </c>
      <c r="C3506">
        <v>1947</v>
      </c>
      <c r="D3506">
        <v>11</v>
      </c>
      <c r="E3506">
        <v>4</v>
      </c>
      <c r="F3506">
        <v>0</v>
      </c>
      <c r="G3506">
        <v>9</v>
      </c>
      <c r="H3506">
        <v>10</v>
      </c>
      <c r="I3506">
        <v>33</v>
      </c>
      <c r="J3506">
        <v>7</v>
      </c>
      <c r="L3506">
        <v>7</v>
      </c>
      <c r="R3506" t="s">
        <v>199</v>
      </c>
      <c r="T3506" t="s">
        <v>1219</v>
      </c>
      <c r="U3506">
        <v>43.8</v>
      </c>
      <c r="V3506">
        <v>141</v>
      </c>
      <c r="W3506">
        <v>30</v>
      </c>
      <c r="AQ3506">
        <v>1</v>
      </c>
    </row>
    <row r="3507" spans="1:47" x14ac:dyDescent="0.35">
      <c r="A3507">
        <v>3869</v>
      </c>
      <c r="B3507" t="s">
        <v>51</v>
      </c>
      <c r="C3507">
        <v>1948</v>
      </c>
      <c r="D3507">
        <v>1</v>
      </c>
      <c r="E3507">
        <v>24</v>
      </c>
      <c r="F3507">
        <v>17</v>
      </c>
      <c r="G3507">
        <v>46</v>
      </c>
      <c r="H3507">
        <v>40</v>
      </c>
      <c r="I3507">
        <v>33</v>
      </c>
      <c r="J3507">
        <v>8.3000000000000007</v>
      </c>
      <c r="L3507">
        <v>8.3000000000000007</v>
      </c>
      <c r="Q3507">
        <v>9</v>
      </c>
      <c r="R3507" t="s">
        <v>621</v>
      </c>
      <c r="T3507" t="s">
        <v>2320</v>
      </c>
      <c r="U3507">
        <v>10.5</v>
      </c>
      <c r="V3507">
        <v>122</v>
      </c>
      <c r="W3507">
        <v>170</v>
      </c>
      <c r="X3507">
        <v>72</v>
      </c>
      <c r="Y3507">
        <v>2</v>
      </c>
      <c r="AD3507">
        <v>3.5</v>
      </c>
      <c r="AE3507">
        <v>2</v>
      </c>
      <c r="AG3507">
        <v>3</v>
      </c>
      <c r="AI3507">
        <v>3</v>
      </c>
      <c r="AJ3507">
        <v>74</v>
      </c>
      <c r="AK3507">
        <v>2</v>
      </c>
      <c r="AP3507">
        <v>3.5</v>
      </c>
      <c r="AQ3507">
        <v>2</v>
      </c>
      <c r="AS3507">
        <v>3</v>
      </c>
      <c r="AU3507">
        <v>3</v>
      </c>
    </row>
    <row r="3508" spans="1:47" x14ac:dyDescent="0.35">
      <c r="A3508">
        <v>3871</v>
      </c>
      <c r="B3508" t="s">
        <v>51</v>
      </c>
      <c r="C3508">
        <v>1948</v>
      </c>
      <c r="D3508">
        <v>2</v>
      </c>
      <c r="E3508">
        <v>9</v>
      </c>
      <c r="F3508">
        <v>12</v>
      </c>
      <c r="G3508">
        <v>58</v>
      </c>
      <c r="H3508">
        <v>23</v>
      </c>
      <c r="I3508">
        <v>60</v>
      </c>
      <c r="J3508">
        <v>7.1</v>
      </c>
      <c r="L3508">
        <v>7.1</v>
      </c>
      <c r="Q3508">
        <v>10</v>
      </c>
      <c r="R3508" t="s">
        <v>56</v>
      </c>
      <c r="T3508" t="s">
        <v>84</v>
      </c>
      <c r="U3508">
        <v>35.799999999999997</v>
      </c>
      <c r="V3508">
        <v>27.19</v>
      </c>
      <c r="W3508">
        <v>130</v>
      </c>
      <c r="AQ3508">
        <v>1</v>
      </c>
      <c r="AU3508">
        <v>1</v>
      </c>
    </row>
    <row r="3509" spans="1:47" x14ac:dyDescent="0.35">
      <c r="A3509">
        <v>3872</v>
      </c>
      <c r="B3509" t="s">
        <v>47</v>
      </c>
      <c r="C3509">
        <v>1948</v>
      </c>
      <c r="D3509">
        <v>3</v>
      </c>
      <c r="E3509">
        <v>1</v>
      </c>
      <c r="F3509">
        <v>1</v>
      </c>
      <c r="G3509">
        <v>12</v>
      </c>
      <c r="H3509">
        <v>28</v>
      </c>
      <c r="I3509">
        <v>60</v>
      </c>
      <c r="J3509">
        <v>7.9</v>
      </c>
      <c r="L3509">
        <v>7.9</v>
      </c>
      <c r="R3509" t="s">
        <v>676</v>
      </c>
      <c r="T3509" t="s">
        <v>2321</v>
      </c>
      <c r="U3509">
        <v>-3</v>
      </c>
      <c r="V3509">
        <v>127.5</v>
      </c>
      <c r="W3509">
        <v>170</v>
      </c>
    </row>
    <row r="3510" spans="1:47" x14ac:dyDescent="0.35">
      <c r="A3510">
        <v>6356</v>
      </c>
      <c r="B3510" t="s">
        <v>51</v>
      </c>
      <c r="C3510">
        <v>1948</v>
      </c>
      <c r="D3510">
        <v>4</v>
      </c>
      <c r="E3510">
        <v>17</v>
      </c>
      <c r="F3510">
        <v>16</v>
      </c>
      <c r="G3510">
        <v>11</v>
      </c>
      <c r="H3510" t="s">
        <v>48</v>
      </c>
      <c r="I3510">
        <v>40</v>
      </c>
      <c r="R3510" t="s">
        <v>199</v>
      </c>
      <c r="T3510" t="s">
        <v>459</v>
      </c>
      <c r="U3510">
        <v>33.1</v>
      </c>
      <c r="V3510">
        <v>135.6</v>
      </c>
      <c r="W3510">
        <v>30</v>
      </c>
    </row>
    <row r="3511" spans="1:47" x14ac:dyDescent="0.35">
      <c r="A3511">
        <v>3873</v>
      </c>
      <c r="B3511" t="s">
        <v>51</v>
      </c>
      <c r="C3511">
        <v>1948</v>
      </c>
      <c r="D3511">
        <v>4</v>
      </c>
      <c r="E3511">
        <v>22</v>
      </c>
      <c r="F3511">
        <v>10</v>
      </c>
      <c r="G3511">
        <v>42</v>
      </c>
      <c r="H3511">
        <v>47.1</v>
      </c>
      <c r="I3511">
        <v>15</v>
      </c>
      <c r="J3511">
        <v>6.5</v>
      </c>
      <c r="K3511">
        <v>6.5</v>
      </c>
      <c r="Q3511">
        <v>10</v>
      </c>
      <c r="R3511" t="s">
        <v>56</v>
      </c>
      <c r="T3511" t="s">
        <v>1531</v>
      </c>
      <c r="U3511">
        <v>38.531999999999996</v>
      </c>
      <c r="V3511">
        <v>20.425000000000001</v>
      </c>
      <c r="W3511">
        <v>130</v>
      </c>
      <c r="X3511">
        <v>2</v>
      </c>
      <c r="Y3511">
        <v>1</v>
      </c>
      <c r="AB3511">
        <v>45</v>
      </c>
      <c r="AC3511">
        <v>1</v>
      </c>
      <c r="AE3511">
        <v>3</v>
      </c>
      <c r="AF3511">
        <v>244</v>
      </c>
      <c r="AG3511">
        <v>3</v>
      </c>
      <c r="AH3511">
        <v>2022</v>
      </c>
      <c r="AI3511">
        <v>4</v>
      </c>
      <c r="AJ3511">
        <v>2</v>
      </c>
      <c r="AK3511">
        <v>1</v>
      </c>
      <c r="AN3511">
        <v>45</v>
      </c>
      <c r="AO3511">
        <v>1</v>
      </c>
      <c r="AR3511">
        <v>244</v>
      </c>
      <c r="AS3511">
        <v>3</v>
      </c>
      <c r="AT3511">
        <v>2022</v>
      </c>
      <c r="AU3511">
        <v>4</v>
      </c>
    </row>
    <row r="3512" spans="1:47" x14ac:dyDescent="0.35">
      <c r="A3512">
        <v>3874</v>
      </c>
      <c r="B3512" t="s">
        <v>47</v>
      </c>
      <c r="C3512">
        <v>1948</v>
      </c>
      <c r="D3512">
        <v>5</v>
      </c>
      <c r="E3512">
        <v>7</v>
      </c>
      <c r="F3512">
        <v>7</v>
      </c>
      <c r="G3512">
        <v>15</v>
      </c>
      <c r="H3512" t="s">
        <v>48</v>
      </c>
      <c r="Q3512">
        <v>12</v>
      </c>
      <c r="R3512" t="s">
        <v>60</v>
      </c>
      <c r="T3512" t="s">
        <v>332</v>
      </c>
      <c r="U3512">
        <v>44.6</v>
      </c>
      <c r="V3512">
        <v>10.9</v>
      </c>
      <c r="W3512">
        <v>130</v>
      </c>
    </row>
    <row r="3513" spans="1:47" x14ac:dyDescent="0.35">
      <c r="A3513">
        <v>3875</v>
      </c>
      <c r="B3513" t="s">
        <v>47</v>
      </c>
      <c r="C3513">
        <v>1948</v>
      </c>
      <c r="D3513">
        <v>5</v>
      </c>
      <c r="E3513">
        <v>11</v>
      </c>
      <c r="F3513">
        <v>8</v>
      </c>
      <c r="G3513">
        <v>56</v>
      </c>
      <c r="H3513" t="s">
        <v>48</v>
      </c>
      <c r="I3513">
        <v>60</v>
      </c>
      <c r="J3513">
        <v>7.1</v>
      </c>
      <c r="P3513">
        <v>7.1</v>
      </c>
      <c r="Q3513">
        <v>10</v>
      </c>
      <c r="R3513" t="s">
        <v>479</v>
      </c>
      <c r="T3513" t="s">
        <v>2322</v>
      </c>
      <c r="U3513">
        <v>-17.399999999999999</v>
      </c>
      <c r="V3513">
        <v>-71</v>
      </c>
      <c r="W3513">
        <v>160</v>
      </c>
      <c r="X3513">
        <v>1</v>
      </c>
      <c r="Y3513">
        <v>1</v>
      </c>
      <c r="AE3513">
        <v>2</v>
      </c>
    </row>
    <row r="3514" spans="1:47" x14ac:dyDescent="0.35">
      <c r="A3514">
        <v>3877</v>
      </c>
      <c r="B3514" t="s">
        <v>47</v>
      </c>
      <c r="C3514">
        <v>1948</v>
      </c>
      <c r="D3514">
        <v>5</v>
      </c>
      <c r="E3514">
        <v>14</v>
      </c>
      <c r="F3514">
        <v>22</v>
      </c>
      <c r="G3514">
        <v>31</v>
      </c>
      <c r="H3514" t="s">
        <v>48</v>
      </c>
      <c r="I3514">
        <v>25</v>
      </c>
      <c r="J3514">
        <v>7.5</v>
      </c>
      <c r="P3514">
        <v>7.5</v>
      </c>
      <c r="R3514" t="s">
        <v>505</v>
      </c>
      <c r="S3514" t="s">
        <v>1032</v>
      </c>
      <c r="T3514" t="s">
        <v>1925</v>
      </c>
      <c r="U3514">
        <v>54.5</v>
      </c>
      <c r="V3514">
        <v>-161</v>
      </c>
      <c r="W3514">
        <v>150</v>
      </c>
    </row>
    <row r="3515" spans="1:47" x14ac:dyDescent="0.35">
      <c r="A3515">
        <v>10270</v>
      </c>
      <c r="B3515" t="s">
        <v>51</v>
      </c>
      <c r="C3515">
        <v>1948</v>
      </c>
      <c r="D3515">
        <v>5</v>
      </c>
      <c r="E3515">
        <v>23</v>
      </c>
      <c r="F3515">
        <v>9</v>
      </c>
      <c r="G3515">
        <v>13</v>
      </c>
      <c r="H3515">
        <v>18</v>
      </c>
      <c r="J3515">
        <v>6</v>
      </c>
      <c r="L3515">
        <v>6</v>
      </c>
      <c r="R3515" t="s">
        <v>93</v>
      </c>
      <c r="T3515" t="s">
        <v>97</v>
      </c>
      <c r="U3515">
        <v>37.200000000000003</v>
      </c>
      <c r="V3515">
        <v>121.8</v>
      </c>
      <c r="W3515">
        <v>30</v>
      </c>
      <c r="AE3515">
        <v>1</v>
      </c>
      <c r="AG3515">
        <v>1</v>
      </c>
      <c r="AI3515">
        <v>1</v>
      </c>
      <c r="AQ3515">
        <v>1</v>
      </c>
      <c r="AS3515">
        <v>1</v>
      </c>
      <c r="AU3515">
        <v>1</v>
      </c>
    </row>
    <row r="3516" spans="1:47" x14ac:dyDescent="0.35">
      <c r="A3516">
        <v>3878</v>
      </c>
      <c r="B3516" t="s">
        <v>47</v>
      </c>
      <c r="C3516">
        <v>1948</v>
      </c>
      <c r="D3516">
        <v>5</v>
      </c>
      <c r="E3516">
        <v>25</v>
      </c>
      <c r="F3516">
        <v>7</v>
      </c>
      <c r="G3516">
        <v>11</v>
      </c>
      <c r="H3516">
        <v>21</v>
      </c>
      <c r="I3516">
        <v>18</v>
      </c>
      <c r="J3516">
        <v>7.3</v>
      </c>
      <c r="L3516">
        <v>7.3</v>
      </c>
      <c r="Q3516">
        <v>10</v>
      </c>
      <c r="R3516" t="s">
        <v>93</v>
      </c>
      <c r="T3516" t="s">
        <v>410</v>
      </c>
      <c r="U3516">
        <v>29.5</v>
      </c>
      <c r="V3516">
        <v>100.5</v>
      </c>
      <c r="W3516">
        <v>30</v>
      </c>
      <c r="X3516">
        <v>800</v>
      </c>
      <c r="Y3516">
        <v>3</v>
      </c>
      <c r="AB3516">
        <v>200</v>
      </c>
      <c r="AC3516">
        <v>3</v>
      </c>
      <c r="AE3516">
        <v>3</v>
      </c>
      <c r="AF3516">
        <v>600</v>
      </c>
      <c r="AG3516">
        <v>3</v>
      </c>
      <c r="AJ3516">
        <v>800</v>
      </c>
      <c r="AK3516">
        <v>3</v>
      </c>
      <c r="AN3516">
        <v>200</v>
      </c>
      <c r="AO3516">
        <v>3</v>
      </c>
      <c r="AQ3516">
        <v>3</v>
      </c>
      <c r="AR3516">
        <v>600</v>
      </c>
      <c r="AS3516">
        <v>3</v>
      </c>
    </row>
    <row r="3517" spans="1:47" x14ac:dyDescent="0.35">
      <c r="A3517">
        <v>3880</v>
      </c>
      <c r="B3517" t="s">
        <v>47</v>
      </c>
      <c r="C3517">
        <v>1948</v>
      </c>
      <c r="D3517">
        <v>5</v>
      </c>
      <c r="E3517">
        <v>28</v>
      </c>
      <c r="F3517">
        <v>5</v>
      </c>
      <c r="G3517">
        <v>37</v>
      </c>
      <c r="H3517" t="s">
        <v>48</v>
      </c>
      <c r="I3517">
        <v>55</v>
      </c>
      <c r="J3517">
        <v>6.8</v>
      </c>
      <c r="P3517">
        <v>6.8</v>
      </c>
      <c r="Q3517">
        <v>7</v>
      </c>
      <c r="R3517" t="s">
        <v>479</v>
      </c>
      <c r="T3517" t="s">
        <v>2323</v>
      </c>
      <c r="U3517">
        <v>-13.1</v>
      </c>
      <c r="V3517">
        <v>-76.2</v>
      </c>
      <c r="W3517">
        <v>160</v>
      </c>
      <c r="X3517">
        <v>4</v>
      </c>
      <c r="Y3517">
        <v>1</v>
      </c>
      <c r="AE3517">
        <v>2</v>
      </c>
    </row>
    <row r="3518" spans="1:47" x14ac:dyDescent="0.35">
      <c r="A3518">
        <v>6629</v>
      </c>
      <c r="B3518" t="s">
        <v>51</v>
      </c>
      <c r="C3518">
        <v>1948</v>
      </c>
      <c r="D3518">
        <v>6</v>
      </c>
      <c r="E3518">
        <v>2</v>
      </c>
      <c r="F3518">
        <v>18</v>
      </c>
      <c r="G3518">
        <v>58</v>
      </c>
      <c r="H3518">
        <v>18</v>
      </c>
      <c r="J3518">
        <v>6.2</v>
      </c>
      <c r="L3518">
        <v>6.2</v>
      </c>
      <c r="R3518" t="s">
        <v>676</v>
      </c>
      <c r="T3518" t="s">
        <v>2324</v>
      </c>
      <c r="U3518">
        <v>6</v>
      </c>
      <c r="V3518">
        <v>95</v>
      </c>
      <c r="W3518">
        <v>60</v>
      </c>
    </row>
    <row r="3519" spans="1:47" x14ac:dyDescent="0.35">
      <c r="A3519">
        <v>3881</v>
      </c>
      <c r="B3519" t="s">
        <v>47</v>
      </c>
      <c r="C3519">
        <v>1948</v>
      </c>
      <c r="D3519">
        <v>6</v>
      </c>
      <c r="E3519">
        <v>27</v>
      </c>
      <c r="F3519">
        <v>0</v>
      </c>
      <c r="G3519">
        <v>8</v>
      </c>
      <c r="H3519">
        <v>23</v>
      </c>
      <c r="J3519">
        <v>6.8</v>
      </c>
      <c r="L3519">
        <v>6.8</v>
      </c>
      <c r="Q3519">
        <v>8</v>
      </c>
      <c r="R3519" t="s">
        <v>93</v>
      </c>
      <c r="T3519" t="s">
        <v>530</v>
      </c>
      <c r="U3519">
        <v>26.4</v>
      </c>
      <c r="V3519">
        <v>99.7</v>
      </c>
      <c r="W3519">
        <v>30</v>
      </c>
      <c r="X3519">
        <v>110</v>
      </c>
      <c r="Y3519">
        <v>3</v>
      </c>
      <c r="AB3519">
        <v>100</v>
      </c>
      <c r="AC3519">
        <v>2</v>
      </c>
      <c r="AE3519">
        <v>2</v>
      </c>
      <c r="AF3519">
        <v>600</v>
      </c>
      <c r="AG3519">
        <v>3</v>
      </c>
      <c r="AJ3519">
        <v>110</v>
      </c>
      <c r="AK3519">
        <v>3</v>
      </c>
      <c r="AN3519">
        <v>100</v>
      </c>
      <c r="AO3519">
        <v>2</v>
      </c>
      <c r="AQ3519">
        <v>2</v>
      </c>
      <c r="AR3519">
        <v>600</v>
      </c>
      <c r="AS3519">
        <v>3</v>
      </c>
    </row>
    <row r="3520" spans="1:47" x14ac:dyDescent="0.35">
      <c r="A3520">
        <v>3884</v>
      </c>
      <c r="B3520" t="s">
        <v>47</v>
      </c>
      <c r="C3520">
        <v>1948</v>
      </c>
      <c r="D3520">
        <v>6</v>
      </c>
      <c r="E3520">
        <v>28</v>
      </c>
      <c r="F3520">
        <v>7</v>
      </c>
      <c r="G3520">
        <v>13</v>
      </c>
      <c r="H3520" t="s">
        <v>48</v>
      </c>
      <c r="I3520">
        <v>20</v>
      </c>
      <c r="J3520">
        <v>7.3</v>
      </c>
      <c r="P3520">
        <v>7.3</v>
      </c>
      <c r="R3520" t="s">
        <v>199</v>
      </c>
      <c r="T3520" t="s">
        <v>2325</v>
      </c>
      <c r="U3520">
        <v>36.5</v>
      </c>
      <c r="V3520">
        <v>136</v>
      </c>
      <c r="W3520">
        <v>30</v>
      </c>
      <c r="X3520">
        <v>5131</v>
      </c>
      <c r="Y3520">
        <v>4</v>
      </c>
      <c r="AB3520">
        <v>11000</v>
      </c>
      <c r="AC3520">
        <v>4</v>
      </c>
      <c r="AD3520">
        <v>1000</v>
      </c>
      <c r="AE3520">
        <v>4</v>
      </c>
      <c r="AF3520">
        <v>63000</v>
      </c>
      <c r="AG3520">
        <v>4</v>
      </c>
      <c r="AH3520">
        <v>18543</v>
      </c>
      <c r="AI3520">
        <v>4</v>
      </c>
      <c r="AJ3520">
        <v>5131</v>
      </c>
      <c r="AK3520">
        <v>4</v>
      </c>
      <c r="AN3520">
        <v>11000</v>
      </c>
      <c r="AO3520">
        <v>4</v>
      </c>
      <c r="AP3520">
        <v>1000</v>
      </c>
      <c r="AQ3520">
        <v>4</v>
      </c>
      <c r="AR3520">
        <v>63000</v>
      </c>
      <c r="AS3520">
        <v>4</v>
      </c>
      <c r="AT3520">
        <v>18543</v>
      </c>
      <c r="AU3520">
        <v>4</v>
      </c>
    </row>
    <row r="3521" spans="1:47" x14ac:dyDescent="0.35">
      <c r="A3521">
        <v>3886</v>
      </c>
      <c r="B3521" t="s">
        <v>47</v>
      </c>
      <c r="C3521">
        <v>1948</v>
      </c>
      <c r="D3521">
        <v>6</v>
      </c>
      <c r="E3521">
        <v>30</v>
      </c>
      <c r="F3521">
        <v>12</v>
      </c>
      <c r="G3521">
        <v>21</v>
      </c>
      <c r="H3521" t="s">
        <v>48</v>
      </c>
      <c r="I3521">
        <v>33</v>
      </c>
      <c r="J3521">
        <v>6.4</v>
      </c>
      <c r="P3521">
        <v>6.4</v>
      </c>
      <c r="Q3521">
        <v>11</v>
      </c>
      <c r="R3521" t="s">
        <v>56</v>
      </c>
      <c r="T3521" t="s">
        <v>2326</v>
      </c>
      <c r="U3521">
        <v>38.5</v>
      </c>
      <c r="V3521">
        <v>20.5</v>
      </c>
      <c r="W3521">
        <v>130</v>
      </c>
      <c r="X3521">
        <v>6</v>
      </c>
      <c r="Y3521">
        <v>1</v>
      </c>
      <c r="AE3521">
        <v>2</v>
      </c>
    </row>
    <row r="3522" spans="1:47" x14ac:dyDescent="0.35">
      <c r="A3522">
        <v>3889</v>
      </c>
      <c r="B3522" t="s">
        <v>51</v>
      </c>
      <c r="C3522">
        <v>1948</v>
      </c>
      <c r="D3522">
        <v>9</v>
      </c>
      <c r="E3522">
        <v>8</v>
      </c>
      <c r="F3522">
        <v>15</v>
      </c>
      <c r="G3522">
        <v>9</v>
      </c>
      <c r="H3522" t="s">
        <v>48</v>
      </c>
      <c r="I3522">
        <v>25</v>
      </c>
      <c r="J3522">
        <v>7.9</v>
      </c>
      <c r="P3522">
        <v>7.9</v>
      </c>
      <c r="R3522" t="s">
        <v>1332</v>
      </c>
      <c r="T3522" t="s">
        <v>1445</v>
      </c>
      <c r="U3522">
        <v>-21</v>
      </c>
      <c r="V3522">
        <v>-174</v>
      </c>
      <c r="W3522">
        <v>170</v>
      </c>
    </row>
    <row r="3523" spans="1:47" x14ac:dyDescent="0.35">
      <c r="A3523">
        <v>3891</v>
      </c>
      <c r="B3523" t="s">
        <v>47</v>
      </c>
      <c r="C3523">
        <v>1948</v>
      </c>
      <c r="D3523">
        <v>10</v>
      </c>
      <c r="E3523">
        <v>5</v>
      </c>
      <c r="F3523">
        <v>20</v>
      </c>
      <c r="G3523">
        <v>12</v>
      </c>
      <c r="H3523">
        <v>7</v>
      </c>
      <c r="I3523">
        <v>18</v>
      </c>
      <c r="J3523">
        <v>7.3</v>
      </c>
      <c r="L3523">
        <v>7.3</v>
      </c>
      <c r="Q3523">
        <v>10</v>
      </c>
      <c r="R3523" t="s">
        <v>54</v>
      </c>
      <c r="T3523" t="s">
        <v>2327</v>
      </c>
      <c r="U3523">
        <v>37.950000000000003</v>
      </c>
      <c r="V3523">
        <v>58.32</v>
      </c>
      <c r="W3523">
        <v>40</v>
      </c>
      <c r="X3523">
        <v>110000</v>
      </c>
      <c r="Y3523">
        <v>4</v>
      </c>
      <c r="AC3523">
        <v>4</v>
      </c>
      <c r="AD3523">
        <v>25</v>
      </c>
      <c r="AE3523">
        <v>4</v>
      </c>
      <c r="AG3523">
        <v>4</v>
      </c>
      <c r="AJ3523">
        <v>110000</v>
      </c>
      <c r="AK3523">
        <v>4</v>
      </c>
      <c r="AO3523">
        <v>4</v>
      </c>
      <c r="AP3523">
        <v>25</v>
      </c>
      <c r="AQ3523">
        <v>4</v>
      </c>
      <c r="AS3523">
        <v>4</v>
      </c>
    </row>
    <row r="3524" spans="1:47" x14ac:dyDescent="0.35">
      <c r="A3524">
        <v>8022</v>
      </c>
      <c r="B3524" t="s">
        <v>47</v>
      </c>
      <c r="C3524">
        <v>1948</v>
      </c>
      <c r="D3524">
        <v>10</v>
      </c>
      <c r="E3524">
        <v>8</v>
      </c>
      <c r="F3524">
        <v>19</v>
      </c>
      <c r="G3524">
        <v>1</v>
      </c>
      <c r="H3524">
        <v>57</v>
      </c>
      <c r="J3524">
        <v>5.8</v>
      </c>
      <c r="L3524">
        <v>5.8</v>
      </c>
      <c r="Q3524">
        <v>8</v>
      </c>
      <c r="R3524" t="s">
        <v>93</v>
      </c>
      <c r="T3524" t="s">
        <v>2328</v>
      </c>
      <c r="U3524">
        <v>27.4</v>
      </c>
      <c r="V3524">
        <v>104</v>
      </c>
      <c r="W3524">
        <v>30</v>
      </c>
      <c r="X3524">
        <v>3</v>
      </c>
      <c r="Y3524">
        <v>1</v>
      </c>
      <c r="AB3524">
        <v>75</v>
      </c>
      <c r="AC3524">
        <v>2</v>
      </c>
      <c r="AE3524">
        <v>2</v>
      </c>
      <c r="AG3524">
        <v>3</v>
      </c>
      <c r="AI3524">
        <v>3</v>
      </c>
      <c r="AJ3524">
        <v>3</v>
      </c>
      <c r="AK3524">
        <v>1</v>
      </c>
      <c r="AN3524">
        <v>75</v>
      </c>
      <c r="AO3524">
        <v>2</v>
      </c>
      <c r="AQ3524">
        <v>2</v>
      </c>
      <c r="AS3524">
        <v>3</v>
      </c>
    </row>
    <row r="3525" spans="1:47" x14ac:dyDescent="0.35">
      <c r="A3525">
        <v>3894</v>
      </c>
      <c r="B3525" t="s">
        <v>51</v>
      </c>
      <c r="C3525">
        <v>1948</v>
      </c>
      <c r="D3525">
        <v>12</v>
      </c>
      <c r="E3525">
        <v>4</v>
      </c>
      <c r="F3525">
        <v>0</v>
      </c>
      <c r="G3525">
        <v>22</v>
      </c>
      <c r="H3525">
        <v>48</v>
      </c>
      <c r="J3525">
        <v>6.9</v>
      </c>
      <c r="L3525">
        <v>6.9</v>
      </c>
      <c r="R3525" t="s">
        <v>543</v>
      </c>
      <c r="T3525" t="s">
        <v>2329</v>
      </c>
      <c r="U3525">
        <v>22</v>
      </c>
      <c r="V3525">
        <v>-106</v>
      </c>
      <c r="W3525">
        <v>150</v>
      </c>
      <c r="X3525">
        <v>4</v>
      </c>
      <c r="Y3525">
        <v>1</v>
      </c>
      <c r="AB3525">
        <v>21</v>
      </c>
      <c r="AC3525">
        <v>1</v>
      </c>
      <c r="AE3525">
        <v>3</v>
      </c>
      <c r="AJ3525">
        <v>4</v>
      </c>
      <c r="AK3525">
        <v>1</v>
      </c>
      <c r="AN3525">
        <v>21</v>
      </c>
      <c r="AO3525">
        <v>1</v>
      </c>
      <c r="AQ3525">
        <v>3</v>
      </c>
    </row>
    <row r="3526" spans="1:47" x14ac:dyDescent="0.35">
      <c r="A3526">
        <v>6357</v>
      </c>
      <c r="B3526" t="s">
        <v>51</v>
      </c>
      <c r="C3526">
        <v>1948</v>
      </c>
      <c r="D3526">
        <v>12</v>
      </c>
      <c r="E3526">
        <v>26</v>
      </c>
      <c r="F3526">
        <v>7</v>
      </c>
      <c r="G3526">
        <v>12</v>
      </c>
      <c r="H3526">
        <v>21</v>
      </c>
      <c r="I3526">
        <v>100</v>
      </c>
      <c r="J3526">
        <v>7</v>
      </c>
      <c r="L3526">
        <v>7</v>
      </c>
      <c r="Q3526">
        <v>7</v>
      </c>
      <c r="R3526" t="s">
        <v>539</v>
      </c>
      <c r="T3526" t="s">
        <v>1532</v>
      </c>
      <c r="U3526">
        <v>-22.5</v>
      </c>
      <c r="V3526">
        <v>-69</v>
      </c>
      <c r="W3526">
        <v>160</v>
      </c>
    </row>
    <row r="3527" spans="1:47" x14ac:dyDescent="0.35">
      <c r="A3527">
        <v>6358</v>
      </c>
      <c r="B3527" t="s">
        <v>51</v>
      </c>
      <c r="C3527">
        <v>1949</v>
      </c>
      <c r="D3527">
        <v>1</v>
      </c>
      <c r="E3527">
        <v>27</v>
      </c>
      <c r="F3527">
        <v>11</v>
      </c>
      <c r="G3527">
        <v>0</v>
      </c>
      <c r="H3527" t="s">
        <v>48</v>
      </c>
      <c r="I3527">
        <v>150</v>
      </c>
      <c r="R3527" t="s">
        <v>98</v>
      </c>
      <c r="T3527" t="s">
        <v>902</v>
      </c>
      <c r="U3527">
        <v>54.6</v>
      </c>
      <c r="V3527">
        <v>163.5</v>
      </c>
      <c r="W3527">
        <v>50</v>
      </c>
    </row>
    <row r="3528" spans="1:47" x14ac:dyDescent="0.35">
      <c r="A3528">
        <v>7779</v>
      </c>
      <c r="B3528" t="s">
        <v>51</v>
      </c>
      <c r="C3528">
        <v>1949</v>
      </c>
      <c r="D3528">
        <v>2</v>
      </c>
      <c r="E3528">
        <v>9</v>
      </c>
      <c r="F3528">
        <v>13</v>
      </c>
      <c r="G3528">
        <v>28</v>
      </c>
      <c r="H3528">
        <v>30</v>
      </c>
      <c r="I3528">
        <v>15</v>
      </c>
      <c r="R3528" t="s">
        <v>56</v>
      </c>
      <c r="T3528" t="s">
        <v>2330</v>
      </c>
      <c r="U3528">
        <v>38.200000000000003</v>
      </c>
      <c r="V3528">
        <v>20</v>
      </c>
      <c r="W3528">
        <v>130</v>
      </c>
    </row>
    <row r="3529" spans="1:47" x14ac:dyDescent="0.35">
      <c r="A3529">
        <v>8023</v>
      </c>
      <c r="B3529" t="s">
        <v>47</v>
      </c>
      <c r="C3529">
        <v>1949</v>
      </c>
      <c r="D3529">
        <v>2</v>
      </c>
      <c r="E3529">
        <v>23</v>
      </c>
      <c r="F3529">
        <v>16</v>
      </c>
      <c r="G3529">
        <v>8</v>
      </c>
      <c r="H3529">
        <v>11</v>
      </c>
      <c r="J3529">
        <v>7.3</v>
      </c>
      <c r="L3529">
        <v>7.3</v>
      </c>
      <c r="Q3529">
        <v>9</v>
      </c>
      <c r="R3529" t="s">
        <v>93</v>
      </c>
      <c r="T3529" t="s">
        <v>1118</v>
      </c>
      <c r="U3529">
        <v>42</v>
      </c>
      <c r="V3529">
        <v>84</v>
      </c>
      <c r="W3529">
        <v>40</v>
      </c>
      <c r="X3529">
        <v>21</v>
      </c>
      <c r="Y3529">
        <v>1</v>
      </c>
      <c r="AB3529">
        <v>17</v>
      </c>
      <c r="AC3529">
        <v>1</v>
      </c>
      <c r="AE3529">
        <v>3</v>
      </c>
      <c r="AF3529">
        <v>1010</v>
      </c>
      <c r="AG3529">
        <v>4</v>
      </c>
      <c r="AJ3529">
        <v>21</v>
      </c>
      <c r="AK3529">
        <v>1</v>
      </c>
      <c r="AN3529">
        <v>17</v>
      </c>
      <c r="AO3529">
        <v>1</v>
      </c>
      <c r="AQ3529">
        <v>3</v>
      </c>
      <c r="AR3529">
        <v>1010</v>
      </c>
      <c r="AS3529">
        <v>4</v>
      </c>
    </row>
    <row r="3530" spans="1:47" x14ac:dyDescent="0.35">
      <c r="A3530">
        <v>3897</v>
      </c>
      <c r="B3530" t="s">
        <v>47</v>
      </c>
      <c r="C3530">
        <v>1949</v>
      </c>
      <c r="D3530">
        <v>3</v>
      </c>
      <c r="E3530">
        <v>4</v>
      </c>
      <c r="F3530">
        <v>10</v>
      </c>
      <c r="G3530">
        <v>19</v>
      </c>
      <c r="H3530">
        <v>25</v>
      </c>
      <c r="I3530">
        <v>230</v>
      </c>
      <c r="J3530">
        <v>7.5</v>
      </c>
      <c r="L3530">
        <v>7.5</v>
      </c>
      <c r="Q3530">
        <v>8</v>
      </c>
      <c r="R3530" t="s">
        <v>121</v>
      </c>
      <c r="T3530" t="s">
        <v>2331</v>
      </c>
      <c r="U3530">
        <v>36</v>
      </c>
      <c r="V3530">
        <v>70.5</v>
      </c>
      <c r="W3530">
        <v>40</v>
      </c>
      <c r="AE3530">
        <v>2</v>
      </c>
      <c r="AQ3530">
        <v>2</v>
      </c>
    </row>
    <row r="3531" spans="1:47" x14ac:dyDescent="0.35">
      <c r="A3531">
        <v>3898</v>
      </c>
      <c r="B3531" t="s">
        <v>51</v>
      </c>
      <c r="C3531">
        <v>1949</v>
      </c>
      <c r="D3531">
        <v>4</v>
      </c>
      <c r="E3531">
        <v>13</v>
      </c>
      <c r="F3531">
        <v>19</v>
      </c>
      <c r="G3531">
        <v>55</v>
      </c>
      <c r="H3531">
        <v>42</v>
      </c>
      <c r="J3531">
        <v>7</v>
      </c>
      <c r="L3531">
        <v>7</v>
      </c>
      <c r="M3531">
        <v>6.9</v>
      </c>
      <c r="Q3531">
        <v>8</v>
      </c>
      <c r="R3531" t="s">
        <v>505</v>
      </c>
      <c r="S3531" t="s">
        <v>1673</v>
      </c>
      <c r="T3531" t="s">
        <v>2332</v>
      </c>
      <c r="U3531">
        <v>47.167000000000002</v>
      </c>
      <c r="V3531">
        <v>-122.617</v>
      </c>
      <c r="W3531">
        <v>150</v>
      </c>
      <c r="X3531">
        <v>8</v>
      </c>
      <c r="Y3531">
        <v>1</v>
      </c>
      <c r="AD3531">
        <v>25</v>
      </c>
      <c r="AE3531">
        <v>4</v>
      </c>
      <c r="AJ3531">
        <v>8</v>
      </c>
      <c r="AK3531">
        <v>1</v>
      </c>
      <c r="AP3531">
        <v>25</v>
      </c>
      <c r="AQ3531">
        <v>4</v>
      </c>
    </row>
    <row r="3532" spans="1:47" x14ac:dyDescent="0.35">
      <c r="A3532">
        <v>3901</v>
      </c>
      <c r="B3532" t="s">
        <v>51</v>
      </c>
      <c r="C3532">
        <v>1949</v>
      </c>
      <c r="D3532">
        <v>4</v>
      </c>
      <c r="E3532">
        <v>20</v>
      </c>
      <c r="F3532">
        <v>3</v>
      </c>
      <c r="G3532">
        <v>29</v>
      </c>
      <c r="H3532">
        <v>7</v>
      </c>
      <c r="I3532">
        <v>70</v>
      </c>
      <c r="J3532">
        <v>7.3</v>
      </c>
      <c r="L3532">
        <v>7.3</v>
      </c>
      <c r="R3532" t="s">
        <v>539</v>
      </c>
      <c r="T3532" t="s">
        <v>2333</v>
      </c>
      <c r="U3532">
        <v>-38</v>
      </c>
      <c r="V3532">
        <v>-73.5</v>
      </c>
      <c r="W3532">
        <v>160</v>
      </c>
      <c r="X3532">
        <v>57</v>
      </c>
      <c r="Y3532">
        <v>2</v>
      </c>
      <c r="AE3532">
        <v>2</v>
      </c>
      <c r="AJ3532">
        <v>57</v>
      </c>
      <c r="AK3532">
        <v>2</v>
      </c>
      <c r="AQ3532">
        <v>2</v>
      </c>
    </row>
    <row r="3533" spans="1:47" x14ac:dyDescent="0.35">
      <c r="A3533">
        <v>3902</v>
      </c>
      <c r="B3533" t="s">
        <v>47</v>
      </c>
      <c r="C3533">
        <v>1949</v>
      </c>
      <c r="D3533">
        <v>4</v>
      </c>
      <c r="E3533">
        <v>24</v>
      </c>
      <c r="F3533">
        <v>4</v>
      </c>
      <c r="G3533">
        <v>22</v>
      </c>
      <c r="I3533">
        <v>100</v>
      </c>
      <c r="J3533">
        <v>6.3</v>
      </c>
      <c r="L3533">
        <v>6.3</v>
      </c>
      <c r="M3533">
        <v>6.1</v>
      </c>
      <c r="R3533" t="s">
        <v>73</v>
      </c>
      <c r="T3533" t="s">
        <v>2334</v>
      </c>
      <c r="U3533">
        <v>27.28</v>
      </c>
      <c r="V3533">
        <v>56.46</v>
      </c>
      <c r="W3533">
        <v>140</v>
      </c>
      <c r="AE3533">
        <v>3</v>
      </c>
    </row>
    <row r="3534" spans="1:47" x14ac:dyDescent="0.35">
      <c r="A3534">
        <v>6359</v>
      </c>
      <c r="B3534" t="s">
        <v>51</v>
      </c>
      <c r="C3534">
        <v>1949</v>
      </c>
      <c r="D3534">
        <v>5</v>
      </c>
      <c r="E3534">
        <v>9</v>
      </c>
      <c r="F3534">
        <v>13</v>
      </c>
      <c r="G3534">
        <v>36</v>
      </c>
      <c r="H3534">
        <v>18</v>
      </c>
      <c r="J3534">
        <v>6.7</v>
      </c>
      <c r="L3534">
        <v>6.7</v>
      </c>
      <c r="R3534" t="s">
        <v>676</v>
      </c>
      <c r="T3534" t="s">
        <v>2335</v>
      </c>
      <c r="U3534">
        <v>5</v>
      </c>
      <c r="V3534">
        <v>95</v>
      </c>
      <c r="W3534">
        <v>60</v>
      </c>
    </row>
    <row r="3535" spans="1:47" x14ac:dyDescent="0.35">
      <c r="A3535">
        <v>3905</v>
      </c>
      <c r="B3535" t="s">
        <v>47</v>
      </c>
      <c r="C3535">
        <v>1949</v>
      </c>
      <c r="D3535">
        <v>7</v>
      </c>
      <c r="E3535">
        <v>10</v>
      </c>
      <c r="F3535">
        <v>3</v>
      </c>
      <c r="G3535">
        <v>53</v>
      </c>
      <c r="H3535">
        <v>38</v>
      </c>
      <c r="I3535">
        <v>16</v>
      </c>
      <c r="J3535">
        <v>7.4</v>
      </c>
      <c r="L3535">
        <v>7.4</v>
      </c>
      <c r="Q3535">
        <v>10</v>
      </c>
      <c r="R3535" t="s">
        <v>1868</v>
      </c>
      <c r="T3535" t="s">
        <v>1868</v>
      </c>
      <c r="U3535">
        <v>39.200000000000003</v>
      </c>
      <c r="V3535">
        <v>70.8</v>
      </c>
      <c r="W3535">
        <v>40</v>
      </c>
      <c r="X3535">
        <v>3500</v>
      </c>
      <c r="Y3535">
        <v>4</v>
      </c>
      <c r="AE3535">
        <v>4</v>
      </c>
      <c r="AG3535">
        <v>4</v>
      </c>
      <c r="AJ3535">
        <v>3500</v>
      </c>
      <c r="AK3535">
        <v>4</v>
      </c>
      <c r="AQ3535">
        <v>4</v>
      </c>
      <c r="AS3535">
        <v>4</v>
      </c>
    </row>
    <row r="3536" spans="1:47" x14ac:dyDescent="0.35">
      <c r="A3536">
        <v>3907</v>
      </c>
      <c r="B3536" t="s">
        <v>51</v>
      </c>
      <c r="C3536">
        <v>1949</v>
      </c>
      <c r="D3536">
        <v>7</v>
      </c>
      <c r="E3536">
        <v>23</v>
      </c>
      <c r="F3536">
        <v>15</v>
      </c>
      <c r="G3536">
        <v>3</v>
      </c>
      <c r="H3536">
        <v>30</v>
      </c>
      <c r="J3536">
        <v>6.7</v>
      </c>
      <c r="L3536">
        <v>6.7</v>
      </c>
      <c r="Q3536">
        <v>9</v>
      </c>
      <c r="R3536" t="s">
        <v>56</v>
      </c>
      <c r="T3536" t="s">
        <v>2336</v>
      </c>
      <c r="U3536">
        <v>38.58</v>
      </c>
      <c r="V3536">
        <v>26.23</v>
      </c>
      <c r="W3536">
        <v>130</v>
      </c>
      <c r="X3536">
        <v>7</v>
      </c>
      <c r="Y3536">
        <v>1</v>
      </c>
      <c r="AB3536">
        <v>435</v>
      </c>
      <c r="AC3536">
        <v>3</v>
      </c>
      <c r="AE3536">
        <v>3</v>
      </c>
      <c r="AF3536">
        <v>534</v>
      </c>
      <c r="AG3536">
        <v>3</v>
      </c>
      <c r="AH3536">
        <v>5501</v>
      </c>
      <c r="AI3536">
        <v>4</v>
      </c>
      <c r="AJ3536">
        <v>7</v>
      </c>
      <c r="AK3536">
        <v>1</v>
      </c>
      <c r="AN3536">
        <v>435</v>
      </c>
      <c r="AO3536">
        <v>3</v>
      </c>
      <c r="AQ3536">
        <v>4</v>
      </c>
      <c r="AR3536">
        <v>534</v>
      </c>
      <c r="AS3536">
        <v>3</v>
      </c>
      <c r="AT3536">
        <v>5501</v>
      </c>
      <c r="AU3536">
        <v>4</v>
      </c>
    </row>
    <row r="3537" spans="1:45" x14ac:dyDescent="0.35">
      <c r="A3537">
        <v>3912</v>
      </c>
      <c r="B3537" t="s">
        <v>47</v>
      </c>
      <c r="C3537">
        <v>1949</v>
      </c>
      <c r="D3537">
        <v>8</v>
      </c>
      <c r="E3537">
        <v>4</v>
      </c>
      <c r="F3537">
        <v>19</v>
      </c>
      <c r="G3537">
        <v>8</v>
      </c>
      <c r="H3537" t="s">
        <v>48</v>
      </c>
      <c r="I3537">
        <v>10</v>
      </c>
      <c r="J3537">
        <v>6.7</v>
      </c>
      <c r="P3537">
        <v>6.7</v>
      </c>
      <c r="Q3537">
        <v>10</v>
      </c>
      <c r="R3537" t="s">
        <v>570</v>
      </c>
      <c r="T3537" t="s">
        <v>2337</v>
      </c>
      <c r="U3537">
        <v>-1.4</v>
      </c>
      <c r="V3537">
        <v>-78.5</v>
      </c>
      <c r="W3537">
        <v>160</v>
      </c>
    </row>
    <row r="3538" spans="1:45" x14ac:dyDescent="0.35">
      <c r="A3538">
        <v>3914</v>
      </c>
      <c r="B3538" t="s">
        <v>47</v>
      </c>
      <c r="C3538">
        <v>1949</v>
      </c>
      <c r="D3538">
        <v>8</v>
      </c>
      <c r="E3538">
        <v>5</v>
      </c>
      <c r="F3538">
        <v>19</v>
      </c>
      <c r="G3538">
        <v>8</v>
      </c>
      <c r="H3538" t="s">
        <v>48</v>
      </c>
      <c r="I3538">
        <v>60</v>
      </c>
      <c r="J3538">
        <v>6.8</v>
      </c>
      <c r="P3538">
        <v>6.8</v>
      </c>
      <c r="R3538" t="s">
        <v>570</v>
      </c>
      <c r="T3538" t="s">
        <v>570</v>
      </c>
      <c r="U3538">
        <v>-1.5</v>
      </c>
      <c r="V3538">
        <v>-78.2</v>
      </c>
      <c r="W3538">
        <v>160</v>
      </c>
      <c r="X3538">
        <v>6000</v>
      </c>
      <c r="Y3538">
        <v>4</v>
      </c>
      <c r="AD3538">
        <v>7.5</v>
      </c>
      <c r="AE3538">
        <v>3</v>
      </c>
    </row>
    <row r="3539" spans="1:45" x14ac:dyDescent="0.35">
      <c r="A3539">
        <v>3916</v>
      </c>
      <c r="B3539" t="s">
        <v>47</v>
      </c>
      <c r="C3539">
        <v>1949</v>
      </c>
      <c r="D3539">
        <v>8</v>
      </c>
      <c r="E3539">
        <v>6</v>
      </c>
      <c r="F3539">
        <v>0</v>
      </c>
      <c r="G3539">
        <v>35</v>
      </c>
      <c r="H3539" t="s">
        <v>48</v>
      </c>
      <c r="I3539">
        <v>70</v>
      </c>
      <c r="J3539">
        <v>7.5</v>
      </c>
      <c r="P3539">
        <v>7.5</v>
      </c>
      <c r="R3539" t="s">
        <v>1332</v>
      </c>
      <c r="T3539" t="s">
        <v>1445</v>
      </c>
      <c r="U3539">
        <v>-18.5</v>
      </c>
      <c r="V3539">
        <v>-174.5</v>
      </c>
      <c r="W3539">
        <v>170</v>
      </c>
    </row>
    <row r="3540" spans="1:45" x14ac:dyDescent="0.35">
      <c r="A3540">
        <v>3917</v>
      </c>
      <c r="B3540" t="s">
        <v>47</v>
      </c>
      <c r="C3540">
        <v>1949</v>
      </c>
      <c r="D3540">
        <v>8</v>
      </c>
      <c r="E3540">
        <v>17</v>
      </c>
      <c r="F3540">
        <v>18</v>
      </c>
      <c r="G3540">
        <v>43</v>
      </c>
      <c r="H3540" t="s">
        <v>48</v>
      </c>
      <c r="J3540">
        <v>6.8</v>
      </c>
      <c r="P3540">
        <v>6.8</v>
      </c>
      <c r="Q3540">
        <v>10</v>
      </c>
      <c r="R3540" t="s">
        <v>80</v>
      </c>
      <c r="T3540" t="s">
        <v>2338</v>
      </c>
      <c r="U3540">
        <v>39</v>
      </c>
      <c r="V3540">
        <v>40.5</v>
      </c>
      <c r="W3540">
        <v>140</v>
      </c>
      <c r="X3540">
        <v>320</v>
      </c>
      <c r="Y3540">
        <v>3</v>
      </c>
      <c r="AE3540">
        <v>3</v>
      </c>
    </row>
    <row r="3541" spans="1:45" x14ac:dyDescent="0.35">
      <c r="A3541">
        <v>3921</v>
      </c>
      <c r="B3541" t="s">
        <v>51</v>
      </c>
      <c r="C3541">
        <v>1949</v>
      </c>
      <c r="D3541">
        <v>8</v>
      </c>
      <c r="E3541">
        <v>22</v>
      </c>
      <c r="F3541">
        <v>4</v>
      </c>
      <c r="G3541">
        <v>1</v>
      </c>
      <c r="H3541">
        <v>12.2</v>
      </c>
      <c r="I3541">
        <v>25</v>
      </c>
      <c r="J3541">
        <v>8.1</v>
      </c>
      <c r="K3541">
        <v>8.1</v>
      </c>
      <c r="L3541">
        <v>8.1</v>
      </c>
      <c r="R3541" t="s">
        <v>743</v>
      </c>
      <c r="T3541" t="s">
        <v>2339</v>
      </c>
      <c r="U3541">
        <v>53.62</v>
      </c>
      <c r="V3541">
        <v>-133.27000000000001</v>
      </c>
      <c r="W3541">
        <v>150</v>
      </c>
    </row>
    <row r="3542" spans="1:45" x14ac:dyDescent="0.35">
      <c r="A3542">
        <v>9908</v>
      </c>
      <c r="B3542" t="s">
        <v>51</v>
      </c>
      <c r="C3542">
        <v>1949</v>
      </c>
      <c r="D3542">
        <v>9</v>
      </c>
      <c r="E3542">
        <v>5</v>
      </c>
      <c r="F3542">
        <v>2</v>
      </c>
      <c r="G3542">
        <v>54</v>
      </c>
      <c r="H3542">
        <v>1</v>
      </c>
      <c r="I3542">
        <v>80</v>
      </c>
      <c r="J3542">
        <v>6.4</v>
      </c>
      <c r="L3542">
        <v>6.4</v>
      </c>
      <c r="R3542" t="s">
        <v>621</v>
      </c>
      <c r="T3542" t="s">
        <v>2340</v>
      </c>
      <c r="U3542">
        <v>17</v>
      </c>
      <c r="V3542">
        <v>121.5</v>
      </c>
      <c r="W3542">
        <v>170</v>
      </c>
    </row>
    <row r="3543" spans="1:45" x14ac:dyDescent="0.35">
      <c r="A3543">
        <v>3922</v>
      </c>
      <c r="B3543" t="s">
        <v>47</v>
      </c>
      <c r="C3543">
        <v>1949</v>
      </c>
      <c r="D3543">
        <v>9</v>
      </c>
      <c r="E3543">
        <v>15</v>
      </c>
      <c r="F3543">
        <v>3</v>
      </c>
      <c r="G3543">
        <v>45</v>
      </c>
      <c r="H3543" t="s">
        <v>48</v>
      </c>
      <c r="Q3543">
        <v>12</v>
      </c>
      <c r="R3543" t="s">
        <v>60</v>
      </c>
      <c r="T3543" t="s">
        <v>476</v>
      </c>
      <c r="U3543">
        <v>42.5</v>
      </c>
      <c r="V3543">
        <v>12.7</v>
      </c>
      <c r="W3543">
        <v>130</v>
      </c>
    </row>
    <row r="3544" spans="1:45" x14ac:dyDescent="0.35">
      <c r="A3544">
        <v>6360</v>
      </c>
      <c r="B3544" t="s">
        <v>51</v>
      </c>
      <c r="C3544">
        <v>1949</v>
      </c>
      <c r="D3544">
        <v>10</v>
      </c>
      <c r="E3544">
        <v>19</v>
      </c>
      <c r="F3544">
        <v>21</v>
      </c>
      <c r="G3544">
        <v>0</v>
      </c>
      <c r="H3544">
        <v>19</v>
      </c>
      <c r="I3544">
        <v>60</v>
      </c>
      <c r="J3544">
        <v>7.5</v>
      </c>
      <c r="K3544">
        <v>7.5</v>
      </c>
      <c r="L3544">
        <v>7.1</v>
      </c>
      <c r="M3544">
        <v>7.4</v>
      </c>
      <c r="R3544" t="s">
        <v>977</v>
      </c>
      <c r="T3544" t="s">
        <v>1372</v>
      </c>
      <c r="U3544">
        <v>-5.5</v>
      </c>
      <c r="V3544">
        <v>154</v>
      </c>
      <c r="W3544">
        <v>170</v>
      </c>
    </row>
    <row r="3545" spans="1:45" x14ac:dyDescent="0.35">
      <c r="A3545">
        <v>8024</v>
      </c>
      <c r="B3545" t="s">
        <v>47</v>
      </c>
      <c r="C3545">
        <v>1949</v>
      </c>
      <c r="D3545">
        <v>11</v>
      </c>
      <c r="E3545">
        <v>13</v>
      </c>
      <c r="F3545">
        <v>5</v>
      </c>
      <c r="G3545">
        <v>27</v>
      </c>
      <c r="H3545">
        <v>11</v>
      </c>
      <c r="J3545">
        <v>5.5</v>
      </c>
      <c r="L3545">
        <v>5.5</v>
      </c>
      <c r="R3545" t="s">
        <v>93</v>
      </c>
      <c r="T3545" t="s">
        <v>410</v>
      </c>
      <c r="U3545">
        <v>30.3</v>
      </c>
      <c r="V3545">
        <v>102.5</v>
      </c>
      <c r="W3545">
        <v>30</v>
      </c>
      <c r="Y3545">
        <v>2</v>
      </c>
      <c r="AE3545">
        <v>1</v>
      </c>
      <c r="AK3545">
        <v>2</v>
      </c>
      <c r="AQ3545">
        <v>1</v>
      </c>
    </row>
    <row r="3546" spans="1:45" x14ac:dyDescent="0.35">
      <c r="A3546">
        <v>3923</v>
      </c>
      <c r="B3546" t="s">
        <v>47</v>
      </c>
      <c r="C3546">
        <v>1949</v>
      </c>
      <c r="D3546">
        <v>11</v>
      </c>
      <c r="E3546">
        <v>17</v>
      </c>
      <c r="F3546">
        <v>1</v>
      </c>
      <c r="G3546">
        <v>19</v>
      </c>
      <c r="H3546">
        <v>52</v>
      </c>
      <c r="Q3546">
        <v>5</v>
      </c>
      <c r="R3546" t="s">
        <v>505</v>
      </c>
      <c r="S3546" t="s">
        <v>1092</v>
      </c>
      <c r="T3546" t="s">
        <v>1340</v>
      </c>
      <c r="U3546">
        <v>33.75</v>
      </c>
      <c r="V3546">
        <v>-118.25</v>
      </c>
      <c r="W3546">
        <v>150</v>
      </c>
      <c r="AD3546">
        <v>9</v>
      </c>
      <c r="AE3546">
        <v>3</v>
      </c>
      <c r="AP3546">
        <v>9</v>
      </c>
      <c r="AQ3546">
        <v>3</v>
      </c>
    </row>
    <row r="3547" spans="1:45" x14ac:dyDescent="0.35">
      <c r="A3547">
        <v>3926</v>
      </c>
      <c r="B3547" t="s">
        <v>51</v>
      </c>
      <c r="C3547">
        <v>1949</v>
      </c>
      <c r="D3547">
        <v>12</v>
      </c>
      <c r="E3547">
        <v>17</v>
      </c>
      <c r="F3547">
        <v>6</v>
      </c>
      <c r="G3547">
        <v>53</v>
      </c>
      <c r="H3547">
        <v>30</v>
      </c>
      <c r="I3547">
        <v>33</v>
      </c>
      <c r="J3547">
        <v>7.8</v>
      </c>
      <c r="L3547">
        <v>7.8</v>
      </c>
      <c r="R3547" t="s">
        <v>539</v>
      </c>
      <c r="T3547" t="s">
        <v>2341</v>
      </c>
      <c r="U3547">
        <v>-54</v>
      </c>
      <c r="V3547">
        <v>-71</v>
      </c>
      <c r="W3547">
        <v>160</v>
      </c>
      <c r="X3547">
        <v>1</v>
      </c>
      <c r="Y3547">
        <v>1</v>
      </c>
      <c r="AE3547">
        <v>1</v>
      </c>
      <c r="AJ3547">
        <v>1</v>
      </c>
      <c r="AK3547">
        <v>1</v>
      </c>
      <c r="AQ3547">
        <v>1</v>
      </c>
    </row>
    <row r="3548" spans="1:45" x14ac:dyDescent="0.35">
      <c r="A3548">
        <v>3927</v>
      </c>
      <c r="B3548" t="s">
        <v>51</v>
      </c>
      <c r="C3548">
        <v>1949</v>
      </c>
      <c r="D3548">
        <v>12</v>
      </c>
      <c r="E3548">
        <v>17</v>
      </c>
      <c r="F3548">
        <v>15</v>
      </c>
      <c r="G3548">
        <v>7</v>
      </c>
      <c r="H3548">
        <v>55</v>
      </c>
      <c r="I3548">
        <v>33</v>
      </c>
      <c r="J3548">
        <v>7.8</v>
      </c>
      <c r="L3548">
        <v>7.8</v>
      </c>
      <c r="R3548" t="s">
        <v>539</v>
      </c>
      <c r="T3548" t="s">
        <v>2341</v>
      </c>
      <c r="U3548">
        <v>-54</v>
      </c>
      <c r="V3548">
        <v>-71</v>
      </c>
      <c r="W3548">
        <v>160</v>
      </c>
      <c r="X3548">
        <v>3</v>
      </c>
      <c r="Y3548">
        <v>1</v>
      </c>
      <c r="AE3548">
        <v>1</v>
      </c>
      <c r="AJ3548">
        <v>3</v>
      </c>
      <c r="AK3548">
        <v>1</v>
      </c>
      <c r="AQ3548">
        <v>1</v>
      </c>
    </row>
    <row r="3549" spans="1:45" x14ac:dyDescent="0.35">
      <c r="A3549">
        <v>3929</v>
      </c>
      <c r="B3549" t="s">
        <v>51</v>
      </c>
      <c r="C3549">
        <v>1949</v>
      </c>
      <c r="D3549">
        <v>12</v>
      </c>
      <c r="E3549">
        <v>29</v>
      </c>
      <c r="F3549">
        <v>3</v>
      </c>
      <c r="G3549">
        <v>3</v>
      </c>
      <c r="H3549">
        <v>54</v>
      </c>
      <c r="J3549">
        <v>7.2</v>
      </c>
      <c r="L3549">
        <v>7.2</v>
      </c>
      <c r="Q3549">
        <v>8</v>
      </c>
      <c r="R3549" t="s">
        <v>621</v>
      </c>
      <c r="T3549" t="s">
        <v>636</v>
      </c>
      <c r="U3549">
        <v>17</v>
      </c>
      <c r="V3549">
        <v>121.63</v>
      </c>
      <c r="W3549">
        <v>170</v>
      </c>
      <c r="Y3549">
        <v>1</v>
      </c>
      <c r="AE3549">
        <v>2</v>
      </c>
      <c r="AG3549">
        <v>2</v>
      </c>
      <c r="AI3549">
        <v>2</v>
      </c>
      <c r="AJ3549">
        <v>16</v>
      </c>
      <c r="AK3549">
        <v>1</v>
      </c>
      <c r="AQ3549">
        <v>2</v>
      </c>
      <c r="AS3549">
        <v>2</v>
      </c>
    </row>
    <row r="3550" spans="1:45" x14ac:dyDescent="0.35">
      <c r="A3550">
        <v>3931</v>
      </c>
      <c r="B3550" t="s">
        <v>47</v>
      </c>
      <c r="C3550">
        <v>1950</v>
      </c>
      <c r="D3550">
        <v>1</v>
      </c>
      <c r="E3550">
        <v>19</v>
      </c>
      <c r="F3550">
        <v>17</v>
      </c>
      <c r="G3550">
        <v>27</v>
      </c>
      <c r="H3550" t="s">
        <v>48</v>
      </c>
      <c r="R3550" t="s">
        <v>73</v>
      </c>
      <c r="T3550" t="s">
        <v>2342</v>
      </c>
      <c r="U3550">
        <v>27.3</v>
      </c>
      <c r="V3550">
        <v>53.2</v>
      </c>
      <c r="W3550">
        <v>140</v>
      </c>
      <c r="X3550">
        <v>20</v>
      </c>
      <c r="Y3550">
        <v>1</v>
      </c>
      <c r="AE3550">
        <v>3</v>
      </c>
    </row>
    <row r="3551" spans="1:45" x14ac:dyDescent="0.35">
      <c r="A3551">
        <v>6588</v>
      </c>
      <c r="B3551" t="s">
        <v>51</v>
      </c>
      <c r="C3551">
        <v>1950</v>
      </c>
      <c r="D3551">
        <v>1</v>
      </c>
      <c r="E3551">
        <v>30</v>
      </c>
      <c r="F3551">
        <v>0</v>
      </c>
      <c r="G3551">
        <v>56</v>
      </c>
      <c r="H3551">
        <v>32</v>
      </c>
      <c r="I3551">
        <v>33</v>
      </c>
      <c r="J3551">
        <v>7</v>
      </c>
      <c r="L3551">
        <v>7</v>
      </c>
      <c r="Q3551">
        <v>6</v>
      </c>
      <c r="R3551" t="s">
        <v>539</v>
      </c>
      <c r="T3551" t="s">
        <v>2089</v>
      </c>
      <c r="U3551">
        <v>-53.5</v>
      </c>
      <c r="V3551">
        <v>-71.5</v>
      </c>
      <c r="W3551">
        <v>160</v>
      </c>
      <c r="Y3551">
        <v>1</v>
      </c>
      <c r="AK3551">
        <v>1</v>
      </c>
    </row>
    <row r="3552" spans="1:45" x14ac:dyDescent="0.35">
      <c r="A3552">
        <v>8025</v>
      </c>
      <c r="B3552" t="s">
        <v>47</v>
      </c>
      <c r="C3552">
        <v>1950</v>
      </c>
      <c r="D3552">
        <v>2</v>
      </c>
      <c r="E3552">
        <v>2</v>
      </c>
      <c r="F3552">
        <v>19</v>
      </c>
      <c r="G3552">
        <v>33</v>
      </c>
      <c r="H3552">
        <v>39</v>
      </c>
      <c r="J3552">
        <v>7</v>
      </c>
      <c r="L3552">
        <v>7</v>
      </c>
      <c r="R3552" t="s">
        <v>93</v>
      </c>
      <c r="T3552" t="s">
        <v>530</v>
      </c>
      <c r="U3552">
        <v>21.7</v>
      </c>
      <c r="V3552">
        <v>100.1</v>
      </c>
      <c r="W3552">
        <v>30</v>
      </c>
      <c r="AE3552">
        <v>1</v>
      </c>
      <c r="AQ3552">
        <v>1</v>
      </c>
    </row>
    <row r="3553" spans="1:47" x14ac:dyDescent="0.35">
      <c r="A3553">
        <v>3933</v>
      </c>
      <c r="B3553" t="s">
        <v>47</v>
      </c>
      <c r="C3553">
        <v>1950</v>
      </c>
      <c r="D3553">
        <v>2</v>
      </c>
      <c r="E3553">
        <v>4</v>
      </c>
      <c r="F3553">
        <v>9</v>
      </c>
      <c r="G3553">
        <v>31</v>
      </c>
      <c r="H3553" t="s">
        <v>48</v>
      </c>
      <c r="R3553" t="s">
        <v>80</v>
      </c>
      <c r="T3553" t="s">
        <v>80</v>
      </c>
      <c r="U3553">
        <v>40</v>
      </c>
      <c r="V3553">
        <v>40</v>
      </c>
      <c r="W3553">
        <v>140</v>
      </c>
      <c r="X3553">
        <v>20</v>
      </c>
      <c r="Y3553">
        <v>1</v>
      </c>
      <c r="AE3553">
        <v>1</v>
      </c>
    </row>
    <row r="3554" spans="1:47" x14ac:dyDescent="0.35">
      <c r="A3554">
        <v>3935</v>
      </c>
      <c r="B3554" t="s">
        <v>47</v>
      </c>
      <c r="C3554">
        <v>1950</v>
      </c>
      <c r="D3554">
        <v>2</v>
      </c>
      <c r="E3554">
        <v>28</v>
      </c>
      <c r="F3554">
        <v>10</v>
      </c>
      <c r="G3554">
        <v>20</v>
      </c>
      <c r="H3554" t="s">
        <v>48</v>
      </c>
      <c r="I3554">
        <v>340</v>
      </c>
      <c r="J3554">
        <v>7.9</v>
      </c>
      <c r="P3554">
        <v>7.9</v>
      </c>
      <c r="Q3554">
        <v>6</v>
      </c>
      <c r="R3554" t="s">
        <v>98</v>
      </c>
      <c r="T3554" t="s">
        <v>1792</v>
      </c>
      <c r="U3554">
        <v>46</v>
      </c>
      <c r="V3554">
        <v>144</v>
      </c>
      <c r="W3554">
        <v>50</v>
      </c>
    </row>
    <row r="3555" spans="1:47" x14ac:dyDescent="0.35">
      <c r="A3555">
        <v>3937</v>
      </c>
      <c r="B3555" t="s">
        <v>47</v>
      </c>
      <c r="C3555">
        <v>1950</v>
      </c>
      <c r="D3555">
        <v>3</v>
      </c>
      <c r="E3555">
        <v>7</v>
      </c>
      <c r="F3555">
        <v>8</v>
      </c>
      <c r="G3555">
        <v>3</v>
      </c>
      <c r="H3555" t="s">
        <v>48</v>
      </c>
      <c r="I3555">
        <v>550</v>
      </c>
      <c r="Q3555">
        <v>5</v>
      </c>
      <c r="R3555" t="s">
        <v>2343</v>
      </c>
      <c r="T3555" t="s">
        <v>2343</v>
      </c>
      <c r="U3555">
        <v>-8</v>
      </c>
      <c r="V3555">
        <v>-71</v>
      </c>
      <c r="W3555">
        <v>160</v>
      </c>
    </row>
    <row r="3556" spans="1:47" x14ac:dyDescent="0.35">
      <c r="A3556">
        <v>6361</v>
      </c>
      <c r="B3556" t="s">
        <v>51</v>
      </c>
      <c r="C3556">
        <v>1950</v>
      </c>
      <c r="D3556">
        <v>3</v>
      </c>
      <c r="E3556">
        <v>14</v>
      </c>
      <c r="F3556">
        <v>18</v>
      </c>
      <c r="G3556">
        <v>10</v>
      </c>
      <c r="H3556">
        <v>41</v>
      </c>
      <c r="J3556">
        <v>5.8</v>
      </c>
      <c r="L3556">
        <v>5.8</v>
      </c>
      <c r="R3556" t="s">
        <v>1186</v>
      </c>
      <c r="T3556" t="s">
        <v>1286</v>
      </c>
      <c r="U3556">
        <v>-37.799999999999997</v>
      </c>
      <c r="V3556">
        <v>177.2</v>
      </c>
      <c r="W3556">
        <v>170</v>
      </c>
    </row>
    <row r="3557" spans="1:47" x14ac:dyDescent="0.35">
      <c r="A3557">
        <v>10123</v>
      </c>
      <c r="B3557" t="s">
        <v>51</v>
      </c>
      <c r="C3557">
        <v>1950</v>
      </c>
      <c r="D3557">
        <v>4</v>
      </c>
      <c r="E3557">
        <v>30</v>
      </c>
      <c r="F3557">
        <v>23</v>
      </c>
      <c r="G3557">
        <v>49</v>
      </c>
      <c r="H3557">
        <v>24</v>
      </c>
      <c r="R3557" t="s">
        <v>663</v>
      </c>
      <c r="T3557" t="s">
        <v>663</v>
      </c>
      <c r="U3557">
        <v>6.5</v>
      </c>
      <c r="V3557">
        <v>-83</v>
      </c>
      <c r="W3557">
        <v>100</v>
      </c>
    </row>
    <row r="3558" spans="1:47" x14ac:dyDescent="0.35">
      <c r="A3558">
        <v>3938</v>
      </c>
      <c r="B3558" t="s">
        <v>47</v>
      </c>
      <c r="C3558">
        <v>1950</v>
      </c>
      <c r="D3558">
        <v>5</v>
      </c>
      <c r="E3558">
        <v>16</v>
      </c>
      <c r="F3558">
        <v>13</v>
      </c>
      <c r="G3558">
        <v>23</v>
      </c>
      <c r="H3558" t="s">
        <v>48</v>
      </c>
      <c r="I3558">
        <v>250</v>
      </c>
      <c r="J3558">
        <v>7.9</v>
      </c>
      <c r="P3558">
        <v>7.9</v>
      </c>
      <c r="R3558" t="s">
        <v>479</v>
      </c>
      <c r="T3558" t="s">
        <v>479</v>
      </c>
      <c r="U3558">
        <v>-15</v>
      </c>
      <c r="V3558">
        <v>-69.5</v>
      </c>
      <c r="W3558">
        <v>160</v>
      </c>
    </row>
    <row r="3559" spans="1:47" x14ac:dyDescent="0.35">
      <c r="A3559">
        <v>3940</v>
      </c>
      <c r="B3559" t="s">
        <v>47</v>
      </c>
      <c r="C3559">
        <v>1950</v>
      </c>
      <c r="D3559">
        <v>5</v>
      </c>
      <c r="E3559">
        <v>21</v>
      </c>
      <c r="F3559">
        <v>18</v>
      </c>
      <c r="G3559">
        <v>37</v>
      </c>
      <c r="H3559" t="s">
        <v>48</v>
      </c>
      <c r="J3559">
        <v>6</v>
      </c>
      <c r="P3559">
        <v>6</v>
      </c>
      <c r="R3559" t="s">
        <v>479</v>
      </c>
      <c r="T3559" t="s">
        <v>2344</v>
      </c>
      <c r="U3559">
        <v>-13.5</v>
      </c>
      <c r="V3559">
        <v>-72</v>
      </c>
      <c r="W3559">
        <v>160</v>
      </c>
      <c r="X3559">
        <v>83</v>
      </c>
      <c r="Y3559">
        <v>2</v>
      </c>
      <c r="AE3559">
        <v>3</v>
      </c>
    </row>
    <row r="3560" spans="1:47" x14ac:dyDescent="0.35">
      <c r="A3560">
        <v>3943</v>
      </c>
      <c r="B3560" t="s">
        <v>47</v>
      </c>
      <c r="C3560">
        <v>1950</v>
      </c>
      <c r="D3560">
        <v>6</v>
      </c>
      <c r="E3560">
        <v>19</v>
      </c>
      <c r="F3560">
        <v>12</v>
      </c>
      <c r="G3560">
        <v>36</v>
      </c>
      <c r="H3560">
        <v>54</v>
      </c>
      <c r="J3560">
        <v>6.5</v>
      </c>
      <c r="L3560">
        <v>6.5</v>
      </c>
      <c r="Q3560">
        <v>7</v>
      </c>
      <c r="R3560" t="s">
        <v>676</v>
      </c>
      <c r="T3560" t="s">
        <v>2345</v>
      </c>
      <c r="U3560">
        <v>-6</v>
      </c>
      <c r="V3560">
        <v>113</v>
      </c>
      <c r="W3560">
        <v>60</v>
      </c>
      <c r="X3560">
        <v>16</v>
      </c>
      <c r="Y3560">
        <v>1</v>
      </c>
      <c r="AB3560">
        <v>50</v>
      </c>
      <c r="AC3560">
        <v>1</v>
      </c>
      <c r="AE3560">
        <v>1</v>
      </c>
      <c r="AF3560">
        <v>50</v>
      </c>
      <c r="AG3560">
        <v>1</v>
      </c>
      <c r="AJ3560">
        <v>16</v>
      </c>
      <c r="AK3560">
        <v>1</v>
      </c>
      <c r="AN3560">
        <v>50</v>
      </c>
      <c r="AO3560">
        <v>1</v>
      </c>
      <c r="AQ3560">
        <v>1</v>
      </c>
      <c r="AR3560">
        <v>50</v>
      </c>
      <c r="AS3560">
        <v>1</v>
      </c>
    </row>
    <row r="3561" spans="1:47" x14ac:dyDescent="0.35">
      <c r="A3561">
        <v>3947</v>
      </c>
      <c r="B3561" t="s">
        <v>47</v>
      </c>
      <c r="C3561">
        <v>1950</v>
      </c>
      <c r="D3561">
        <v>7</v>
      </c>
      <c r="E3561">
        <v>9</v>
      </c>
      <c r="F3561">
        <v>2</v>
      </c>
      <c r="G3561">
        <v>35</v>
      </c>
      <c r="H3561" t="s">
        <v>48</v>
      </c>
      <c r="I3561">
        <v>41</v>
      </c>
      <c r="Q3561">
        <v>9</v>
      </c>
      <c r="R3561" t="s">
        <v>580</v>
      </c>
      <c r="T3561" t="s">
        <v>2346</v>
      </c>
      <c r="U3561">
        <v>7.8</v>
      </c>
      <c r="V3561">
        <v>-72.5</v>
      </c>
      <c r="W3561">
        <v>160</v>
      </c>
      <c r="X3561">
        <v>211</v>
      </c>
      <c r="Y3561">
        <v>3</v>
      </c>
      <c r="AD3561">
        <v>5</v>
      </c>
      <c r="AE3561">
        <v>2</v>
      </c>
    </row>
    <row r="3562" spans="1:47" x14ac:dyDescent="0.35">
      <c r="A3562">
        <v>3948</v>
      </c>
      <c r="B3562" t="s">
        <v>51</v>
      </c>
      <c r="C3562">
        <v>1950</v>
      </c>
      <c r="D3562">
        <v>8</v>
      </c>
      <c r="E3562">
        <v>3</v>
      </c>
      <c r="F3562">
        <v>22</v>
      </c>
      <c r="G3562">
        <v>18</v>
      </c>
      <c r="H3562" t="s">
        <v>48</v>
      </c>
      <c r="I3562">
        <v>8</v>
      </c>
      <c r="J3562">
        <v>6.8</v>
      </c>
      <c r="P3562">
        <v>6.8</v>
      </c>
      <c r="R3562" t="s">
        <v>501</v>
      </c>
      <c r="T3562" t="s">
        <v>2347</v>
      </c>
      <c r="U3562">
        <v>10.5</v>
      </c>
      <c r="V3562">
        <v>-68</v>
      </c>
      <c r="W3562">
        <v>90</v>
      </c>
      <c r="X3562">
        <v>100</v>
      </c>
      <c r="Y3562">
        <v>2</v>
      </c>
    </row>
    <row r="3563" spans="1:47" x14ac:dyDescent="0.35">
      <c r="A3563">
        <v>3949</v>
      </c>
      <c r="B3563" t="s">
        <v>47</v>
      </c>
      <c r="C3563">
        <v>1950</v>
      </c>
      <c r="D3563">
        <v>8</v>
      </c>
      <c r="E3563">
        <v>5</v>
      </c>
      <c r="F3563">
        <v>19</v>
      </c>
      <c r="G3563">
        <v>8</v>
      </c>
      <c r="H3563" t="s">
        <v>48</v>
      </c>
      <c r="I3563">
        <v>60</v>
      </c>
      <c r="J3563">
        <v>6.8</v>
      </c>
      <c r="P3563">
        <v>6.8</v>
      </c>
      <c r="Q3563">
        <v>11</v>
      </c>
      <c r="R3563" t="s">
        <v>570</v>
      </c>
      <c r="T3563" t="s">
        <v>570</v>
      </c>
      <c r="U3563">
        <v>-1.5</v>
      </c>
      <c r="V3563">
        <v>-78.2</v>
      </c>
      <c r="W3563">
        <v>160</v>
      </c>
    </row>
    <row r="3564" spans="1:47" x14ac:dyDescent="0.35">
      <c r="A3564">
        <v>3950</v>
      </c>
      <c r="B3564" t="s">
        <v>51</v>
      </c>
      <c r="C3564">
        <v>1950</v>
      </c>
      <c r="D3564">
        <v>8</v>
      </c>
      <c r="E3564">
        <v>15</v>
      </c>
      <c r="F3564">
        <v>14</v>
      </c>
      <c r="G3564">
        <v>9</v>
      </c>
      <c r="H3564">
        <v>30</v>
      </c>
      <c r="I3564">
        <v>33</v>
      </c>
      <c r="J3564">
        <v>8.6</v>
      </c>
      <c r="K3564">
        <v>8.6</v>
      </c>
      <c r="L3564">
        <v>8.6</v>
      </c>
      <c r="M3564">
        <v>8</v>
      </c>
      <c r="Q3564">
        <v>11</v>
      </c>
      <c r="R3564" t="s">
        <v>77</v>
      </c>
      <c r="T3564" t="s">
        <v>2315</v>
      </c>
      <c r="U3564">
        <v>28.5</v>
      </c>
      <c r="V3564">
        <v>96.5</v>
      </c>
      <c r="W3564">
        <v>60</v>
      </c>
      <c r="X3564">
        <v>1530</v>
      </c>
      <c r="Y3564">
        <v>4</v>
      </c>
      <c r="AD3564">
        <v>20</v>
      </c>
      <c r="AE3564">
        <v>3</v>
      </c>
      <c r="AJ3564">
        <v>1530</v>
      </c>
      <c r="AK3564">
        <v>4</v>
      </c>
      <c r="AP3564">
        <v>20</v>
      </c>
      <c r="AQ3564">
        <v>3</v>
      </c>
    </row>
    <row r="3565" spans="1:47" x14ac:dyDescent="0.35">
      <c r="A3565">
        <v>8026</v>
      </c>
      <c r="B3565" t="s">
        <v>47</v>
      </c>
      <c r="C3565">
        <v>1950</v>
      </c>
      <c r="D3565">
        <v>9</v>
      </c>
      <c r="E3565">
        <v>13</v>
      </c>
      <c r="F3565">
        <v>0</v>
      </c>
      <c r="G3565">
        <v>3</v>
      </c>
      <c r="H3565">
        <v>7</v>
      </c>
      <c r="J3565">
        <v>5.8</v>
      </c>
      <c r="L3565">
        <v>5.8</v>
      </c>
      <c r="Q3565">
        <v>8</v>
      </c>
      <c r="R3565" t="s">
        <v>93</v>
      </c>
      <c r="T3565" t="s">
        <v>530</v>
      </c>
      <c r="U3565">
        <v>23.5</v>
      </c>
      <c r="V3565">
        <v>103.1</v>
      </c>
      <c r="W3565">
        <v>30</v>
      </c>
      <c r="AE3565">
        <v>2</v>
      </c>
      <c r="AF3565">
        <v>320</v>
      </c>
      <c r="AG3565">
        <v>3</v>
      </c>
      <c r="AQ3565">
        <v>2</v>
      </c>
      <c r="AR3565">
        <v>320</v>
      </c>
      <c r="AS3565">
        <v>3</v>
      </c>
    </row>
    <row r="3566" spans="1:47" x14ac:dyDescent="0.35">
      <c r="A3566">
        <v>3954</v>
      </c>
      <c r="B3566" t="s">
        <v>51</v>
      </c>
      <c r="C3566">
        <v>1950</v>
      </c>
      <c r="D3566">
        <v>10</v>
      </c>
      <c r="E3566">
        <v>5</v>
      </c>
      <c r="F3566">
        <v>16</v>
      </c>
      <c r="G3566">
        <v>9</v>
      </c>
      <c r="H3566">
        <v>31</v>
      </c>
      <c r="I3566">
        <v>60</v>
      </c>
      <c r="J3566">
        <v>7.7</v>
      </c>
      <c r="L3566">
        <v>7.7</v>
      </c>
      <c r="R3566" t="s">
        <v>595</v>
      </c>
      <c r="T3566" t="s">
        <v>2348</v>
      </c>
      <c r="U3566">
        <v>11</v>
      </c>
      <c r="V3566">
        <v>-85</v>
      </c>
      <c r="W3566">
        <v>100</v>
      </c>
      <c r="AC3566">
        <v>3</v>
      </c>
      <c r="AE3566">
        <v>1</v>
      </c>
      <c r="AO3566">
        <v>3</v>
      </c>
      <c r="AQ3566">
        <v>1</v>
      </c>
    </row>
    <row r="3567" spans="1:47" x14ac:dyDescent="0.35">
      <c r="A3567">
        <v>3955</v>
      </c>
      <c r="B3567" t="s">
        <v>51</v>
      </c>
      <c r="C3567">
        <v>1950</v>
      </c>
      <c r="D3567">
        <v>10</v>
      </c>
      <c r="E3567">
        <v>8</v>
      </c>
      <c r="F3567">
        <v>3</v>
      </c>
      <c r="G3567">
        <v>23</v>
      </c>
      <c r="H3567">
        <v>9</v>
      </c>
      <c r="I3567">
        <v>60</v>
      </c>
      <c r="J3567">
        <v>7.6</v>
      </c>
      <c r="L3567">
        <v>7.6</v>
      </c>
      <c r="R3567" t="s">
        <v>676</v>
      </c>
      <c r="T3567" t="s">
        <v>2321</v>
      </c>
      <c r="U3567">
        <v>-3.8</v>
      </c>
      <c r="V3567">
        <v>128.30000000000001</v>
      </c>
      <c r="W3567">
        <v>170</v>
      </c>
      <c r="AJ3567">
        <v>1</v>
      </c>
      <c r="AK3567">
        <v>1</v>
      </c>
      <c r="AQ3567">
        <v>3</v>
      </c>
      <c r="AS3567">
        <v>3</v>
      </c>
      <c r="AU3567">
        <v>3</v>
      </c>
    </row>
    <row r="3568" spans="1:47" x14ac:dyDescent="0.35">
      <c r="A3568">
        <v>6362</v>
      </c>
      <c r="B3568" t="s">
        <v>51</v>
      </c>
      <c r="C3568">
        <v>1950</v>
      </c>
      <c r="D3568">
        <v>10</v>
      </c>
      <c r="E3568">
        <v>23</v>
      </c>
      <c r="F3568">
        <v>16</v>
      </c>
      <c r="G3568">
        <v>13</v>
      </c>
      <c r="H3568">
        <v>20</v>
      </c>
      <c r="I3568">
        <v>65</v>
      </c>
      <c r="J3568">
        <v>7.5</v>
      </c>
      <c r="K3568">
        <v>7.5</v>
      </c>
      <c r="L3568">
        <v>7.1</v>
      </c>
      <c r="R3568" t="s">
        <v>578</v>
      </c>
      <c r="T3568" t="s">
        <v>1048</v>
      </c>
      <c r="U3568">
        <v>14.31</v>
      </c>
      <c r="V3568">
        <v>-91.917000000000002</v>
      </c>
      <c r="W3568">
        <v>100</v>
      </c>
      <c r="AE3568">
        <v>3</v>
      </c>
      <c r="AG3568">
        <v>3</v>
      </c>
      <c r="AI3568">
        <v>3</v>
      </c>
      <c r="AQ3568">
        <v>3</v>
      </c>
      <c r="AS3568">
        <v>3</v>
      </c>
    </row>
    <row r="3569" spans="1:47" x14ac:dyDescent="0.35">
      <c r="A3569">
        <v>3956</v>
      </c>
      <c r="B3569" t="s">
        <v>47</v>
      </c>
      <c r="C3569">
        <v>1950</v>
      </c>
      <c r="D3569">
        <v>11</v>
      </c>
      <c r="E3569">
        <v>2</v>
      </c>
      <c r="F3569">
        <v>15</v>
      </c>
      <c r="G3569">
        <v>27</v>
      </c>
      <c r="H3569">
        <v>56</v>
      </c>
      <c r="I3569">
        <v>60</v>
      </c>
      <c r="J3569">
        <v>8.1</v>
      </c>
      <c r="L3569">
        <v>8.1</v>
      </c>
      <c r="R3569" t="s">
        <v>676</v>
      </c>
      <c r="T3569" t="s">
        <v>677</v>
      </c>
      <c r="U3569">
        <v>-6.5</v>
      </c>
      <c r="V3569">
        <v>129.5</v>
      </c>
      <c r="W3569">
        <v>170</v>
      </c>
    </row>
    <row r="3570" spans="1:47" x14ac:dyDescent="0.35">
      <c r="A3570">
        <v>6363</v>
      </c>
      <c r="B3570" t="s">
        <v>51</v>
      </c>
      <c r="C3570">
        <v>1950</v>
      </c>
      <c r="D3570">
        <v>11</v>
      </c>
      <c r="E3570">
        <v>8</v>
      </c>
      <c r="F3570">
        <v>2</v>
      </c>
      <c r="G3570">
        <v>18</v>
      </c>
      <c r="H3570">
        <v>12</v>
      </c>
      <c r="I3570">
        <v>33</v>
      </c>
      <c r="J3570">
        <v>7.3</v>
      </c>
      <c r="L3570">
        <v>7.3</v>
      </c>
      <c r="R3570" t="s">
        <v>1769</v>
      </c>
      <c r="T3570" t="s">
        <v>2349</v>
      </c>
      <c r="U3570">
        <v>-10</v>
      </c>
      <c r="V3570">
        <v>159.5</v>
      </c>
      <c r="W3570">
        <v>170</v>
      </c>
    </row>
    <row r="3571" spans="1:47" x14ac:dyDescent="0.35">
      <c r="A3571">
        <v>3957</v>
      </c>
      <c r="B3571" t="s">
        <v>47</v>
      </c>
      <c r="C3571">
        <v>1950</v>
      </c>
      <c r="D3571">
        <v>11</v>
      </c>
      <c r="E3571">
        <v>17</v>
      </c>
      <c r="F3571">
        <v>19</v>
      </c>
      <c r="G3571">
        <v>28</v>
      </c>
      <c r="H3571" t="s">
        <v>48</v>
      </c>
      <c r="J3571">
        <v>6.8</v>
      </c>
      <c r="P3571">
        <v>6.8</v>
      </c>
      <c r="Q3571">
        <v>11</v>
      </c>
      <c r="R3571" t="s">
        <v>543</v>
      </c>
      <c r="T3571" t="s">
        <v>1644</v>
      </c>
      <c r="U3571">
        <v>16.5</v>
      </c>
      <c r="V3571">
        <v>-100.4</v>
      </c>
      <c r="W3571">
        <v>150</v>
      </c>
      <c r="AE3571">
        <v>2</v>
      </c>
    </row>
    <row r="3572" spans="1:47" x14ac:dyDescent="0.35">
      <c r="A3572">
        <v>3959</v>
      </c>
      <c r="B3572" t="s">
        <v>47</v>
      </c>
      <c r="C3572">
        <v>1950</v>
      </c>
      <c r="D3572">
        <v>12</v>
      </c>
      <c r="E3572">
        <v>2</v>
      </c>
      <c r="F3572">
        <v>19</v>
      </c>
      <c r="G3572">
        <v>51</v>
      </c>
      <c r="H3572">
        <v>49</v>
      </c>
      <c r="I3572">
        <v>60</v>
      </c>
      <c r="J3572">
        <v>7.8</v>
      </c>
      <c r="L3572">
        <v>7.8</v>
      </c>
      <c r="R3572" t="s">
        <v>1423</v>
      </c>
      <c r="T3572" t="s">
        <v>1424</v>
      </c>
      <c r="U3572">
        <v>-18.25</v>
      </c>
      <c r="V3572">
        <v>167.5</v>
      </c>
      <c r="W3572">
        <v>170</v>
      </c>
    </row>
    <row r="3573" spans="1:47" x14ac:dyDescent="0.35">
      <c r="A3573">
        <v>3961</v>
      </c>
      <c r="B3573" t="s">
        <v>47</v>
      </c>
      <c r="C3573">
        <v>1950</v>
      </c>
      <c r="D3573">
        <v>12</v>
      </c>
      <c r="E3573">
        <v>9</v>
      </c>
      <c r="F3573">
        <v>21</v>
      </c>
      <c r="G3573">
        <v>38</v>
      </c>
      <c r="H3573">
        <v>48</v>
      </c>
      <c r="I3573">
        <v>100</v>
      </c>
      <c r="J3573">
        <v>8</v>
      </c>
      <c r="L3573">
        <v>8</v>
      </c>
      <c r="Q3573">
        <v>7</v>
      </c>
      <c r="R3573" t="s">
        <v>539</v>
      </c>
      <c r="T3573" t="s">
        <v>2350</v>
      </c>
      <c r="U3573">
        <v>-23.5</v>
      </c>
      <c r="V3573">
        <v>-67.5</v>
      </c>
      <c r="W3573">
        <v>160</v>
      </c>
      <c r="X3573">
        <v>1</v>
      </c>
      <c r="Y3573">
        <v>1</v>
      </c>
      <c r="AC3573">
        <v>2</v>
      </c>
      <c r="AJ3573">
        <v>1</v>
      </c>
      <c r="AK3573">
        <v>1</v>
      </c>
      <c r="AO3573">
        <v>2</v>
      </c>
    </row>
    <row r="3574" spans="1:47" x14ac:dyDescent="0.35">
      <c r="A3574">
        <v>3962</v>
      </c>
      <c r="B3574" t="s">
        <v>51</v>
      </c>
      <c r="C3574">
        <v>1950</v>
      </c>
      <c r="D3574">
        <v>12</v>
      </c>
      <c r="E3574">
        <v>10</v>
      </c>
      <c r="F3574">
        <v>2</v>
      </c>
      <c r="G3574">
        <v>50</v>
      </c>
      <c r="H3574">
        <v>42</v>
      </c>
      <c r="I3574">
        <v>80</v>
      </c>
      <c r="J3574">
        <v>7</v>
      </c>
      <c r="L3574">
        <v>7</v>
      </c>
      <c r="R3574" t="s">
        <v>479</v>
      </c>
      <c r="T3574" t="s">
        <v>2351</v>
      </c>
      <c r="U3574">
        <v>-14.25</v>
      </c>
      <c r="V3574">
        <v>-75.75</v>
      </c>
      <c r="W3574">
        <v>160</v>
      </c>
      <c r="X3574">
        <v>4</v>
      </c>
      <c r="Y3574">
        <v>1</v>
      </c>
      <c r="AB3574">
        <v>12</v>
      </c>
      <c r="AC3574">
        <v>1</v>
      </c>
      <c r="AE3574">
        <v>2</v>
      </c>
      <c r="AG3574">
        <v>2</v>
      </c>
      <c r="AJ3574">
        <v>4</v>
      </c>
      <c r="AK3574">
        <v>1</v>
      </c>
      <c r="AN3574">
        <v>12</v>
      </c>
      <c r="AO3574">
        <v>1</v>
      </c>
      <c r="AQ3574">
        <v>2</v>
      </c>
      <c r="AS3574">
        <v>2</v>
      </c>
    </row>
    <row r="3575" spans="1:47" x14ac:dyDescent="0.35">
      <c r="A3575">
        <v>3966</v>
      </c>
      <c r="B3575" t="s">
        <v>47</v>
      </c>
      <c r="C3575">
        <v>1950</v>
      </c>
      <c r="D3575">
        <v>12</v>
      </c>
      <c r="E3575">
        <v>14</v>
      </c>
      <c r="F3575">
        <v>1</v>
      </c>
      <c r="G3575">
        <v>52</v>
      </c>
      <c r="H3575">
        <v>46</v>
      </c>
      <c r="I3575">
        <v>200</v>
      </c>
      <c r="J3575">
        <v>7.7</v>
      </c>
      <c r="L3575">
        <v>7.7</v>
      </c>
      <c r="Q3575">
        <v>6</v>
      </c>
      <c r="R3575" t="s">
        <v>1332</v>
      </c>
      <c r="T3575" t="s">
        <v>1445</v>
      </c>
      <c r="U3575">
        <v>-19.5</v>
      </c>
      <c r="V3575">
        <v>-176</v>
      </c>
      <c r="W3575">
        <v>170</v>
      </c>
    </row>
    <row r="3576" spans="1:47" x14ac:dyDescent="0.35">
      <c r="A3576">
        <v>3964</v>
      </c>
      <c r="B3576" t="s">
        <v>51</v>
      </c>
      <c r="C3576">
        <v>1950</v>
      </c>
      <c r="D3576">
        <v>12</v>
      </c>
      <c r="E3576">
        <v>14</v>
      </c>
      <c r="F3576">
        <v>14</v>
      </c>
      <c r="G3576">
        <v>15</v>
      </c>
      <c r="H3576">
        <v>49</v>
      </c>
      <c r="I3576">
        <v>50</v>
      </c>
      <c r="J3576">
        <v>7.5</v>
      </c>
      <c r="L3576">
        <v>7.5</v>
      </c>
      <c r="Q3576">
        <v>5</v>
      </c>
      <c r="R3576" t="s">
        <v>543</v>
      </c>
      <c r="T3576" t="s">
        <v>940</v>
      </c>
      <c r="U3576">
        <v>16.48</v>
      </c>
      <c r="V3576">
        <v>-98.22</v>
      </c>
      <c r="W3576">
        <v>150</v>
      </c>
      <c r="AE3576">
        <v>3</v>
      </c>
      <c r="AQ3576">
        <v>3</v>
      </c>
    </row>
    <row r="3577" spans="1:47" x14ac:dyDescent="0.35">
      <c r="A3577">
        <v>3967</v>
      </c>
      <c r="B3577" t="s">
        <v>47</v>
      </c>
      <c r="C3577">
        <v>1951</v>
      </c>
      <c r="D3577">
        <v>2</v>
      </c>
      <c r="E3577">
        <v>18</v>
      </c>
      <c r="H3577" t="s">
        <v>48</v>
      </c>
      <c r="R3577" t="s">
        <v>977</v>
      </c>
      <c r="T3577" t="s">
        <v>977</v>
      </c>
      <c r="U3577">
        <v>-9.3000000000000007</v>
      </c>
      <c r="V3577">
        <v>147.1</v>
      </c>
      <c r="W3577">
        <v>170</v>
      </c>
      <c r="X3577">
        <v>3000</v>
      </c>
      <c r="Y3577">
        <v>4</v>
      </c>
    </row>
    <row r="3578" spans="1:47" x14ac:dyDescent="0.35">
      <c r="A3578">
        <v>7529</v>
      </c>
      <c r="B3578" t="s">
        <v>51</v>
      </c>
      <c r="C3578">
        <v>1951</v>
      </c>
      <c r="D3578">
        <v>2</v>
      </c>
      <c r="E3578">
        <v>22</v>
      </c>
      <c r="F3578">
        <v>1</v>
      </c>
      <c r="G3578">
        <v>45</v>
      </c>
      <c r="H3578">
        <v>48.9</v>
      </c>
      <c r="I3578">
        <v>25</v>
      </c>
      <c r="J3578">
        <v>6.1</v>
      </c>
      <c r="K3578">
        <v>6.1</v>
      </c>
      <c r="R3578" t="s">
        <v>977</v>
      </c>
      <c r="T3578" t="s">
        <v>1372</v>
      </c>
      <c r="U3578">
        <v>-3.2519999999999998</v>
      </c>
      <c r="V3578">
        <v>142.238</v>
      </c>
      <c r="W3578">
        <v>170</v>
      </c>
      <c r="AQ3578">
        <v>1</v>
      </c>
    </row>
    <row r="3579" spans="1:47" x14ac:dyDescent="0.35">
      <c r="A3579">
        <v>3968</v>
      </c>
      <c r="B3579" t="s">
        <v>47</v>
      </c>
      <c r="C3579">
        <v>1951</v>
      </c>
      <c r="D3579">
        <v>3</v>
      </c>
      <c r="E3579">
        <v>19</v>
      </c>
      <c r="H3579" t="s">
        <v>48</v>
      </c>
      <c r="J3579">
        <v>7.8</v>
      </c>
      <c r="P3579">
        <v>7.8</v>
      </c>
      <c r="R3579" t="s">
        <v>621</v>
      </c>
      <c r="T3579" t="s">
        <v>621</v>
      </c>
      <c r="U3579">
        <v>9.5</v>
      </c>
      <c r="V3579">
        <v>127.3</v>
      </c>
      <c r="W3579">
        <v>170</v>
      </c>
    </row>
    <row r="3580" spans="1:47" x14ac:dyDescent="0.35">
      <c r="A3580">
        <v>3970</v>
      </c>
      <c r="B3580" t="s">
        <v>47</v>
      </c>
      <c r="C3580">
        <v>1951</v>
      </c>
      <c r="D3580">
        <v>5</v>
      </c>
      <c r="E3580">
        <v>6</v>
      </c>
      <c r="F3580">
        <v>23</v>
      </c>
      <c r="G3580">
        <v>8</v>
      </c>
      <c r="H3580" t="s">
        <v>48</v>
      </c>
      <c r="I3580">
        <v>100</v>
      </c>
      <c r="J3580">
        <v>6.5</v>
      </c>
      <c r="P3580">
        <v>6.5</v>
      </c>
      <c r="R3580" t="s">
        <v>591</v>
      </c>
      <c r="T3580" t="s">
        <v>1567</v>
      </c>
      <c r="U3580">
        <v>13</v>
      </c>
      <c r="V3580">
        <v>-87.8</v>
      </c>
      <c r="W3580">
        <v>100</v>
      </c>
      <c r="X3580">
        <v>1100</v>
      </c>
      <c r="Y3580">
        <v>4</v>
      </c>
      <c r="AD3580">
        <v>23</v>
      </c>
      <c r="AE3580">
        <v>3</v>
      </c>
      <c r="AJ3580">
        <v>1100</v>
      </c>
      <c r="AK3580">
        <v>4</v>
      </c>
      <c r="AP3580">
        <v>23</v>
      </c>
      <c r="AQ3580">
        <v>3</v>
      </c>
    </row>
    <row r="3581" spans="1:47" x14ac:dyDescent="0.35">
      <c r="A3581">
        <v>3972</v>
      </c>
      <c r="B3581" t="s">
        <v>47</v>
      </c>
      <c r="C3581">
        <v>1951</v>
      </c>
      <c r="D3581">
        <v>5</v>
      </c>
      <c r="E3581">
        <v>16</v>
      </c>
      <c r="F3581">
        <v>13</v>
      </c>
      <c r="G3581">
        <v>23</v>
      </c>
      <c r="H3581" t="s">
        <v>48</v>
      </c>
      <c r="I3581">
        <v>250</v>
      </c>
      <c r="J3581">
        <v>7.9</v>
      </c>
      <c r="P3581">
        <v>7.9</v>
      </c>
      <c r="R3581" t="s">
        <v>479</v>
      </c>
      <c r="T3581" t="s">
        <v>479</v>
      </c>
      <c r="U3581">
        <v>-15</v>
      </c>
      <c r="V3581">
        <v>-69.5</v>
      </c>
      <c r="W3581">
        <v>160</v>
      </c>
    </row>
    <row r="3582" spans="1:47" x14ac:dyDescent="0.35">
      <c r="A3582">
        <v>3973</v>
      </c>
      <c r="B3582" t="s">
        <v>47</v>
      </c>
      <c r="C3582">
        <v>1951</v>
      </c>
      <c r="D3582">
        <v>7</v>
      </c>
      <c r="E3582">
        <v>9</v>
      </c>
      <c r="F3582">
        <v>0</v>
      </c>
      <c r="G3582">
        <v>4</v>
      </c>
      <c r="H3582" t="s">
        <v>48</v>
      </c>
      <c r="I3582">
        <v>50</v>
      </c>
      <c r="J3582">
        <v>6.2</v>
      </c>
      <c r="P3582">
        <v>6.2</v>
      </c>
      <c r="R3582" t="s">
        <v>543</v>
      </c>
      <c r="T3582" t="s">
        <v>2352</v>
      </c>
      <c r="U3582">
        <v>16.100000000000001</v>
      </c>
      <c r="V3582">
        <v>-96.8</v>
      </c>
      <c r="W3582">
        <v>150</v>
      </c>
      <c r="X3582">
        <v>1</v>
      </c>
      <c r="Y3582">
        <v>1</v>
      </c>
      <c r="AE3582">
        <v>2</v>
      </c>
    </row>
    <row r="3583" spans="1:47" x14ac:dyDescent="0.35">
      <c r="A3583">
        <v>3974</v>
      </c>
      <c r="B3583" t="s">
        <v>51</v>
      </c>
      <c r="C3583">
        <v>1951</v>
      </c>
      <c r="D3583">
        <v>8</v>
      </c>
      <c r="E3583">
        <v>3</v>
      </c>
      <c r="F3583">
        <v>0</v>
      </c>
      <c r="G3583">
        <v>23</v>
      </c>
      <c r="H3583">
        <v>58</v>
      </c>
      <c r="I3583">
        <v>100</v>
      </c>
      <c r="J3583">
        <v>6</v>
      </c>
      <c r="L3583">
        <v>6</v>
      </c>
      <c r="R3583" t="s">
        <v>713</v>
      </c>
      <c r="T3583" t="s">
        <v>2353</v>
      </c>
      <c r="U3583">
        <v>13</v>
      </c>
      <c r="V3583">
        <v>-87.5</v>
      </c>
      <c r="W3583">
        <v>100</v>
      </c>
      <c r="AE3583">
        <v>3</v>
      </c>
      <c r="AG3583">
        <v>2</v>
      </c>
      <c r="AI3583">
        <v>2</v>
      </c>
      <c r="AQ3583">
        <v>3</v>
      </c>
      <c r="AS3583">
        <v>2</v>
      </c>
      <c r="AU3583">
        <v>2</v>
      </c>
    </row>
    <row r="3584" spans="1:47" x14ac:dyDescent="0.35">
      <c r="A3584">
        <v>3975</v>
      </c>
      <c r="B3584" t="s">
        <v>47</v>
      </c>
      <c r="C3584">
        <v>1951</v>
      </c>
      <c r="D3584">
        <v>8</v>
      </c>
      <c r="E3584">
        <v>6</v>
      </c>
      <c r="F3584">
        <v>8</v>
      </c>
      <c r="G3584">
        <v>8</v>
      </c>
      <c r="H3584">
        <v>56</v>
      </c>
      <c r="I3584">
        <v>100</v>
      </c>
      <c r="J3584">
        <v>5.5</v>
      </c>
      <c r="L3584">
        <v>5.5</v>
      </c>
      <c r="R3584" t="s">
        <v>713</v>
      </c>
      <c r="T3584" t="s">
        <v>2354</v>
      </c>
      <c r="U3584">
        <v>13</v>
      </c>
      <c r="V3584">
        <v>-87.5</v>
      </c>
      <c r="W3584">
        <v>100</v>
      </c>
      <c r="AE3584">
        <v>3</v>
      </c>
      <c r="AG3584">
        <v>2</v>
      </c>
      <c r="AQ3584">
        <v>3</v>
      </c>
      <c r="AS3584">
        <v>2</v>
      </c>
    </row>
    <row r="3585" spans="1:45" x14ac:dyDescent="0.35">
      <c r="A3585">
        <v>3976</v>
      </c>
      <c r="B3585" t="s">
        <v>47</v>
      </c>
      <c r="C3585">
        <v>1951</v>
      </c>
      <c r="D3585">
        <v>8</v>
      </c>
      <c r="E3585">
        <v>8</v>
      </c>
      <c r="F3585">
        <v>22</v>
      </c>
      <c r="G3585">
        <v>9</v>
      </c>
      <c r="H3585" t="s">
        <v>48</v>
      </c>
      <c r="Q3585">
        <v>12</v>
      </c>
      <c r="R3585" t="s">
        <v>60</v>
      </c>
      <c r="T3585" t="s">
        <v>1329</v>
      </c>
      <c r="U3585">
        <v>41.6</v>
      </c>
      <c r="V3585">
        <v>13.8</v>
      </c>
      <c r="W3585">
        <v>130</v>
      </c>
    </row>
    <row r="3586" spans="1:45" x14ac:dyDescent="0.35">
      <c r="A3586">
        <v>3977</v>
      </c>
      <c r="B3586" t="s">
        <v>47</v>
      </c>
      <c r="C3586">
        <v>1951</v>
      </c>
      <c r="D3586">
        <v>8</v>
      </c>
      <c r="E3586">
        <v>13</v>
      </c>
      <c r="F3586">
        <v>18</v>
      </c>
      <c r="G3586">
        <v>33</v>
      </c>
      <c r="H3586" t="s">
        <v>48</v>
      </c>
      <c r="J3586">
        <v>6.7</v>
      </c>
      <c r="P3586">
        <v>6.7</v>
      </c>
      <c r="Q3586">
        <v>9</v>
      </c>
      <c r="R3586" t="s">
        <v>80</v>
      </c>
      <c r="T3586" t="s">
        <v>2355</v>
      </c>
      <c r="U3586">
        <v>40.799999999999997</v>
      </c>
      <c r="V3586">
        <v>33.4</v>
      </c>
      <c r="W3586">
        <v>140</v>
      </c>
      <c r="X3586">
        <v>50</v>
      </c>
      <c r="Y3586">
        <v>1</v>
      </c>
      <c r="AE3586">
        <v>3</v>
      </c>
    </row>
    <row r="3587" spans="1:45" x14ac:dyDescent="0.35">
      <c r="A3587">
        <v>3979</v>
      </c>
      <c r="B3587" t="s">
        <v>47</v>
      </c>
      <c r="C3587">
        <v>1951</v>
      </c>
      <c r="D3587">
        <v>8</v>
      </c>
      <c r="E3587">
        <v>15</v>
      </c>
      <c r="F3587">
        <v>7</v>
      </c>
      <c r="G3587">
        <v>23</v>
      </c>
      <c r="H3587" t="s">
        <v>48</v>
      </c>
      <c r="Q3587">
        <v>5</v>
      </c>
      <c r="R3587" t="s">
        <v>505</v>
      </c>
      <c r="S3587" t="s">
        <v>1092</v>
      </c>
      <c r="T3587" t="s">
        <v>2356</v>
      </c>
      <c r="U3587">
        <v>33.5</v>
      </c>
      <c r="V3587">
        <v>-118.2</v>
      </c>
      <c r="W3587">
        <v>150</v>
      </c>
      <c r="AD3587">
        <v>3</v>
      </c>
      <c r="AE3587">
        <v>2</v>
      </c>
    </row>
    <row r="3588" spans="1:45" x14ac:dyDescent="0.35">
      <c r="A3588">
        <v>3980</v>
      </c>
      <c r="B3588" t="s">
        <v>51</v>
      </c>
      <c r="C3588">
        <v>1951</v>
      </c>
      <c r="D3588">
        <v>8</v>
      </c>
      <c r="E3588">
        <v>21</v>
      </c>
      <c r="F3588">
        <v>10</v>
      </c>
      <c r="G3588">
        <v>57</v>
      </c>
      <c r="H3588" t="s">
        <v>48</v>
      </c>
      <c r="I3588">
        <v>60</v>
      </c>
      <c r="J3588">
        <v>6.9</v>
      </c>
      <c r="P3588">
        <v>6.9</v>
      </c>
      <c r="R3588" t="s">
        <v>505</v>
      </c>
      <c r="S3588" t="s">
        <v>506</v>
      </c>
      <c r="T3588" t="s">
        <v>507</v>
      </c>
      <c r="U3588">
        <v>19.7</v>
      </c>
      <c r="V3588">
        <v>-156</v>
      </c>
      <c r="W3588">
        <v>150</v>
      </c>
      <c r="AB3588">
        <v>2</v>
      </c>
      <c r="AC3588">
        <v>1</v>
      </c>
      <c r="AE3588">
        <v>2</v>
      </c>
      <c r="AF3588">
        <v>8</v>
      </c>
      <c r="AG3588">
        <v>1</v>
      </c>
      <c r="AH3588">
        <v>230</v>
      </c>
      <c r="AI3588">
        <v>3</v>
      </c>
    </row>
    <row r="3589" spans="1:45" x14ac:dyDescent="0.35">
      <c r="A3589">
        <v>3982</v>
      </c>
      <c r="B3589" t="s">
        <v>51</v>
      </c>
      <c r="C3589">
        <v>1951</v>
      </c>
      <c r="D3589">
        <v>10</v>
      </c>
      <c r="E3589">
        <v>22</v>
      </c>
      <c r="F3589">
        <v>5</v>
      </c>
      <c r="G3589">
        <v>43</v>
      </c>
      <c r="H3589">
        <v>1</v>
      </c>
      <c r="I3589">
        <v>21</v>
      </c>
      <c r="J3589">
        <v>7.3</v>
      </c>
      <c r="L3589">
        <v>7.3</v>
      </c>
      <c r="R3589" t="s">
        <v>738</v>
      </c>
      <c r="T3589" t="s">
        <v>738</v>
      </c>
      <c r="U3589">
        <v>23.8</v>
      </c>
      <c r="V3589">
        <v>121.7</v>
      </c>
      <c r="W3589">
        <v>30</v>
      </c>
      <c r="X3589">
        <v>68</v>
      </c>
      <c r="Y3589">
        <v>2</v>
      </c>
      <c r="AB3589">
        <v>586</v>
      </c>
      <c r="AC3589">
        <v>3</v>
      </c>
      <c r="AE3589">
        <v>3</v>
      </c>
      <c r="AF3589">
        <v>2382</v>
      </c>
      <c r="AG3589">
        <v>4</v>
      </c>
      <c r="AJ3589">
        <v>68</v>
      </c>
      <c r="AK3589">
        <v>2</v>
      </c>
      <c r="AN3589">
        <v>586</v>
      </c>
      <c r="AO3589">
        <v>3</v>
      </c>
      <c r="AR3589">
        <v>2382</v>
      </c>
      <c r="AS3589">
        <v>4</v>
      </c>
    </row>
    <row r="3590" spans="1:45" x14ac:dyDescent="0.35">
      <c r="A3590">
        <v>3984</v>
      </c>
      <c r="B3590" t="s">
        <v>47</v>
      </c>
      <c r="C3590">
        <v>1951</v>
      </c>
      <c r="D3590">
        <v>11</v>
      </c>
      <c r="E3590">
        <v>18</v>
      </c>
      <c r="F3590">
        <v>9</v>
      </c>
      <c r="G3590">
        <v>35</v>
      </c>
      <c r="H3590">
        <v>50</v>
      </c>
      <c r="I3590">
        <v>25</v>
      </c>
      <c r="J3590">
        <v>7.5</v>
      </c>
      <c r="K3590">
        <v>7.5</v>
      </c>
      <c r="L3590">
        <v>8</v>
      </c>
      <c r="R3590" t="s">
        <v>93</v>
      </c>
      <c r="T3590" t="s">
        <v>1227</v>
      </c>
      <c r="U3590">
        <v>31.1</v>
      </c>
      <c r="V3590">
        <v>91.4</v>
      </c>
      <c r="W3590">
        <v>40</v>
      </c>
      <c r="AE3590">
        <v>1</v>
      </c>
      <c r="AG3590">
        <v>1</v>
      </c>
      <c r="AQ3590">
        <v>1</v>
      </c>
      <c r="AS3590">
        <v>1</v>
      </c>
    </row>
    <row r="3591" spans="1:45" x14ac:dyDescent="0.35">
      <c r="A3591">
        <v>3985</v>
      </c>
      <c r="B3591" t="s">
        <v>47</v>
      </c>
      <c r="C3591">
        <v>1951</v>
      </c>
      <c r="D3591">
        <v>11</v>
      </c>
      <c r="E3591">
        <v>24</v>
      </c>
      <c r="F3591">
        <v>18</v>
      </c>
      <c r="G3591">
        <v>47</v>
      </c>
      <c r="H3591">
        <v>13</v>
      </c>
      <c r="J3591">
        <v>7.5</v>
      </c>
      <c r="L3591">
        <v>7.5</v>
      </c>
      <c r="R3591" t="s">
        <v>738</v>
      </c>
      <c r="T3591" t="s">
        <v>738</v>
      </c>
      <c r="U3591">
        <v>22.9</v>
      </c>
      <c r="V3591">
        <v>121.5</v>
      </c>
      <c r="W3591">
        <v>30</v>
      </c>
      <c r="X3591">
        <v>17</v>
      </c>
      <c r="Y3591">
        <v>1</v>
      </c>
      <c r="AB3591">
        <v>250</v>
      </c>
      <c r="AC3591">
        <v>3</v>
      </c>
      <c r="AE3591">
        <v>2</v>
      </c>
      <c r="AJ3591">
        <v>17</v>
      </c>
      <c r="AK3591">
        <v>1</v>
      </c>
      <c r="AN3591">
        <v>250</v>
      </c>
      <c r="AO3591">
        <v>3</v>
      </c>
      <c r="AQ3591">
        <v>2</v>
      </c>
    </row>
    <row r="3592" spans="1:45" x14ac:dyDescent="0.35">
      <c r="A3592">
        <v>3987</v>
      </c>
      <c r="B3592" t="s">
        <v>47</v>
      </c>
      <c r="C3592">
        <v>1951</v>
      </c>
      <c r="D3592">
        <v>12</v>
      </c>
      <c r="E3592">
        <v>8</v>
      </c>
      <c r="F3592">
        <v>4</v>
      </c>
      <c r="G3592">
        <v>14</v>
      </c>
      <c r="H3592">
        <v>12</v>
      </c>
      <c r="I3592">
        <v>25</v>
      </c>
      <c r="J3592">
        <v>7.9</v>
      </c>
      <c r="L3592">
        <v>7.9</v>
      </c>
      <c r="R3592" t="s">
        <v>2098</v>
      </c>
      <c r="T3592" t="s">
        <v>2099</v>
      </c>
      <c r="U3592">
        <v>-34</v>
      </c>
      <c r="V3592">
        <v>57</v>
      </c>
      <c r="W3592">
        <v>60</v>
      </c>
    </row>
    <row r="3593" spans="1:45" x14ac:dyDescent="0.35">
      <c r="A3593">
        <v>8027</v>
      </c>
      <c r="B3593" t="s">
        <v>51</v>
      </c>
      <c r="C3593">
        <v>1951</v>
      </c>
      <c r="D3593">
        <v>12</v>
      </c>
      <c r="E3593">
        <v>21</v>
      </c>
      <c r="F3593">
        <v>8</v>
      </c>
      <c r="G3593">
        <v>37</v>
      </c>
      <c r="H3593">
        <v>29</v>
      </c>
      <c r="J3593">
        <v>6.3</v>
      </c>
      <c r="L3593">
        <v>6.3</v>
      </c>
      <c r="Q3593">
        <v>9</v>
      </c>
      <c r="R3593" t="s">
        <v>93</v>
      </c>
      <c r="T3593" t="s">
        <v>1633</v>
      </c>
      <c r="U3593">
        <v>26.7</v>
      </c>
      <c r="V3593">
        <v>100</v>
      </c>
      <c r="W3593">
        <v>30</v>
      </c>
      <c r="AE3593">
        <v>4</v>
      </c>
      <c r="AF3593">
        <v>29890</v>
      </c>
      <c r="AG3593">
        <v>4</v>
      </c>
      <c r="AQ3593">
        <v>4</v>
      </c>
      <c r="AR3593">
        <v>29890</v>
      </c>
      <c r="AS3593">
        <v>4</v>
      </c>
    </row>
    <row r="3594" spans="1:45" x14ac:dyDescent="0.35">
      <c r="A3594">
        <v>3989</v>
      </c>
      <c r="B3594" t="s">
        <v>47</v>
      </c>
      <c r="C3594">
        <v>1952</v>
      </c>
      <c r="D3594">
        <v>1</v>
      </c>
      <c r="E3594">
        <v>3</v>
      </c>
      <c r="F3594">
        <v>6</v>
      </c>
      <c r="G3594">
        <v>3</v>
      </c>
      <c r="H3594" t="s">
        <v>48</v>
      </c>
      <c r="J3594">
        <v>6</v>
      </c>
      <c r="P3594">
        <v>6</v>
      </c>
      <c r="Q3594">
        <v>8</v>
      </c>
      <c r="R3594" t="s">
        <v>80</v>
      </c>
      <c r="T3594" t="s">
        <v>2357</v>
      </c>
      <c r="U3594">
        <v>39.9</v>
      </c>
      <c r="V3594">
        <v>41.7</v>
      </c>
      <c r="W3594">
        <v>140</v>
      </c>
      <c r="X3594">
        <v>103</v>
      </c>
      <c r="Y3594">
        <v>3</v>
      </c>
      <c r="AE3594">
        <v>2</v>
      </c>
    </row>
    <row r="3595" spans="1:45" x14ac:dyDescent="0.35">
      <c r="A3595">
        <v>3991</v>
      </c>
      <c r="B3595" t="s">
        <v>47</v>
      </c>
      <c r="C3595">
        <v>1952</v>
      </c>
      <c r="D3595">
        <v>2</v>
      </c>
      <c r="E3595">
        <v>26</v>
      </c>
      <c r="F3595">
        <v>11</v>
      </c>
      <c r="G3595">
        <v>31</v>
      </c>
      <c r="H3595" t="s">
        <v>48</v>
      </c>
      <c r="J3595">
        <v>7.5</v>
      </c>
      <c r="P3595">
        <v>7.5</v>
      </c>
      <c r="R3595" t="s">
        <v>479</v>
      </c>
      <c r="T3595" t="s">
        <v>2358</v>
      </c>
      <c r="U3595">
        <v>-14.1</v>
      </c>
      <c r="V3595">
        <v>-69.900000000000006</v>
      </c>
      <c r="W3595">
        <v>160</v>
      </c>
    </row>
    <row r="3596" spans="1:45" x14ac:dyDescent="0.35">
      <c r="A3596">
        <v>3993</v>
      </c>
      <c r="B3596" t="s">
        <v>51</v>
      </c>
      <c r="C3596">
        <v>1952</v>
      </c>
      <c r="D3596">
        <v>3</v>
      </c>
      <c r="E3596">
        <v>4</v>
      </c>
      <c r="F3596">
        <v>1</v>
      </c>
      <c r="G3596">
        <v>22</v>
      </c>
      <c r="H3596">
        <v>41</v>
      </c>
      <c r="I3596">
        <v>45</v>
      </c>
      <c r="J3596">
        <v>8.1</v>
      </c>
      <c r="K3596">
        <v>8.1</v>
      </c>
      <c r="L3596">
        <v>8.3000000000000007</v>
      </c>
      <c r="Q3596">
        <v>9</v>
      </c>
      <c r="R3596" t="s">
        <v>199</v>
      </c>
      <c r="T3596" t="s">
        <v>1816</v>
      </c>
      <c r="U3596">
        <v>42.15</v>
      </c>
      <c r="V3596">
        <v>143.85</v>
      </c>
      <c r="W3596">
        <v>30</v>
      </c>
      <c r="X3596">
        <v>33</v>
      </c>
      <c r="Y3596">
        <v>1</v>
      </c>
      <c r="AC3596">
        <v>3</v>
      </c>
      <c r="AE3596">
        <v>3</v>
      </c>
      <c r="AG3596">
        <v>3</v>
      </c>
      <c r="AJ3596">
        <v>33</v>
      </c>
      <c r="AK3596">
        <v>1</v>
      </c>
      <c r="AN3596">
        <v>572</v>
      </c>
      <c r="AO3596">
        <v>3</v>
      </c>
      <c r="AQ3596">
        <v>3</v>
      </c>
      <c r="AR3596">
        <v>2422</v>
      </c>
      <c r="AS3596">
        <v>4</v>
      </c>
    </row>
    <row r="3597" spans="1:45" x14ac:dyDescent="0.35">
      <c r="A3597">
        <v>3995</v>
      </c>
      <c r="B3597" t="s">
        <v>51</v>
      </c>
      <c r="C3597">
        <v>1952</v>
      </c>
      <c r="D3597">
        <v>3</v>
      </c>
      <c r="E3597">
        <v>9</v>
      </c>
      <c r="F3597">
        <v>17</v>
      </c>
      <c r="G3597">
        <v>3</v>
      </c>
      <c r="H3597" t="s">
        <v>48</v>
      </c>
      <c r="J3597">
        <v>7.1</v>
      </c>
      <c r="P3597">
        <v>7.1</v>
      </c>
      <c r="R3597" t="s">
        <v>199</v>
      </c>
      <c r="T3597" t="s">
        <v>1816</v>
      </c>
      <c r="U3597">
        <v>41.7</v>
      </c>
      <c r="V3597">
        <v>142.5</v>
      </c>
      <c r="W3597">
        <v>30</v>
      </c>
      <c r="AB3597">
        <v>17</v>
      </c>
      <c r="AC3597">
        <v>1</v>
      </c>
      <c r="AE3597">
        <v>2</v>
      </c>
      <c r="AF3597">
        <v>113</v>
      </c>
      <c r="AG3597">
        <v>3</v>
      </c>
      <c r="AN3597">
        <v>17</v>
      </c>
      <c r="AO3597">
        <v>1</v>
      </c>
      <c r="AQ3597">
        <v>2</v>
      </c>
      <c r="AR3597">
        <v>113</v>
      </c>
      <c r="AS3597">
        <v>3</v>
      </c>
    </row>
    <row r="3598" spans="1:45" x14ac:dyDescent="0.35">
      <c r="A3598">
        <v>6364</v>
      </c>
      <c r="B3598" t="s">
        <v>51</v>
      </c>
      <c r="C3598">
        <v>1952</v>
      </c>
      <c r="D3598">
        <v>3</v>
      </c>
      <c r="E3598">
        <v>17</v>
      </c>
      <c r="F3598">
        <v>3</v>
      </c>
      <c r="G3598">
        <v>58</v>
      </c>
      <c r="H3598" t="s">
        <v>48</v>
      </c>
      <c r="I3598">
        <v>33</v>
      </c>
      <c r="R3598" t="s">
        <v>505</v>
      </c>
      <c r="S3598" t="s">
        <v>506</v>
      </c>
      <c r="T3598" t="s">
        <v>507</v>
      </c>
      <c r="U3598">
        <v>19.11</v>
      </c>
      <c r="V3598">
        <v>-155.03299999999999</v>
      </c>
      <c r="W3598">
        <v>150</v>
      </c>
    </row>
    <row r="3599" spans="1:45" x14ac:dyDescent="0.35">
      <c r="A3599">
        <v>3996</v>
      </c>
      <c r="B3599" t="s">
        <v>51</v>
      </c>
      <c r="C3599">
        <v>1952</v>
      </c>
      <c r="D3599">
        <v>3</v>
      </c>
      <c r="E3599">
        <v>19</v>
      </c>
      <c r="F3599">
        <v>10</v>
      </c>
      <c r="G3599">
        <v>57</v>
      </c>
      <c r="H3599">
        <v>12</v>
      </c>
      <c r="J3599">
        <v>7.8</v>
      </c>
      <c r="L3599">
        <v>7.8</v>
      </c>
      <c r="Q3599">
        <v>7</v>
      </c>
      <c r="R3599" t="s">
        <v>621</v>
      </c>
      <c r="T3599" t="s">
        <v>2359</v>
      </c>
      <c r="U3599">
        <v>9.5</v>
      </c>
      <c r="V3599">
        <v>127.25</v>
      </c>
      <c r="W3599">
        <v>170</v>
      </c>
      <c r="AE3599">
        <v>1</v>
      </c>
      <c r="AQ3599">
        <v>1</v>
      </c>
    </row>
    <row r="3600" spans="1:45" x14ac:dyDescent="0.35">
      <c r="A3600">
        <v>6365</v>
      </c>
      <c r="B3600" t="s">
        <v>51</v>
      </c>
      <c r="C3600">
        <v>1952</v>
      </c>
      <c r="D3600">
        <v>5</v>
      </c>
      <c r="E3600">
        <v>13</v>
      </c>
      <c r="F3600">
        <v>19</v>
      </c>
      <c r="G3600">
        <v>32</v>
      </c>
      <c r="H3600" t="s">
        <v>48</v>
      </c>
      <c r="I3600">
        <v>64</v>
      </c>
      <c r="R3600" t="s">
        <v>595</v>
      </c>
      <c r="T3600" t="s">
        <v>1344</v>
      </c>
      <c r="U3600">
        <v>10.3</v>
      </c>
      <c r="V3600">
        <v>-85.3</v>
      </c>
      <c r="W3600">
        <v>100</v>
      </c>
    </row>
    <row r="3601" spans="1:47" x14ac:dyDescent="0.35">
      <c r="A3601">
        <v>3998</v>
      </c>
      <c r="B3601" t="s">
        <v>47</v>
      </c>
      <c r="C3601">
        <v>1952</v>
      </c>
      <c r="D3601">
        <v>6</v>
      </c>
      <c r="E3601">
        <v>3</v>
      </c>
      <c r="H3601" t="s">
        <v>48</v>
      </c>
      <c r="Q3601">
        <v>7</v>
      </c>
      <c r="R3601" t="s">
        <v>80</v>
      </c>
      <c r="T3601" t="s">
        <v>2360</v>
      </c>
      <c r="U3601">
        <v>39.799999999999997</v>
      </c>
      <c r="V3601">
        <v>39.5</v>
      </c>
      <c r="W3601">
        <v>140</v>
      </c>
      <c r="X3601">
        <v>94</v>
      </c>
      <c r="Y3601">
        <v>2</v>
      </c>
      <c r="AE3601">
        <v>3</v>
      </c>
    </row>
    <row r="3602" spans="1:47" x14ac:dyDescent="0.35">
      <c r="A3602">
        <v>8031</v>
      </c>
      <c r="B3602" t="s">
        <v>47</v>
      </c>
      <c r="C3602">
        <v>1952</v>
      </c>
      <c r="D3602">
        <v>6</v>
      </c>
      <c r="E3602">
        <v>19</v>
      </c>
      <c r="F3602">
        <v>12</v>
      </c>
      <c r="G3602">
        <v>12</v>
      </c>
      <c r="H3602">
        <v>59</v>
      </c>
      <c r="J3602">
        <v>6.5</v>
      </c>
      <c r="L3602">
        <v>6.5</v>
      </c>
      <c r="Q3602">
        <v>8</v>
      </c>
      <c r="R3602" t="s">
        <v>93</v>
      </c>
      <c r="T3602" t="s">
        <v>530</v>
      </c>
      <c r="U3602">
        <v>22.7</v>
      </c>
      <c r="V3602">
        <v>99.8</v>
      </c>
      <c r="W3602">
        <v>30</v>
      </c>
      <c r="AE3602">
        <v>1</v>
      </c>
      <c r="AF3602">
        <v>10</v>
      </c>
      <c r="AG3602">
        <v>1</v>
      </c>
      <c r="AQ3602">
        <v>1</v>
      </c>
      <c r="AR3602">
        <v>10</v>
      </c>
      <c r="AS3602">
        <v>1</v>
      </c>
    </row>
    <row r="3603" spans="1:47" x14ac:dyDescent="0.35">
      <c r="A3603">
        <v>9916</v>
      </c>
      <c r="B3603" t="s">
        <v>51</v>
      </c>
      <c r="C3603">
        <v>1952</v>
      </c>
      <c r="D3603">
        <v>7</v>
      </c>
      <c r="E3603">
        <v>13</v>
      </c>
      <c r="F3603">
        <v>11</v>
      </c>
      <c r="G3603">
        <v>58</v>
      </c>
      <c r="H3603">
        <v>33</v>
      </c>
      <c r="I3603">
        <v>260</v>
      </c>
      <c r="J3603">
        <v>6.8</v>
      </c>
      <c r="L3603">
        <v>6.8</v>
      </c>
      <c r="R3603" t="s">
        <v>1423</v>
      </c>
      <c r="T3603" t="s">
        <v>1424</v>
      </c>
      <c r="U3603">
        <v>-18.5</v>
      </c>
      <c r="V3603">
        <v>169.25</v>
      </c>
      <c r="W3603">
        <v>170</v>
      </c>
    </row>
    <row r="3604" spans="1:47" x14ac:dyDescent="0.35">
      <c r="A3604">
        <v>3999</v>
      </c>
      <c r="B3604" t="s">
        <v>47</v>
      </c>
      <c r="C3604">
        <v>1952</v>
      </c>
      <c r="D3604">
        <v>7</v>
      </c>
      <c r="E3604">
        <v>21</v>
      </c>
      <c r="F3604">
        <v>11</v>
      </c>
      <c r="G3604">
        <v>52</v>
      </c>
      <c r="H3604">
        <v>14</v>
      </c>
      <c r="I3604">
        <v>16</v>
      </c>
      <c r="J3604">
        <v>7.7</v>
      </c>
      <c r="L3604">
        <v>7.7</v>
      </c>
      <c r="M3604">
        <v>7.3</v>
      </c>
      <c r="N3604">
        <v>7.2</v>
      </c>
      <c r="P3604">
        <v>7.7</v>
      </c>
      <c r="Q3604">
        <v>11</v>
      </c>
      <c r="R3604" t="s">
        <v>505</v>
      </c>
      <c r="S3604" t="s">
        <v>1092</v>
      </c>
      <c r="T3604" t="s">
        <v>2361</v>
      </c>
      <c r="U3604">
        <v>35</v>
      </c>
      <c r="V3604">
        <v>-119.017</v>
      </c>
      <c r="W3604">
        <v>150</v>
      </c>
      <c r="X3604">
        <v>12</v>
      </c>
      <c r="Y3604">
        <v>1</v>
      </c>
      <c r="AC3604">
        <v>3</v>
      </c>
      <c r="AD3604">
        <v>60</v>
      </c>
      <c r="AE3604">
        <v>4</v>
      </c>
      <c r="AG3604">
        <v>3</v>
      </c>
      <c r="AI3604">
        <v>2</v>
      </c>
      <c r="AJ3604">
        <v>12</v>
      </c>
      <c r="AK3604">
        <v>1</v>
      </c>
      <c r="AO3604">
        <v>3</v>
      </c>
      <c r="AP3604">
        <v>60</v>
      </c>
      <c r="AQ3604">
        <v>4</v>
      </c>
      <c r="AS3604">
        <v>3</v>
      </c>
      <c r="AU3604">
        <v>2</v>
      </c>
    </row>
    <row r="3605" spans="1:47" x14ac:dyDescent="0.35">
      <c r="A3605">
        <v>4001</v>
      </c>
      <c r="B3605" t="s">
        <v>47</v>
      </c>
      <c r="C3605">
        <v>1952</v>
      </c>
      <c r="D3605">
        <v>8</v>
      </c>
      <c r="E3605">
        <v>17</v>
      </c>
      <c r="F3605">
        <v>16</v>
      </c>
      <c r="G3605">
        <v>2</v>
      </c>
      <c r="H3605">
        <v>11</v>
      </c>
      <c r="I3605">
        <v>60</v>
      </c>
      <c r="Q3605">
        <v>10</v>
      </c>
      <c r="R3605" t="s">
        <v>93</v>
      </c>
      <c r="T3605" t="s">
        <v>1227</v>
      </c>
      <c r="U3605">
        <v>30.5</v>
      </c>
      <c r="V3605">
        <v>91.5</v>
      </c>
      <c r="W3605">
        <v>40</v>
      </c>
      <c r="X3605">
        <v>54</v>
      </c>
      <c r="Y3605">
        <v>2</v>
      </c>
      <c r="AE3605">
        <v>2</v>
      </c>
      <c r="AF3605">
        <v>774</v>
      </c>
      <c r="AG3605">
        <v>3</v>
      </c>
      <c r="AJ3605">
        <v>54</v>
      </c>
      <c r="AK3605">
        <v>2</v>
      </c>
      <c r="AQ3605">
        <v>2</v>
      </c>
      <c r="AR3605">
        <v>774</v>
      </c>
      <c r="AS3605">
        <v>3</v>
      </c>
    </row>
    <row r="3606" spans="1:47" x14ac:dyDescent="0.35">
      <c r="A3606">
        <v>4002</v>
      </c>
      <c r="B3606" t="s">
        <v>47</v>
      </c>
      <c r="C3606">
        <v>1952</v>
      </c>
      <c r="D3606">
        <v>8</v>
      </c>
      <c r="E3606">
        <v>22</v>
      </c>
      <c r="F3606">
        <v>22</v>
      </c>
      <c r="G3606">
        <v>41</v>
      </c>
      <c r="H3606">
        <v>24</v>
      </c>
      <c r="I3606">
        <v>16</v>
      </c>
      <c r="J3606">
        <v>5.8</v>
      </c>
      <c r="N3606">
        <v>5.8</v>
      </c>
      <c r="Q3606">
        <v>8</v>
      </c>
      <c r="R3606" t="s">
        <v>505</v>
      </c>
      <c r="S3606" t="s">
        <v>1092</v>
      </c>
      <c r="T3606" t="s">
        <v>2361</v>
      </c>
      <c r="U3606">
        <v>35.332999999999998</v>
      </c>
      <c r="V3606">
        <v>-118.917</v>
      </c>
      <c r="W3606">
        <v>150</v>
      </c>
      <c r="X3606">
        <v>2</v>
      </c>
      <c r="Y3606">
        <v>1</v>
      </c>
      <c r="AC3606">
        <v>2</v>
      </c>
      <c r="AD3606">
        <v>10</v>
      </c>
      <c r="AE3606">
        <v>3</v>
      </c>
      <c r="AF3606">
        <v>90</v>
      </c>
      <c r="AG3606">
        <v>2</v>
      </c>
      <c r="AJ3606">
        <v>2</v>
      </c>
      <c r="AK3606">
        <v>1</v>
      </c>
      <c r="AP3606">
        <v>10</v>
      </c>
      <c r="AQ3606">
        <v>3</v>
      </c>
      <c r="AR3606">
        <v>90</v>
      </c>
      <c r="AS3606">
        <v>2</v>
      </c>
    </row>
    <row r="3607" spans="1:47" x14ac:dyDescent="0.35">
      <c r="A3607">
        <v>8032</v>
      </c>
      <c r="B3607" t="s">
        <v>47</v>
      </c>
      <c r="C3607">
        <v>1952</v>
      </c>
      <c r="D3607">
        <v>9</v>
      </c>
      <c r="E3607">
        <v>30</v>
      </c>
      <c r="F3607">
        <v>12</v>
      </c>
      <c r="G3607">
        <v>52</v>
      </c>
      <c r="H3607">
        <v>2</v>
      </c>
      <c r="J3607">
        <v>6.8</v>
      </c>
      <c r="L3607">
        <v>6.8</v>
      </c>
      <c r="Q3607">
        <v>9</v>
      </c>
      <c r="R3607" t="s">
        <v>93</v>
      </c>
      <c r="T3607" t="s">
        <v>1346</v>
      </c>
      <c r="U3607">
        <v>28.3</v>
      </c>
      <c r="V3607">
        <v>102.2</v>
      </c>
      <c r="W3607">
        <v>30</v>
      </c>
      <c r="AE3607">
        <v>3</v>
      </c>
      <c r="AF3607">
        <v>4196</v>
      </c>
      <c r="AG3607">
        <v>4</v>
      </c>
      <c r="AQ3607">
        <v>3</v>
      </c>
      <c r="AR3607">
        <v>4196</v>
      </c>
      <c r="AS3607">
        <v>4</v>
      </c>
    </row>
    <row r="3608" spans="1:47" x14ac:dyDescent="0.35">
      <c r="A3608">
        <v>8033</v>
      </c>
      <c r="B3608" t="s">
        <v>47</v>
      </c>
      <c r="C3608">
        <v>1952</v>
      </c>
      <c r="D3608">
        <v>10</v>
      </c>
      <c r="E3608">
        <v>8</v>
      </c>
      <c r="F3608">
        <v>14</v>
      </c>
      <c r="G3608">
        <v>24</v>
      </c>
      <c r="H3608">
        <v>1</v>
      </c>
      <c r="J3608">
        <v>5.5</v>
      </c>
      <c r="L3608">
        <v>5.5</v>
      </c>
      <c r="Q3608">
        <v>8</v>
      </c>
      <c r="R3608" t="s">
        <v>93</v>
      </c>
      <c r="T3608" t="s">
        <v>400</v>
      </c>
      <c r="U3608">
        <v>39</v>
      </c>
      <c r="V3608">
        <v>112.7</v>
      </c>
      <c r="W3608">
        <v>30</v>
      </c>
      <c r="AE3608">
        <v>3</v>
      </c>
      <c r="AF3608">
        <v>5043</v>
      </c>
      <c r="AG3608">
        <v>3</v>
      </c>
      <c r="AQ3608">
        <v>3</v>
      </c>
      <c r="AR3608">
        <v>5043</v>
      </c>
      <c r="AS3608">
        <v>3</v>
      </c>
    </row>
    <row r="3609" spans="1:47" x14ac:dyDescent="0.35">
      <c r="A3609">
        <v>4005</v>
      </c>
      <c r="B3609" t="s">
        <v>47</v>
      </c>
      <c r="C3609">
        <v>1952</v>
      </c>
      <c r="D3609">
        <v>10</v>
      </c>
      <c r="E3609">
        <v>22</v>
      </c>
      <c r="F3609">
        <v>17</v>
      </c>
      <c r="H3609" t="s">
        <v>48</v>
      </c>
      <c r="J3609">
        <v>5</v>
      </c>
      <c r="P3609">
        <v>5</v>
      </c>
      <c r="Q3609">
        <v>7</v>
      </c>
      <c r="R3609" t="s">
        <v>80</v>
      </c>
      <c r="T3609" t="s">
        <v>2362</v>
      </c>
      <c r="U3609">
        <v>36.5</v>
      </c>
      <c r="V3609">
        <v>35.5</v>
      </c>
      <c r="W3609">
        <v>140</v>
      </c>
      <c r="X3609">
        <v>20</v>
      </c>
      <c r="Y3609">
        <v>1</v>
      </c>
      <c r="AE3609">
        <v>3</v>
      </c>
    </row>
    <row r="3610" spans="1:47" x14ac:dyDescent="0.35">
      <c r="A3610">
        <v>4007</v>
      </c>
      <c r="B3610" t="s">
        <v>51</v>
      </c>
      <c r="C3610">
        <v>1952</v>
      </c>
      <c r="D3610">
        <v>11</v>
      </c>
      <c r="E3610">
        <v>4</v>
      </c>
      <c r="F3610">
        <v>16</v>
      </c>
      <c r="G3610">
        <v>58</v>
      </c>
      <c r="H3610">
        <v>27.9</v>
      </c>
      <c r="I3610">
        <v>22</v>
      </c>
      <c r="J3610">
        <v>9</v>
      </c>
      <c r="K3610">
        <v>9</v>
      </c>
      <c r="L3610">
        <v>8.5</v>
      </c>
      <c r="Q3610">
        <v>7</v>
      </c>
      <c r="R3610" t="s">
        <v>98</v>
      </c>
      <c r="T3610" t="s">
        <v>1761</v>
      </c>
      <c r="U3610">
        <v>52.755000000000003</v>
      </c>
      <c r="V3610">
        <v>160.05699999999999</v>
      </c>
      <c r="W3610">
        <v>50</v>
      </c>
      <c r="Y3610">
        <v>1</v>
      </c>
      <c r="AJ3610">
        <v>10000</v>
      </c>
      <c r="AK3610">
        <v>4</v>
      </c>
      <c r="AQ3610">
        <v>3</v>
      </c>
    </row>
    <row r="3611" spans="1:47" x14ac:dyDescent="0.35">
      <c r="A3611">
        <v>8034</v>
      </c>
      <c r="B3611" t="s">
        <v>47</v>
      </c>
      <c r="C3611">
        <v>1952</v>
      </c>
      <c r="D3611">
        <v>12</v>
      </c>
      <c r="E3611">
        <v>8</v>
      </c>
      <c r="F3611">
        <v>15</v>
      </c>
      <c r="G3611">
        <v>9</v>
      </c>
      <c r="H3611">
        <v>32</v>
      </c>
      <c r="J3611">
        <v>5.8</v>
      </c>
      <c r="L3611">
        <v>5.8</v>
      </c>
      <c r="Q3611">
        <v>8</v>
      </c>
      <c r="R3611" t="s">
        <v>93</v>
      </c>
      <c r="T3611" t="s">
        <v>530</v>
      </c>
      <c r="U3611">
        <v>22.9</v>
      </c>
      <c r="V3611">
        <v>99.7</v>
      </c>
      <c r="W3611">
        <v>30</v>
      </c>
      <c r="AE3611">
        <v>1</v>
      </c>
      <c r="AF3611">
        <v>60</v>
      </c>
      <c r="AG3611">
        <v>2</v>
      </c>
      <c r="AQ3611">
        <v>1</v>
      </c>
      <c r="AR3611">
        <v>60</v>
      </c>
      <c r="AS3611">
        <v>2</v>
      </c>
    </row>
    <row r="3612" spans="1:47" x14ac:dyDescent="0.35">
      <c r="A3612">
        <v>4009</v>
      </c>
      <c r="B3612" t="s">
        <v>47</v>
      </c>
      <c r="C3612">
        <v>1952</v>
      </c>
      <c r="D3612">
        <v>12</v>
      </c>
      <c r="E3612">
        <v>30</v>
      </c>
      <c r="F3612">
        <v>12</v>
      </c>
      <c r="G3612">
        <v>7</v>
      </c>
      <c r="H3612" t="s">
        <v>48</v>
      </c>
      <c r="R3612" t="s">
        <v>595</v>
      </c>
      <c r="T3612" t="s">
        <v>595</v>
      </c>
      <c r="U3612">
        <v>10.3</v>
      </c>
      <c r="V3612">
        <v>-83.5</v>
      </c>
      <c r="W3612">
        <v>100</v>
      </c>
      <c r="X3612">
        <v>29</v>
      </c>
      <c r="Y3612">
        <v>1</v>
      </c>
    </row>
    <row r="3613" spans="1:47" x14ac:dyDescent="0.35">
      <c r="A3613">
        <v>4010</v>
      </c>
      <c r="B3613" t="s">
        <v>47</v>
      </c>
      <c r="C3613">
        <v>1953</v>
      </c>
      <c r="D3613">
        <v>1</v>
      </c>
      <c r="E3613">
        <v>15</v>
      </c>
      <c r="F3613">
        <v>21</v>
      </c>
      <c r="G3613">
        <v>56</v>
      </c>
      <c r="H3613" t="s">
        <v>48</v>
      </c>
      <c r="R3613" t="s">
        <v>73</v>
      </c>
      <c r="T3613" t="s">
        <v>2363</v>
      </c>
      <c r="U3613">
        <v>28.5</v>
      </c>
      <c r="V3613">
        <v>52.3</v>
      </c>
      <c r="W3613">
        <v>140</v>
      </c>
      <c r="X3613">
        <v>11</v>
      </c>
      <c r="Y3613">
        <v>1</v>
      </c>
    </row>
    <row r="3614" spans="1:47" x14ac:dyDescent="0.35">
      <c r="A3614">
        <v>4011</v>
      </c>
      <c r="B3614" t="s">
        <v>47</v>
      </c>
      <c r="C3614">
        <v>1953</v>
      </c>
      <c r="D3614">
        <v>1</v>
      </c>
      <c r="E3614">
        <v>25</v>
      </c>
      <c r="F3614">
        <v>19</v>
      </c>
      <c r="G3614">
        <v>47</v>
      </c>
      <c r="H3614" t="s">
        <v>48</v>
      </c>
      <c r="J3614">
        <v>5.7</v>
      </c>
      <c r="P3614">
        <v>5.7</v>
      </c>
      <c r="R3614" t="s">
        <v>826</v>
      </c>
      <c r="T3614" t="s">
        <v>826</v>
      </c>
      <c r="U3614">
        <v>18.399999999999999</v>
      </c>
      <c r="V3614">
        <v>-73.400000000000006</v>
      </c>
      <c r="W3614">
        <v>90</v>
      </c>
      <c r="X3614">
        <v>2</v>
      </c>
      <c r="Y3614">
        <v>1</v>
      </c>
      <c r="AE3614">
        <v>2</v>
      </c>
    </row>
    <row r="3615" spans="1:47" x14ac:dyDescent="0.35">
      <c r="A3615">
        <v>4013</v>
      </c>
      <c r="B3615" t="s">
        <v>47</v>
      </c>
      <c r="C3615">
        <v>1953</v>
      </c>
      <c r="D3615">
        <v>2</v>
      </c>
      <c r="E3615">
        <v>12</v>
      </c>
      <c r="F3615">
        <v>8</v>
      </c>
      <c r="G3615">
        <v>15</v>
      </c>
      <c r="H3615" t="s">
        <v>48</v>
      </c>
      <c r="J3615">
        <v>6.4</v>
      </c>
      <c r="P3615">
        <v>6.4</v>
      </c>
      <c r="R3615" t="s">
        <v>73</v>
      </c>
      <c r="T3615" t="s">
        <v>2364</v>
      </c>
      <c r="U3615">
        <v>35.4</v>
      </c>
      <c r="V3615">
        <v>55.1</v>
      </c>
      <c r="W3615">
        <v>140</v>
      </c>
      <c r="X3615">
        <v>970</v>
      </c>
      <c r="Y3615">
        <v>3</v>
      </c>
    </row>
    <row r="3616" spans="1:47" x14ac:dyDescent="0.35">
      <c r="A3616">
        <v>6589</v>
      </c>
      <c r="B3616" t="s">
        <v>51</v>
      </c>
      <c r="C3616">
        <v>1953</v>
      </c>
      <c r="D3616">
        <v>2</v>
      </c>
      <c r="E3616">
        <v>15</v>
      </c>
      <c r="J3616">
        <v>5.5</v>
      </c>
      <c r="L3616">
        <v>5.5</v>
      </c>
      <c r="R3616" t="s">
        <v>479</v>
      </c>
      <c r="T3616" t="s">
        <v>606</v>
      </c>
      <c r="U3616">
        <v>-12</v>
      </c>
      <c r="V3616">
        <v>-77.5</v>
      </c>
      <c r="W3616">
        <v>160</v>
      </c>
    </row>
    <row r="3617" spans="1:47" x14ac:dyDescent="0.35">
      <c r="A3617">
        <v>7977</v>
      </c>
      <c r="B3617" t="s">
        <v>51</v>
      </c>
      <c r="C3617">
        <v>1953</v>
      </c>
      <c r="D3617">
        <v>3</v>
      </c>
      <c r="E3617">
        <v>17</v>
      </c>
      <c r="F3617">
        <v>13</v>
      </c>
      <c r="G3617">
        <v>4</v>
      </c>
      <c r="J3617">
        <v>5.8</v>
      </c>
      <c r="L3617">
        <v>5.8</v>
      </c>
      <c r="R3617" t="s">
        <v>98</v>
      </c>
      <c r="T3617" t="s">
        <v>904</v>
      </c>
      <c r="U3617">
        <v>50</v>
      </c>
      <c r="V3617">
        <v>156.5</v>
      </c>
      <c r="W3617">
        <v>50</v>
      </c>
    </row>
    <row r="3618" spans="1:47" x14ac:dyDescent="0.35">
      <c r="A3618">
        <v>4014</v>
      </c>
      <c r="B3618" t="s">
        <v>47</v>
      </c>
      <c r="C3618">
        <v>1953</v>
      </c>
      <c r="D3618">
        <v>3</v>
      </c>
      <c r="E3618">
        <v>18</v>
      </c>
      <c r="F3618">
        <v>19</v>
      </c>
      <c r="G3618">
        <v>6</v>
      </c>
      <c r="H3618">
        <v>11</v>
      </c>
      <c r="J3618">
        <v>7.5</v>
      </c>
      <c r="L3618">
        <v>7.5</v>
      </c>
      <c r="R3618" t="s">
        <v>80</v>
      </c>
      <c r="T3618" t="s">
        <v>2365</v>
      </c>
      <c r="U3618">
        <v>40</v>
      </c>
      <c r="V3618">
        <v>27.5</v>
      </c>
      <c r="W3618">
        <v>140</v>
      </c>
      <c r="X3618">
        <v>1070</v>
      </c>
      <c r="Y3618">
        <v>4</v>
      </c>
      <c r="AD3618">
        <v>3.57</v>
      </c>
      <c r="AE3618">
        <v>2</v>
      </c>
      <c r="AJ3618">
        <v>1070</v>
      </c>
      <c r="AK3618">
        <v>4</v>
      </c>
      <c r="AP3618">
        <v>3.57</v>
      </c>
      <c r="AQ3618">
        <v>2</v>
      </c>
    </row>
    <row r="3619" spans="1:47" x14ac:dyDescent="0.35">
      <c r="A3619">
        <v>4020</v>
      </c>
      <c r="B3619" t="s">
        <v>51</v>
      </c>
      <c r="C3619">
        <v>1953</v>
      </c>
      <c r="D3619">
        <v>4</v>
      </c>
      <c r="E3619">
        <v>23</v>
      </c>
      <c r="F3619">
        <v>16</v>
      </c>
      <c r="G3619">
        <v>24</v>
      </c>
      <c r="H3619">
        <v>34</v>
      </c>
      <c r="I3619">
        <v>35</v>
      </c>
      <c r="J3619">
        <v>7.4</v>
      </c>
      <c r="K3619">
        <v>7.4</v>
      </c>
      <c r="L3619">
        <v>7.5</v>
      </c>
      <c r="M3619">
        <v>7.2</v>
      </c>
      <c r="R3619" t="s">
        <v>977</v>
      </c>
      <c r="T3619" t="s">
        <v>1934</v>
      </c>
      <c r="U3619">
        <v>-4.4489999999999998</v>
      </c>
      <c r="V3619">
        <v>152.86799999999999</v>
      </c>
      <c r="W3619">
        <v>170</v>
      </c>
      <c r="AD3619">
        <v>1.2999999999999999E-2</v>
      </c>
      <c r="AE3619">
        <v>1</v>
      </c>
      <c r="AP3619">
        <v>1.2999999999999999E-2</v>
      </c>
      <c r="AQ3619">
        <v>1</v>
      </c>
    </row>
    <row r="3620" spans="1:47" x14ac:dyDescent="0.35">
      <c r="A3620">
        <v>4019</v>
      </c>
      <c r="B3620" t="s">
        <v>47</v>
      </c>
      <c r="C3620">
        <v>1953</v>
      </c>
      <c r="D3620">
        <v>4</v>
      </c>
      <c r="H3620" t="s">
        <v>48</v>
      </c>
      <c r="R3620" t="s">
        <v>73</v>
      </c>
      <c r="T3620" t="s">
        <v>2366</v>
      </c>
      <c r="U3620">
        <v>29</v>
      </c>
      <c r="V3620">
        <v>52</v>
      </c>
      <c r="W3620">
        <v>140</v>
      </c>
      <c r="X3620">
        <v>1</v>
      </c>
      <c r="Y3620">
        <v>1</v>
      </c>
    </row>
    <row r="3621" spans="1:47" x14ac:dyDescent="0.35">
      <c r="A3621">
        <v>8035</v>
      </c>
      <c r="B3621" t="s">
        <v>47</v>
      </c>
      <c r="C3621">
        <v>1953</v>
      </c>
      <c r="D3621">
        <v>5</v>
      </c>
      <c r="E3621">
        <v>3</v>
      </c>
      <c r="F3621">
        <v>23</v>
      </c>
      <c r="G3621">
        <v>57</v>
      </c>
      <c r="H3621">
        <v>6</v>
      </c>
      <c r="J3621">
        <v>5</v>
      </c>
      <c r="L3621">
        <v>5</v>
      </c>
      <c r="Q3621">
        <v>7</v>
      </c>
      <c r="R3621" t="s">
        <v>93</v>
      </c>
      <c r="T3621" t="s">
        <v>530</v>
      </c>
      <c r="U3621">
        <v>24.2</v>
      </c>
      <c r="V3621">
        <v>103.2</v>
      </c>
      <c r="W3621">
        <v>30</v>
      </c>
      <c r="AE3621">
        <v>1</v>
      </c>
      <c r="AG3621">
        <v>2</v>
      </c>
      <c r="AQ3621">
        <v>1</v>
      </c>
      <c r="AS3621">
        <v>2</v>
      </c>
    </row>
    <row r="3622" spans="1:47" x14ac:dyDescent="0.35">
      <c r="A3622">
        <v>4021</v>
      </c>
      <c r="B3622" t="s">
        <v>51</v>
      </c>
      <c r="C3622">
        <v>1953</v>
      </c>
      <c r="D3622">
        <v>5</v>
      </c>
      <c r="E3622">
        <v>6</v>
      </c>
      <c r="F3622">
        <v>17</v>
      </c>
      <c r="G3622">
        <v>16</v>
      </c>
      <c r="H3622">
        <v>43</v>
      </c>
      <c r="I3622">
        <v>60</v>
      </c>
      <c r="J3622">
        <v>7.6</v>
      </c>
      <c r="N3622">
        <v>7.6</v>
      </c>
      <c r="Q3622">
        <v>10</v>
      </c>
      <c r="R3622" t="s">
        <v>539</v>
      </c>
      <c r="T3622" t="s">
        <v>2367</v>
      </c>
      <c r="U3622">
        <v>-36.5</v>
      </c>
      <c r="V3622">
        <v>-72.5</v>
      </c>
      <c r="W3622">
        <v>160</v>
      </c>
      <c r="X3622">
        <v>9</v>
      </c>
      <c r="Y3622">
        <v>1</v>
      </c>
      <c r="AB3622">
        <v>26</v>
      </c>
      <c r="AC3622">
        <v>1</v>
      </c>
      <c r="AD3622">
        <v>500</v>
      </c>
      <c r="AE3622">
        <v>4</v>
      </c>
      <c r="AJ3622">
        <v>9</v>
      </c>
      <c r="AK3622">
        <v>1</v>
      </c>
      <c r="AN3622">
        <v>26</v>
      </c>
      <c r="AO3622">
        <v>1</v>
      </c>
      <c r="AP3622">
        <v>500</v>
      </c>
      <c r="AQ3622">
        <v>4</v>
      </c>
    </row>
    <row r="3623" spans="1:47" x14ac:dyDescent="0.35">
      <c r="A3623">
        <v>6367</v>
      </c>
      <c r="B3623" t="s">
        <v>51</v>
      </c>
      <c r="C3623">
        <v>1953</v>
      </c>
      <c r="D3623">
        <v>5</v>
      </c>
      <c r="E3623">
        <v>31</v>
      </c>
      <c r="F3623">
        <v>19</v>
      </c>
      <c r="G3623">
        <v>58</v>
      </c>
      <c r="H3623" t="s">
        <v>48</v>
      </c>
      <c r="I3623">
        <v>33</v>
      </c>
      <c r="J3623">
        <v>7.2</v>
      </c>
      <c r="L3623">
        <v>7.2</v>
      </c>
      <c r="R3623" t="s">
        <v>511</v>
      </c>
      <c r="T3623" t="s">
        <v>2368</v>
      </c>
      <c r="U3623">
        <v>19.8</v>
      </c>
      <c r="V3623">
        <v>-70.7</v>
      </c>
      <c r="W3623">
        <v>90</v>
      </c>
    </row>
    <row r="3624" spans="1:47" x14ac:dyDescent="0.35">
      <c r="A3624">
        <v>4022</v>
      </c>
      <c r="B3624" t="s">
        <v>47</v>
      </c>
      <c r="C3624">
        <v>1953</v>
      </c>
      <c r="D3624">
        <v>6</v>
      </c>
      <c r="E3624">
        <v>18</v>
      </c>
      <c r="F3624">
        <v>5</v>
      </c>
      <c r="G3624">
        <v>44</v>
      </c>
      <c r="H3624" t="s">
        <v>48</v>
      </c>
      <c r="R3624" t="s">
        <v>80</v>
      </c>
      <c r="T3624" t="s">
        <v>524</v>
      </c>
      <c r="U3624">
        <v>41.4</v>
      </c>
      <c r="V3624">
        <v>26.3</v>
      </c>
      <c r="W3624">
        <v>140</v>
      </c>
      <c r="X3624">
        <v>37</v>
      </c>
      <c r="Y3624">
        <v>1</v>
      </c>
      <c r="AE3624">
        <v>2</v>
      </c>
    </row>
    <row r="3625" spans="1:47" x14ac:dyDescent="0.35">
      <c r="A3625">
        <v>4023</v>
      </c>
      <c r="B3625" t="s">
        <v>47</v>
      </c>
      <c r="C3625">
        <v>1953</v>
      </c>
      <c r="D3625">
        <v>7</v>
      </c>
      <c r="E3625">
        <v>2</v>
      </c>
      <c r="F3625">
        <v>6</v>
      </c>
      <c r="G3625">
        <v>56</v>
      </c>
      <c r="H3625" t="s">
        <v>48</v>
      </c>
      <c r="I3625">
        <v>223</v>
      </c>
      <c r="J3625">
        <v>7.5</v>
      </c>
      <c r="P3625">
        <v>7.5</v>
      </c>
      <c r="R3625" t="s">
        <v>1423</v>
      </c>
      <c r="T3625" t="s">
        <v>1424</v>
      </c>
      <c r="U3625">
        <v>-19</v>
      </c>
      <c r="V3625">
        <v>169</v>
      </c>
      <c r="W3625">
        <v>170</v>
      </c>
    </row>
    <row r="3626" spans="1:47" x14ac:dyDescent="0.35">
      <c r="A3626">
        <v>4026</v>
      </c>
      <c r="B3626" t="s">
        <v>47</v>
      </c>
      <c r="C3626">
        <v>1953</v>
      </c>
      <c r="D3626">
        <v>8</v>
      </c>
      <c r="E3626">
        <v>11</v>
      </c>
      <c r="F3626">
        <v>3</v>
      </c>
      <c r="G3626">
        <v>32</v>
      </c>
      <c r="I3626">
        <v>33</v>
      </c>
      <c r="J3626">
        <v>6.8</v>
      </c>
      <c r="L3626">
        <v>6.8</v>
      </c>
      <c r="Q3626">
        <v>9</v>
      </c>
      <c r="R3626" t="s">
        <v>56</v>
      </c>
      <c r="T3626" t="s">
        <v>1921</v>
      </c>
      <c r="U3626">
        <v>38.1</v>
      </c>
      <c r="V3626">
        <v>20.6</v>
      </c>
      <c r="W3626">
        <v>130</v>
      </c>
    </row>
    <row r="3627" spans="1:47" x14ac:dyDescent="0.35">
      <c r="A3627">
        <v>4029</v>
      </c>
      <c r="B3627" t="s">
        <v>51</v>
      </c>
      <c r="C3627">
        <v>1953</v>
      </c>
      <c r="D3627">
        <v>8</v>
      </c>
      <c r="E3627">
        <v>12</v>
      </c>
      <c r="F3627">
        <v>9</v>
      </c>
      <c r="G3627">
        <v>23</v>
      </c>
      <c r="H3627">
        <v>52</v>
      </c>
      <c r="J3627">
        <v>7.2</v>
      </c>
      <c r="L3627">
        <v>7.2</v>
      </c>
      <c r="Q3627">
        <v>10</v>
      </c>
      <c r="R3627" t="s">
        <v>56</v>
      </c>
      <c r="T3627" t="s">
        <v>2369</v>
      </c>
      <c r="U3627">
        <v>38.299999999999997</v>
      </c>
      <c r="V3627">
        <v>20.8</v>
      </c>
      <c r="W3627">
        <v>130</v>
      </c>
      <c r="X3627">
        <v>476</v>
      </c>
      <c r="Y3627">
        <v>3</v>
      </c>
      <c r="AB3627">
        <v>2412</v>
      </c>
      <c r="AC3627">
        <v>4</v>
      </c>
      <c r="AD3627">
        <v>100</v>
      </c>
      <c r="AE3627">
        <v>4</v>
      </c>
      <c r="AF3627">
        <v>27773</v>
      </c>
      <c r="AG3627">
        <v>4</v>
      </c>
      <c r="AJ3627">
        <v>476</v>
      </c>
      <c r="AK3627">
        <v>3</v>
      </c>
      <c r="AN3627">
        <v>2412</v>
      </c>
      <c r="AO3627">
        <v>4</v>
      </c>
      <c r="AP3627">
        <v>100</v>
      </c>
      <c r="AQ3627">
        <v>4</v>
      </c>
      <c r="AR3627">
        <v>27773</v>
      </c>
      <c r="AS3627">
        <v>4</v>
      </c>
    </row>
    <row r="3628" spans="1:47" x14ac:dyDescent="0.35">
      <c r="A3628">
        <v>4031</v>
      </c>
      <c r="B3628" t="s">
        <v>51</v>
      </c>
      <c r="C3628">
        <v>1953</v>
      </c>
      <c r="D3628">
        <v>9</v>
      </c>
      <c r="E3628">
        <v>10</v>
      </c>
      <c r="F3628">
        <v>4</v>
      </c>
      <c r="G3628">
        <v>5</v>
      </c>
      <c r="H3628">
        <v>58</v>
      </c>
      <c r="J3628">
        <v>6.5</v>
      </c>
      <c r="L3628">
        <v>6.5</v>
      </c>
      <c r="Q3628">
        <v>10</v>
      </c>
      <c r="R3628" t="s">
        <v>110</v>
      </c>
      <c r="T3628" t="s">
        <v>2370</v>
      </c>
      <c r="U3628">
        <v>35</v>
      </c>
      <c r="V3628">
        <v>32.5</v>
      </c>
      <c r="W3628">
        <v>130</v>
      </c>
      <c r="X3628">
        <v>40</v>
      </c>
      <c r="Y3628">
        <v>1</v>
      </c>
      <c r="AB3628">
        <v>100</v>
      </c>
      <c r="AC3628">
        <v>1</v>
      </c>
      <c r="AE3628">
        <v>2</v>
      </c>
      <c r="AF3628">
        <v>500</v>
      </c>
      <c r="AG3628">
        <v>3</v>
      </c>
      <c r="AJ3628">
        <v>40</v>
      </c>
      <c r="AK3628">
        <v>1</v>
      </c>
      <c r="AN3628">
        <v>100</v>
      </c>
      <c r="AO3628">
        <v>2</v>
      </c>
      <c r="AQ3628">
        <v>2</v>
      </c>
      <c r="AR3628">
        <v>500</v>
      </c>
      <c r="AS3628">
        <v>3</v>
      </c>
    </row>
    <row r="3629" spans="1:47" x14ac:dyDescent="0.35">
      <c r="A3629">
        <v>7443</v>
      </c>
      <c r="B3629" t="s">
        <v>51</v>
      </c>
      <c r="C3629">
        <v>1953</v>
      </c>
      <c r="D3629">
        <v>9</v>
      </c>
      <c r="E3629">
        <v>14</v>
      </c>
      <c r="F3629">
        <v>0</v>
      </c>
      <c r="G3629">
        <v>26</v>
      </c>
      <c r="H3629">
        <v>36</v>
      </c>
      <c r="I3629">
        <v>33</v>
      </c>
      <c r="J3629">
        <v>6.4</v>
      </c>
      <c r="K3629">
        <v>6.4</v>
      </c>
      <c r="L3629">
        <v>6.8</v>
      </c>
      <c r="R3629" t="s">
        <v>1594</v>
      </c>
      <c r="T3629" t="s">
        <v>1595</v>
      </c>
      <c r="U3629">
        <v>-18.3</v>
      </c>
      <c r="V3629">
        <v>178.2</v>
      </c>
      <c r="W3629">
        <v>170</v>
      </c>
      <c r="X3629">
        <v>2</v>
      </c>
      <c r="Y3629">
        <v>1</v>
      </c>
      <c r="AE3629">
        <v>2</v>
      </c>
      <c r="AG3629">
        <v>2</v>
      </c>
      <c r="AJ3629">
        <v>7</v>
      </c>
      <c r="AK3629">
        <v>1</v>
      </c>
      <c r="AN3629">
        <v>12</v>
      </c>
      <c r="AO3629">
        <v>1</v>
      </c>
      <c r="AQ3629">
        <v>2</v>
      </c>
      <c r="AS3629">
        <v>2</v>
      </c>
      <c r="AU3629">
        <v>1</v>
      </c>
    </row>
    <row r="3630" spans="1:47" x14ac:dyDescent="0.35">
      <c r="A3630">
        <v>9959</v>
      </c>
      <c r="B3630" t="s">
        <v>47</v>
      </c>
      <c r="C3630">
        <v>1953</v>
      </c>
      <c r="D3630">
        <v>11</v>
      </c>
      <c r="E3630">
        <v>4</v>
      </c>
      <c r="F3630">
        <v>3</v>
      </c>
      <c r="G3630">
        <v>49</v>
      </c>
      <c r="H3630">
        <v>13.2</v>
      </c>
      <c r="I3630">
        <v>35</v>
      </c>
      <c r="J3630">
        <v>7.5</v>
      </c>
      <c r="K3630">
        <v>7.5</v>
      </c>
      <c r="R3630" t="s">
        <v>1769</v>
      </c>
      <c r="T3630" t="s">
        <v>1769</v>
      </c>
      <c r="U3630">
        <v>-13.189</v>
      </c>
      <c r="V3630">
        <v>166.51599999999999</v>
      </c>
      <c r="W3630">
        <v>170</v>
      </c>
    </row>
    <row r="3631" spans="1:47" x14ac:dyDescent="0.35">
      <c r="A3631">
        <v>4032</v>
      </c>
      <c r="B3631" t="s">
        <v>51</v>
      </c>
      <c r="C3631">
        <v>1953</v>
      </c>
      <c r="D3631">
        <v>11</v>
      </c>
      <c r="E3631">
        <v>25</v>
      </c>
      <c r="F3631">
        <v>17</v>
      </c>
      <c r="G3631">
        <v>48</v>
      </c>
      <c r="I3631">
        <v>60</v>
      </c>
      <c r="J3631">
        <v>7.4</v>
      </c>
      <c r="L3631">
        <v>7.4</v>
      </c>
      <c r="R3631" t="s">
        <v>199</v>
      </c>
      <c r="T3631" t="s">
        <v>887</v>
      </c>
      <c r="U3631">
        <v>34</v>
      </c>
      <c r="V3631">
        <v>141.69999999999999</v>
      </c>
      <c r="W3631">
        <v>30</v>
      </c>
      <c r="X3631">
        <v>1</v>
      </c>
      <c r="Y3631">
        <v>1</v>
      </c>
      <c r="AE3631">
        <v>1</v>
      </c>
      <c r="AJ3631">
        <v>1</v>
      </c>
      <c r="AK3631">
        <v>1</v>
      </c>
      <c r="AQ3631">
        <v>1</v>
      </c>
    </row>
    <row r="3632" spans="1:47" x14ac:dyDescent="0.35">
      <c r="A3632">
        <v>4033</v>
      </c>
      <c r="B3632" t="s">
        <v>47</v>
      </c>
      <c r="C3632">
        <v>1953</v>
      </c>
      <c r="D3632">
        <v>12</v>
      </c>
      <c r="E3632">
        <v>7</v>
      </c>
      <c r="F3632">
        <v>2</v>
      </c>
      <c r="G3632">
        <v>5</v>
      </c>
      <c r="H3632" t="s">
        <v>48</v>
      </c>
      <c r="I3632">
        <v>128</v>
      </c>
      <c r="J3632">
        <v>7.4</v>
      </c>
      <c r="P3632">
        <v>7.4</v>
      </c>
      <c r="R3632" t="s">
        <v>539</v>
      </c>
      <c r="T3632" t="s">
        <v>1557</v>
      </c>
      <c r="U3632">
        <v>-22.1</v>
      </c>
      <c r="V3632">
        <v>-68.7</v>
      </c>
      <c r="W3632">
        <v>160</v>
      </c>
      <c r="X3632">
        <v>3</v>
      </c>
      <c r="Y3632">
        <v>1</v>
      </c>
      <c r="AD3632">
        <v>7.31</v>
      </c>
      <c r="AE3632">
        <v>3</v>
      </c>
    </row>
    <row r="3633" spans="1:45" x14ac:dyDescent="0.35">
      <c r="A3633">
        <v>4034</v>
      </c>
      <c r="B3633" t="s">
        <v>51</v>
      </c>
      <c r="C3633">
        <v>1953</v>
      </c>
      <c r="D3633">
        <v>12</v>
      </c>
      <c r="E3633">
        <v>12</v>
      </c>
      <c r="F3633">
        <v>17</v>
      </c>
      <c r="G3633">
        <v>31</v>
      </c>
      <c r="H3633">
        <v>25</v>
      </c>
      <c r="I3633">
        <v>30</v>
      </c>
      <c r="J3633">
        <v>7.4</v>
      </c>
      <c r="L3633">
        <v>7.4</v>
      </c>
      <c r="Q3633">
        <v>9</v>
      </c>
      <c r="R3633" t="s">
        <v>479</v>
      </c>
      <c r="T3633" t="s">
        <v>2371</v>
      </c>
      <c r="U3633">
        <v>-3.4</v>
      </c>
      <c r="V3633">
        <v>-80.599999999999994</v>
      </c>
      <c r="W3633">
        <v>160</v>
      </c>
      <c r="X3633">
        <v>6</v>
      </c>
      <c r="Y3633">
        <v>1</v>
      </c>
      <c r="AB3633">
        <v>20</v>
      </c>
      <c r="AC3633">
        <v>1</v>
      </c>
      <c r="AE3633">
        <v>2</v>
      </c>
      <c r="AF3633">
        <v>200</v>
      </c>
      <c r="AG3633">
        <v>3</v>
      </c>
      <c r="AJ3633">
        <v>6</v>
      </c>
      <c r="AK3633">
        <v>1</v>
      </c>
      <c r="AN3633">
        <v>20</v>
      </c>
      <c r="AO3633">
        <v>1</v>
      </c>
      <c r="AQ3633">
        <v>2</v>
      </c>
      <c r="AR3633">
        <v>200</v>
      </c>
      <c r="AS3633">
        <v>3</v>
      </c>
    </row>
    <row r="3634" spans="1:45" x14ac:dyDescent="0.35">
      <c r="A3634">
        <v>4039</v>
      </c>
      <c r="B3634" t="s">
        <v>47</v>
      </c>
      <c r="C3634">
        <v>1954</v>
      </c>
      <c r="D3634">
        <v>2</v>
      </c>
      <c r="E3634">
        <v>5</v>
      </c>
      <c r="F3634">
        <v>15</v>
      </c>
      <c r="G3634">
        <v>17</v>
      </c>
      <c r="H3634" t="s">
        <v>48</v>
      </c>
      <c r="I3634">
        <v>100</v>
      </c>
      <c r="J3634">
        <v>6.2</v>
      </c>
      <c r="P3634">
        <v>6.2</v>
      </c>
      <c r="R3634" t="s">
        <v>543</v>
      </c>
      <c r="T3634" t="s">
        <v>1943</v>
      </c>
      <c r="U3634">
        <v>17.3</v>
      </c>
      <c r="V3634">
        <v>-92.6</v>
      </c>
      <c r="W3634">
        <v>150</v>
      </c>
      <c r="X3634">
        <v>6</v>
      </c>
      <c r="Y3634">
        <v>1</v>
      </c>
      <c r="AD3634">
        <v>17</v>
      </c>
      <c r="AE3634">
        <v>3</v>
      </c>
    </row>
    <row r="3635" spans="1:45" x14ac:dyDescent="0.35">
      <c r="A3635">
        <v>8036</v>
      </c>
      <c r="B3635" t="s">
        <v>51</v>
      </c>
      <c r="C3635">
        <v>1954</v>
      </c>
      <c r="D3635">
        <v>2</v>
      </c>
      <c r="E3635">
        <v>11</v>
      </c>
      <c r="F3635">
        <v>0</v>
      </c>
      <c r="G3635">
        <v>30</v>
      </c>
      <c r="H3635">
        <v>15</v>
      </c>
      <c r="J3635">
        <v>7.3</v>
      </c>
      <c r="L3635">
        <v>7.3</v>
      </c>
      <c r="Q3635">
        <v>10</v>
      </c>
      <c r="R3635" t="s">
        <v>93</v>
      </c>
      <c r="T3635" t="s">
        <v>95</v>
      </c>
      <c r="U3635">
        <v>39</v>
      </c>
      <c r="V3635">
        <v>101.3</v>
      </c>
      <c r="W3635">
        <v>30</v>
      </c>
      <c r="AE3635">
        <v>3</v>
      </c>
      <c r="AG3635">
        <v>3</v>
      </c>
      <c r="AQ3635">
        <v>3</v>
      </c>
      <c r="AS3635">
        <v>3</v>
      </c>
    </row>
    <row r="3636" spans="1:45" x14ac:dyDescent="0.35">
      <c r="A3636">
        <v>4041</v>
      </c>
      <c r="B3636" t="s">
        <v>47</v>
      </c>
      <c r="C3636">
        <v>1954</v>
      </c>
      <c r="D3636">
        <v>2</v>
      </c>
      <c r="E3636">
        <v>28</v>
      </c>
      <c r="F3636">
        <v>18</v>
      </c>
      <c r="G3636">
        <v>9</v>
      </c>
      <c r="H3636" t="s">
        <v>48</v>
      </c>
      <c r="I3636">
        <v>4</v>
      </c>
      <c r="J3636">
        <v>5.4</v>
      </c>
      <c r="P3636">
        <v>5.4</v>
      </c>
      <c r="Q3636">
        <v>8</v>
      </c>
      <c r="R3636" t="s">
        <v>1395</v>
      </c>
      <c r="T3636" t="s">
        <v>2372</v>
      </c>
      <c r="U3636">
        <v>-34.9</v>
      </c>
      <c r="V3636">
        <v>138.69999999999999</v>
      </c>
      <c r="W3636">
        <v>170</v>
      </c>
      <c r="AE3636">
        <v>2</v>
      </c>
    </row>
    <row r="3637" spans="1:45" x14ac:dyDescent="0.35">
      <c r="A3637">
        <v>4042</v>
      </c>
      <c r="B3637" t="s">
        <v>47</v>
      </c>
      <c r="C3637">
        <v>1954</v>
      </c>
      <c r="D3637">
        <v>3</v>
      </c>
      <c r="E3637">
        <v>21</v>
      </c>
      <c r="F3637">
        <v>23</v>
      </c>
      <c r="G3637">
        <v>42</v>
      </c>
      <c r="H3637">
        <v>11</v>
      </c>
      <c r="I3637">
        <v>180</v>
      </c>
      <c r="J3637">
        <v>7.4</v>
      </c>
      <c r="L3637">
        <v>7.4</v>
      </c>
      <c r="R3637" t="s">
        <v>851</v>
      </c>
      <c r="T3637" t="s">
        <v>2373</v>
      </c>
      <c r="U3637">
        <v>24.5</v>
      </c>
      <c r="V3637">
        <v>95.3</v>
      </c>
      <c r="W3637">
        <v>60</v>
      </c>
      <c r="AE3637">
        <v>2</v>
      </c>
      <c r="AQ3637">
        <v>2</v>
      </c>
    </row>
    <row r="3638" spans="1:45" x14ac:dyDescent="0.35">
      <c r="A3638">
        <v>4043</v>
      </c>
      <c r="B3638" t="s">
        <v>47</v>
      </c>
      <c r="C3638">
        <v>1954</v>
      </c>
      <c r="D3638">
        <v>3</v>
      </c>
      <c r="E3638">
        <v>29</v>
      </c>
      <c r="F3638">
        <v>6</v>
      </c>
      <c r="G3638">
        <v>17</v>
      </c>
      <c r="H3638" t="s">
        <v>48</v>
      </c>
      <c r="I3638">
        <v>640</v>
      </c>
      <c r="J3638">
        <v>7</v>
      </c>
      <c r="P3638">
        <v>7</v>
      </c>
      <c r="R3638" t="s">
        <v>87</v>
      </c>
      <c r="T3638" t="s">
        <v>87</v>
      </c>
      <c r="U3638">
        <v>37</v>
      </c>
      <c r="V3638">
        <v>-3.5</v>
      </c>
      <c r="W3638">
        <v>130</v>
      </c>
      <c r="AE3638">
        <v>3</v>
      </c>
    </row>
    <row r="3639" spans="1:45" x14ac:dyDescent="0.35">
      <c r="A3639">
        <v>4044</v>
      </c>
      <c r="B3639" t="s">
        <v>47</v>
      </c>
      <c r="C3639">
        <v>1954</v>
      </c>
      <c r="D3639">
        <v>4</v>
      </c>
      <c r="E3639">
        <v>20</v>
      </c>
      <c r="H3639" t="s">
        <v>48</v>
      </c>
      <c r="J3639">
        <v>7</v>
      </c>
      <c r="P3639">
        <v>7</v>
      </c>
      <c r="R3639" t="s">
        <v>56</v>
      </c>
      <c r="T3639" t="s">
        <v>56</v>
      </c>
      <c r="U3639">
        <v>39.799999999999997</v>
      </c>
      <c r="V3639">
        <v>22.1</v>
      </c>
      <c r="W3639">
        <v>130</v>
      </c>
      <c r="X3639">
        <v>25</v>
      </c>
      <c r="Y3639">
        <v>1</v>
      </c>
    </row>
    <row r="3640" spans="1:45" x14ac:dyDescent="0.35">
      <c r="A3640">
        <v>4045</v>
      </c>
      <c r="B3640" t="s">
        <v>47</v>
      </c>
      <c r="C3640">
        <v>1954</v>
      </c>
      <c r="D3640">
        <v>4</v>
      </c>
      <c r="E3640">
        <v>29</v>
      </c>
      <c r="F3640">
        <v>11</v>
      </c>
      <c r="G3640">
        <v>34</v>
      </c>
      <c r="H3640" t="s">
        <v>48</v>
      </c>
      <c r="J3640">
        <v>7.5</v>
      </c>
      <c r="P3640">
        <v>7.5</v>
      </c>
      <c r="R3640" t="s">
        <v>2068</v>
      </c>
      <c r="T3640" t="s">
        <v>2259</v>
      </c>
      <c r="U3640">
        <v>29.5</v>
      </c>
      <c r="V3640">
        <v>-29.5</v>
      </c>
      <c r="W3640">
        <v>70</v>
      </c>
    </row>
    <row r="3641" spans="1:45" x14ac:dyDescent="0.35">
      <c r="A3641">
        <v>4046</v>
      </c>
      <c r="B3641" t="s">
        <v>47</v>
      </c>
      <c r="C3641">
        <v>1954</v>
      </c>
      <c r="D3641">
        <v>4</v>
      </c>
      <c r="E3641">
        <v>30</v>
      </c>
      <c r="F3641">
        <v>13</v>
      </c>
      <c r="G3641">
        <v>2</v>
      </c>
      <c r="H3641" t="s">
        <v>48</v>
      </c>
      <c r="J3641">
        <v>7</v>
      </c>
      <c r="P3641">
        <v>7</v>
      </c>
      <c r="Q3641">
        <v>10</v>
      </c>
      <c r="R3641" t="s">
        <v>56</v>
      </c>
      <c r="T3641" t="s">
        <v>2374</v>
      </c>
      <c r="U3641">
        <v>39.299999999999997</v>
      </c>
      <c r="V3641">
        <v>22.2</v>
      </c>
      <c r="W3641">
        <v>130</v>
      </c>
      <c r="X3641">
        <v>31</v>
      </c>
      <c r="Y3641">
        <v>1</v>
      </c>
      <c r="AD3641">
        <v>3.15</v>
      </c>
      <c r="AE3641">
        <v>2</v>
      </c>
    </row>
    <row r="3642" spans="1:45" x14ac:dyDescent="0.35">
      <c r="A3642">
        <v>4048</v>
      </c>
      <c r="B3642" t="s">
        <v>47</v>
      </c>
      <c r="C3642">
        <v>1954</v>
      </c>
      <c r="D3642">
        <v>6</v>
      </c>
      <c r="E3642">
        <v>10</v>
      </c>
      <c r="H3642" t="s">
        <v>48</v>
      </c>
      <c r="R3642" t="s">
        <v>121</v>
      </c>
      <c r="T3642" t="s">
        <v>2375</v>
      </c>
      <c r="U3642">
        <v>36</v>
      </c>
      <c r="V3642">
        <v>66</v>
      </c>
      <c r="W3642">
        <v>40</v>
      </c>
      <c r="X3642">
        <v>2000</v>
      </c>
      <c r="Y3642">
        <v>4</v>
      </c>
    </row>
    <row r="3643" spans="1:45" x14ac:dyDescent="0.35">
      <c r="A3643">
        <v>8038</v>
      </c>
      <c r="B3643" t="s">
        <v>47</v>
      </c>
      <c r="C3643">
        <v>1954</v>
      </c>
      <c r="D3643">
        <v>6</v>
      </c>
      <c r="E3643">
        <v>17</v>
      </c>
      <c r="F3643">
        <v>2</v>
      </c>
      <c r="G3643">
        <v>8</v>
      </c>
      <c r="H3643">
        <v>39</v>
      </c>
      <c r="J3643">
        <v>5.3</v>
      </c>
      <c r="L3643">
        <v>5.3</v>
      </c>
      <c r="Q3643">
        <v>6</v>
      </c>
      <c r="R3643" t="s">
        <v>93</v>
      </c>
      <c r="T3643" t="s">
        <v>1199</v>
      </c>
      <c r="U3643">
        <v>31.6</v>
      </c>
      <c r="V3643">
        <v>116.6</v>
      </c>
      <c r="W3643">
        <v>30</v>
      </c>
      <c r="AE3643">
        <v>1</v>
      </c>
      <c r="AG3643">
        <v>1</v>
      </c>
      <c r="AQ3643">
        <v>1</v>
      </c>
      <c r="AS3643">
        <v>1</v>
      </c>
    </row>
    <row r="3644" spans="1:45" x14ac:dyDescent="0.35">
      <c r="A3644">
        <v>4049</v>
      </c>
      <c r="B3644" t="s">
        <v>47</v>
      </c>
      <c r="C3644">
        <v>1954</v>
      </c>
      <c r="D3644">
        <v>7</v>
      </c>
      <c r="E3644">
        <v>2</v>
      </c>
      <c r="F3644">
        <v>2</v>
      </c>
      <c r="G3644">
        <v>45</v>
      </c>
      <c r="H3644" t="s">
        <v>48</v>
      </c>
      <c r="J3644">
        <v>6.8</v>
      </c>
      <c r="P3644">
        <v>6.8</v>
      </c>
      <c r="Q3644">
        <v>9</v>
      </c>
      <c r="R3644" t="s">
        <v>621</v>
      </c>
      <c r="T3644" t="s">
        <v>2376</v>
      </c>
      <c r="U3644">
        <v>13</v>
      </c>
      <c r="V3644">
        <v>123.9</v>
      </c>
      <c r="W3644">
        <v>170</v>
      </c>
      <c r="X3644">
        <v>13</v>
      </c>
      <c r="Y3644">
        <v>1</v>
      </c>
      <c r="AB3644">
        <v>101</v>
      </c>
      <c r="AC3644">
        <v>3</v>
      </c>
      <c r="AE3644">
        <v>2</v>
      </c>
      <c r="AJ3644">
        <v>13</v>
      </c>
      <c r="AK3644">
        <v>1</v>
      </c>
      <c r="AN3644">
        <v>101</v>
      </c>
      <c r="AO3644">
        <v>3</v>
      </c>
    </row>
    <row r="3645" spans="1:45" x14ac:dyDescent="0.35">
      <c r="A3645">
        <v>4050</v>
      </c>
      <c r="B3645" t="s">
        <v>47</v>
      </c>
      <c r="C3645">
        <v>1954</v>
      </c>
      <c r="D3645">
        <v>7</v>
      </c>
      <c r="E3645">
        <v>6</v>
      </c>
      <c r="F3645">
        <v>11</v>
      </c>
      <c r="G3645">
        <v>13</v>
      </c>
      <c r="H3645" t="s">
        <v>48</v>
      </c>
      <c r="J3645">
        <v>6.8</v>
      </c>
      <c r="P3645">
        <v>6.8</v>
      </c>
      <c r="R3645" t="s">
        <v>505</v>
      </c>
      <c r="S3645" t="s">
        <v>688</v>
      </c>
      <c r="T3645" t="s">
        <v>2377</v>
      </c>
      <c r="U3645">
        <v>39.4</v>
      </c>
      <c r="V3645">
        <v>-118.5</v>
      </c>
      <c r="W3645">
        <v>150</v>
      </c>
      <c r="AE3645">
        <v>2</v>
      </c>
    </row>
    <row r="3646" spans="1:45" x14ac:dyDescent="0.35">
      <c r="A3646">
        <v>8039</v>
      </c>
      <c r="B3646" t="s">
        <v>47</v>
      </c>
      <c r="C3646">
        <v>1954</v>
      </c>
      <c r="D3646">
        <v>7</v>
      </c>
      <c r="E3646">
        <v>31</v>
      </c>
      <c r="F3646">
        <v>1</v>
      </c>
      <c r="G3646">
        <v>0</v>
      </c>
      <c r="H3646" t="s">
        <v>48</v>
      </c>
      <c r="J3646">
        <v>7</v>
      </c>
      <c r="L3646">
        <v>7</v>
      </c>
      <c r="R3646" t="s">
        <v>93</v>
      </c>
      <c r="T3646" t="s">
        <v>2378</v>
      </c>
      <c r="U3646">
        <v>38.799999999999997</v>
      </c>
      <c r="V3646">
        <v>104.2</v>
      </c>
      <c r="W3646">
        <v>30</v>
      </c>
      <c r="AE3646">
        <v>2</v>
      </c>
      <c r="AF3646">
        <v>542</v>
      </c>
      <c r="AG3646">
        <v>3</v>
      </c>
      <c r="AQ3646">
        <v>2</v>
      </c>
      <c r="AR3646">
        <v>542</v>
      </c>
      <c r="AS3646">
        <v>3</v>
      </c>
    </row>
    <row r="3647" spans="1:45" x14ac:dyDescent="0.35">
      <c r="A3647">
        <v>4051</v>
      </c>
      <c r="B3647" t="s">
        <v>47</v>
      </c>
      <c r="C3647">
        <v>1954</v>
      </c>
      <c r="D3647">
        <v>8</v>
      </c>
      <c r="E3647">
        <v>20</v>
      </c>
      <c r="F3647">
        <v>15</v>
      </c>
      <c r="G3647">
        <v>30</v>
      </c>
      <c r="H3647" t="s">
        <v>48</v>
      </c>
      <c r="J3647">
        <v>5</v>
      </c>
      <c r="P3647">
        <v>5</v>
      </c>
      <c r="R3647" t="s">
        <v>73</v>
      </c>
      <c r="T3647" t="s">
        <v>2379</v>
      </c>
      <c r="U3647">
        <v>27.5</v>
      </c>
      <c r="V3647">
        <v>52</v>
      </c>
      <c r="W3647">
        <v>140</v>
      </c>
      <c r="X3647">
        <v>1</v>
      </c>
      <c r="Y3647">
        <v>1</v>
      </c>
      <c r="AE3647">
        <v>3</v>
      </c>
    </row>
    <row r="3648" spans="1:45" x14ac:dyDescent="0.35">
      <c r="A3648">
        <v>4052</v>
      </c>
      <c r="B3648" t="s">
        <v>47</v>
      </c>
      <c r="C3648">
        <v>1954</v>
      </c>
      <c r="D3648">
        <v>8</v>
      </c>
      <c r="E3648">
        <v>23</v>
      </c>
      <c r="H3648" t="s">
        <v>48</v>
      </c>
      <c r="J3648">
        <v>6.8</v>
      </c>
      <c r="P3648">
        <v>6.8</v>
      </c>
      <c r="Q3648">
        <v>12</v>
      </c>
      <c r="R3648" t="s">
        <v>505</v>
      </c>
      <c r="S3648" t="s">
        <v>688</v>
      </c>
      <c r="T3648" t="s">
        <v>2380</v>
      </c>
      <c r="U3648">
        <v>39.6</v>
      </c>
      <c r="V3648">
        <v>-118.5</v>
      </c>
      <c r="W3648">
        <v>150</v>
      </c>
    </row>
    <row r="3649" spans="1:47" x14ac:dyDescent="0.35">
      <c r="A3649">
        <v>4055</v>
      </c>
      <c r="B3649" t="s">
        <v>51</v>
      </c>
      <c r="C3649">
        <v>1954</v>
      </c>
      <c r="D3649">
        <v>9</v>
      </c>
      <c r="E3649">
        <v>9</v>
      </c>
      <c r="F3649">
        <v>1</v>
      </c>
      <c r="G3649">
        <v>4</v>
      </c>
      <c r="H3649">
        <v>37</v>
      </c>
      <c r="J3649">
        <v>6.7</v>
      </c>
      <c r="L3649">
        <v>6.7</v>
      </c>
      <c r="Q3649">
        <v>11</v>
      </c>
      <c r="R3649" t="s">
        <v>258</v>
      </c>
      <c r="T3649" t="s">
        <v>2381</v>
      </c>
      <c r="U3649">
        <v>36.283000000000001</v>
      </c>
      <c r="V3649">
        <v>1.4670000000000001</v>
      </c>
      <c r="W3649">
        <v>15</v>
      </c>
      <c r="X3649">
        <v>1243</v>
      </c>
      <c r="Y3649">
        <v>4</v>
      </c>
      <c r="AB3649">
        <v>5000</v>
      </c>
      <c r="AC3649">
        <v>4</v>
      </c>
      <c r="AD3649">
        <v>6</v>
      </c>
      <c r="AE3649">
        <v>3</v>
      </c>
      <c r="AF3649">
        <v>20000</v>
      </c>
      <c r="AG3649">
        <v>4</v>
      </c>
      <c r="AJ3649">
        <v>1243</v>
      </c>
      <c r="AK3649">
        <v>4</v>
      </c>
      <c r="AN3649">
        <v>5000</v>
      </c>
      <c r="AO3649">
        <v>4</v>
      </c>
      <c r="AP3649">
        <v>6</v>
      </c>
      <c r="AQ3649">
        <v>3</v>
      </c>
      <c r="AR3649">
        <v>20000</v>
      </c>
      <c r="AS3649">
        <v>4</v>
      </c>
    </row>
    <row r="3650" spans="1:47" x14ac:dyDescent="0.35">
      <c r="A3650">
        <v>4056</v>
      </c>
      <c r="B3650" t="s">
        <v>47</v>
      </c>
      <c r="C3650">
        <v>1954</v>
      </c>
      <c r="D3650">
        <v>9</v>
      </c>
      <c r="E3650">
        <v>9</v>
      </c>
      <c r="F3650">
        <v>2</v>
      </c>
      <c r="G3650">
        <v>49</v>
      </c>
      <c r="H3650">
        <v>48</v>
      </c>
      <c r="J3650">
        <v>6.7</v>
      </c>
      <c r="L3650">
        <v>6.7</v>
      </c>
      <c r="Q3650">
        <v>11</v>
      </c>
      <c r="R3650" t="s">
        <v>258</v>
      </c>
      <c r="T3650" t="s">
        <v>2382</v>
      </c>
      <c r="U3650">
        <v>36</v>
      </c>
      <c r="V3650">
        <v>1.5</v>
      </c>
      <c r="W3650">
        <v>15</v>
      </c>
    </row>
    <row r="3651" spans="1:47" x14ac:dyDescent="0.35">
      <c r="A3651">
        <v>4057</v>
      </c>
      <c r="B3651" t="s">
        <v>47</v>
      </c>
      <c r="C3651">
        <v>1954</v>
      </c>
      <c r="D3651">
        <v>9</v>
      </c>
      <c r="E3651">
        <v>9</v>
      </c>
      <c r="F3651">
        <v>2</v>
      </c>
      <c r="G3651">
        <v>52</v>
      </c>
      <c r="H3651">
        <v>24</v>
      </c>
      <c r="Q3651">
        <v>11</v>
      </c>
      <c r="R3651" t="s">
        <v>258</v>
      </c>
      <c r="T3651" t="s">
        <v>2382</v>
      </c>
      <c r="U3651">
        <v>36</v>
      </c>
      <c r="V3651">
        <v>1.5</v>
      </c>
      <c r="W3651">
        <v>15</v>
      </c>
    </row>
    <row r="3652" spans="1:47" x14ac:dyDescent="0.35">
      <c r="A3652">
        <v>4058</v>
      </c>
      <c r="B3652" t="s">
        <v>47</v>
      </c>
      <c r="C3652">
        <v>1954</v>
      </c>
      <c r="D3652">
        <v>9</v>
      </c>
      <c r="E3652">
        <v>9</v>
      </c>
      <c r="F3652">
        <v>9</v>
      </c>
      <c r="G3652">
        <v>28</v>
      </c>
      <c r="H3652">
        <v>42</v>
      </c>
      <c r="J3652">
        <v>6</v>
      </c>
      <c r="L3652">
        <v>6</v>
      </c>
      <c r="Q3652">
        <v>10</v>
      </c>
      <c r="R3652" t="s">
        <v>258</v>
      </c>
      <c r="T3652" t="s">
        <v>2382</v>
      </c>
      <c r="U3652">
        <v>36</v>
      </c>
      <c r="V3652">
        <v>1.5</v>
      </c>
      <c r="W3652">
        <v>15</v>
      </c>
    </row>
    <row r="3653" spans="1:47" x14ac:dyDescent="0.35">
      <c r="A3653">
        <v>8040</v>
      </c>
      <c r="B3653" t="s">
        <v>47</v>
      </c>
      <c r="C3653">
        <v>1954</v>
      </c>
      <c r="D3653">
        <v>10</v>
      </c>
      <c r="E3653">
        <v>24</v>
      </c>
      <c r="F3653">
        <v>11</v>
      </c>
      <c r="G3653">
        <v>41</v>
      </c>
      <c r="H3653">
        <v>6</v>
      </c>
      <c r="J3653">
        <v>5</v>
      </c>
      <c r="L3653">
        <v>5</v>
      </c>
      <c r="Q3653">
        <v>7</v>
      </c>
      <c r="R3653" t="s">
        <v>93</v>
      </c>
      <c r="T3653" t="s">
        <v>410</v>
      </c>
      <c r="U3653">
        <v>29.4</v>
      </c>
      <c r="V3653">
        <v>104.8</v>
      </c>
      <c r="W3653">
        <v>30</v>
      </c>
      <c r="AE3653">
        <v>1</v>
      </c>
      <c r="AG3653">
        <v>1</v>
      </c>
      <c r="AI3653">
        <v>1</v>
      </c>
      <c r="AQ3653">
        <v>1</v>
      </c>
      <c r="AS3653">
        <v>1</v>
      </c>
    </row>
    <row r="3654" spans="1:47" x14ac:dyDescent="0.35">
      <c r="A3654">
        <v>4059</v>
      </c>
      <c r="B3654" t="s">
        <v>47</v>
      </c>
      <c r="C3654">
        <v>1954</v>
      </c>
      <c r="D3654">
        <v>11</v>
      </c>
      <c r="E3654">
        <v>2</v>
      </c>
      <c r="F3654">
        <v>8</v>
      </c>
      <c r="G3654">
        <v>24</v>
      </c>
      <c r="H3654">
        <v>54</v>
      </c>
      <c r="J3654">
        <v>6.8</v>
      </c>
      <c r="L3654">
        <v>6.8</v>
      </c>
      <c r="Q3654">
        <v>8</v>
      </c>
      <c r="R3654" t="s">
        <v>676</v>
      </c>
      <c r="T3654" t="s">
        <v>2383</v>
      </c>
      <c r="U3654">
        <v>-8</v>
      </c>
      <c r="V3654">
        <v>119</v>
      </c>
      <c r="W3654">
        <v>60</v>
      </c>
      <c r="AE3654">
        <v>1</v>
      </c>
      <c r="AI3654">
        <v>2</v>
      </c>
      <c r="AQ3654">
        <v>1</v>
      </c>
      <c r="AU3654">
        <v>2</v>
      </c>
    </row>
    <row r="3655" spans="1:47" x14ac:dyDescent="0.35">
      <c r="A3655">
        <v>6368</v>
      </c>
      <c r="B3655" t="s">
        <v>51</v>
      </c>
      <c r="C3655">
        <v>1954</v>
      </c>
      <c r="D3655">
        <v>11</v>
      </c>
      <c r="E3655">
        <v>18</v>
      </c>
      <c r="F3655">
        <v>20</v>
      </c>
      <c r="G3655">
        <v>44</v>
      </c>
      <c r="H3655">
        <v>55</v>
      </c>
      <c r="I3655">
        <v>30</v>
      </c>
      <c r="J3655">
        <v>6.5</v>
      </c>
      <c r="L3655">
        <v>6.5</v>
      </c>
      <c r="R3655" t="s">
        <v>199</v>
      </c>
      <c r="T3655" t="s">
        <v>651</v>
      </c>
      <c r="U3655">
        <v>38.9</v>
      </c>
      <c r="V3655">
        <v>142.19999999999999</v>
      </c>
      <c r="W3655">
        <v>30</v>
      </c>
    </row>
    <row r="3656" spans="1:47" x14ac:dyDescent="0.35">
      <c r="A3656">
        <v>4060</v>
      </c>
      <c r="B3656" t="s">
        <v>47</v>
      </c>
      <c r="C3656">
        <v>1954</v>
      </c>
      <c r="D3656">
        <v>12</v>
      </c>
      <c r="E3656">
        <v>16</v>
      </c>
      <c r="F3656">
        <v>11</v>
      </c>
      <c r="G3656">
        <v>7</v>
      </c>
      <c r="H3656" t="s">
        <v>48</v>
      </c>
      <c r="J3656">
        <v>7</v>
      </c>
      <c r="P3656">
        <v>7</v>
      </c>
      <c r="Q3656">
        <v>10</v>
      </c>
      <c r="R3656" t="s">
        <v>505</v>
      </c>
      <c r="S3656" t="s">
        <v>688</v>
      </c>
      <c r="T3656" t="s">
        <v>2384</v>
      </c>
      <c r="U3656">
        <v>39.299999999999997</v>
      </c>
      <c r="V3656">
        <v>-118.2</v>
      </c>
      <c r="W3656">
        <v>150</v>
      </c>
    </row>
    <row r="3657" spans="1:47" x14ac:dyDescent="0.35">
      <c r="A3657">
        <v>6369</v>
      </c>
      <c r="B3657" t="s">
        <v>51</v>
      </c>
      <c r="C3657">
        <v>1955</v>
      </c>
      <c r="D3657">
        <v>1</v>
      </c>
      <c r="E3657">
        <v>18</v>
      </c>
      <c r="R3657" t="s">
        <v>501</v>
      </c>
      <c r="T3657" t="s">
        <v>2385</v>
      </c>
      <c r="U3657">
        <v>11.46</v>
      </c>
      <c r="V3657">
        <v>-69.569999999999993</v>
      </c>
      <c r="W3657">
        <v>90</v>
      </c>
      <c r="AQ3657">
        <v>1</v>
      </c>
      <c r="AU3657">
        <v>1</v>
      </c>
    </row>
    <row r="3658" spans="1:47" x14ac:dyDescent="0.35">
      <c r="A3658">
        <v>4061</v>
      </c>
      <c r="B3658" t="s">
        <v>47</v>
      </c>
      <c r="C3658">
        <v>1955</v>
      </c>
      <c r="D3658">
        <v>1</v>
      </c>
      <c r="E3658">
        <v>25</v>
      </c>
      <c r="F3658">
        <v>12</v>
      </c>
      <c r="G3658">
        <v>23</v>
      </c>
      <c r="H3658" t="s">
        <v>48</v>
      </c>
      <c r="Q3658">
        <v>4</v>
      </c>
      <c r="R3658" t="s">
        <v>505</v>
      </c>
      <c r="S3658" t="s">
        <v>1092</v>
      </c>
      <c r="T3658" t="s">
        <v>2356</v>
      </c>
      <c r="U3658">
        <v>33.799999999999997</v>
      </c>
      <c r="V3658">
        <v>-118.2</v>
      </c>
      <c r="W3658">
        <v>150</v>
      </c>
      <c r="AD3658">
        <v>3</v>
      </c>
      <c r="AE3658">
        <v>2</v>
      </c>
    </row>
    <row r="3659" spans="1:47" x14ac:dyDescent="0.35">
      <c r="A3659">
        <v>8042</v>
      </c>
      <c r="B3659" t="s">
        <v>47</v>
      </c>
      <c r="C3659">
        <v>1955</v>
      </c>
      <c r="D3659">
        <v>2</v>
      </c>
      <c r="E3659">
        <v>18</v>
      </c>
      <c r="F3659">
        <v>22</v>
      </c>
      <c r="G3659">
        <v>48</v>
      </c>
      <c r="H3659">
        <v>33</v>
      </c>
      <c r="R3659" t="s">
        <v>115</v>
      </c>
      <c r="T3659" t="s">
        <v>2198</v>
      </c>
      <c r="U3659">
        <v>30.5</v>
      </c>
      <c r="V3659">
        <v>67</v>
      </c>
      <c r="W3659">
        <v>60</v>
      </c>
      <c r="X3659">
        <v>12</v>
      </c>
      <c r="Y3659">
        <v>1</v>
      </c>
      <c r="AC3659">
        <v>3</v>
      </c>
      <c r="AE3659">
        <v>2</v>
      </c>
      <c r="AJ3659">
        <v>12</v>
      </c>
      <c r="AK3659">
        <v>1</v>
      </c>
      <c r="AO3659">
        <v>3</v>
      </c>
      <c r="AQ3659">
        <v>2</v>
      </c>
    </row>
    <row r="3660" spans="1:47" x14ac:dyDescent="0.35">
      <c r="A3660">
        <v>4062</v>
      </c>
      <c r="B3660" t="s">
        <v>47</v>
      </c>
      <c r="C3660">
        <v>1955</v>
      </c>
      <c r="D3660">
        <v>2</v>
      </c>
      <c r="E3660">
        <v>27</v>
      </c>
      <c r="F3660">
        <v>20</v>
      </c>
      <c r="G3660">
        <v>43</v>
      </c>
      <c r="H3660" t="s">
        <v>48</v>
      </c>
      <c r="I3660">
        <v>60</v>
      </c>
      <c r="J3660">
        <v>7.8</v>
      </c>
      <c r="P3660">
        <v>7.8</v>
      </c>
      <c r="R3660" t="s">
        <v>1827</v>
      </c>
      <c r="T3660" t="s">
        <v>1828</v>
      </c>
      <c r="U3660">
        <v>-28</v>
      </c>
      <c r="V3660">
        <v>-175.5</v>
      </c>
      <c r="W3660">
        <v>170</v>
      </c>
    </row>
    <row r="3661" spans="1:47" x14ac:dyDescent="0.35">
      <c r="A3661">
        <v>4066</v>
      </c>
      <c r="B3661" t="s">
        <v>47</v>
      </c>
      <c r="C3661">
        <v>1955</v>
      </c>
      <c r="D3661">
        <v>3</v>
      </c>
      <c r="E3661">
        <v>31</v>
      </c>
      <c r="F3661">
        <v>18</v>
      </c>
      <c r="G3661">
        <v>18</v>
      </c>
      <c r="H3661" t="s">
        <v>48</v>
      </c>
      <c r="I3661">
        <v>96</v>
      </c>
      <c r="J3661">
        <v>7.6</v>
      </c>
      <c r="P3661">
        <v>7.6</v>
      </c>
      <c r="Q3661">
        <v>8</v>
      </c>
      <c r="R3661" t="s">
        <v>621</v>
      </c>
      <c r="T3661" t="s">
        <v>2386</v>
      </c>
      <c r="U3661">
        <v>8.1</v>
      </c>
      <c r="V3661">
        <v>123.2</v>
      </c>
      <c r="W3661">
        <v>170</v>
      </c>
      <c r="X3661">
        <v>400</v>
      </c>
      <c r="Y3661">
        <v>3</v>
      </c>
      <c r="AD3661">
        <v>5</v>
      </c>
      <c r="AE3661">
        <v>2</v>
      </c>
    </row>
    <row r="3662" spans="1:47" x14ac:dyDescent="0.35">
      <c r="A3662">
        <v>4068</v>
      </c>
      <c r="B3662" t="s">
        <v>47</v>
      </c>
      <c r="C3662">
        <v>1955</v>
      </c>
      <c r="D3662">
        <v>4</v>
      </c>
      <c r="E3662">
        <v>4</v>
      </c>
      <c r="F3662">
        <v>19</v>
      </c>
      <c r="G3662">
        <v>24</v>
      </c>
      <c r="H3662" t="s">
        <v>48</v>
      </c>
      <c r="J3662">
        <v>6.2</v>
      </c>
      <c r="P3662">
        <v>6.2</v>
      </c>
      <c r="R3662" t="s">
        <v>713</v>
      </c>
      <c r="T3662" t="s">
        <v>2067</v>
      </c>
      <c r="U3662">
        <v>13</v>
      </c>
      <c r="V3662">
        <v>-87</v>
      </c>
      <c r="W3662">
        <v>100</v>
      </c>
      <c r="AE3662">
        <v>2</v>
      </c>
    </row>
    <row r="3663" spans="1:47" x14ac:dyDescent="0.35">
      <c r="A3663">
        <v>4069</v>
      </c>
      <c r="B3663" t="s">
        <v>47</v>
      </c>
      <c r="C3663">
        <v>1955</v>
      </c>
      <c r="D3663">
        <v>4</v>
      </c>
      <c r="E3663">
        <v>13</v>
      </c>
      <c r="F3663">
        <v>20</v>
      </c>
      <c r="G3663">
        <v>45</v>
      </c>
      <c r="H3663" t="s">
        <v>48</v>
      </c>
      <c r="R3663" t="s">
        <v>56</v>
      </c>
      <c r="T3663" t="s">
        <v>531</v>
      </c>
      <c r="U3663">
        <v>37.5</v>
      </c>
      <c r="V3663">
        <v>22</v>
      </c>
      <c r="W3663">
        <v>130</v>
      </c>
      <c r="AE3663">
        <v>2</v>
      </c>
    </row>
    <row r="3664" spans="1:47" x14ac:dyDescent="0.35">
      <c r="A3664">
        <v>4070</v>
      </c>
      <c r="B3664" t="s">
        <v>47</v>
      </c>
      <c r="C3664">
        <v>1955</v>
      </c>
      <c r="D3664">
        <v>4</v>
      </c>
      <c r="E3664">
        <v>14</v>
      </c>
      <c r="F3664">
        <v>1</v>
      </c>
      <c r="G3664">
        <v>29</v>
      </c>
      <c r="H3664">
        <v>2</v>
      </c>
      <c r="J3664">
        <v>7.5</v>
      </c>
      <c r="L3664">
        <v>7.5</v>
      </c>
      <c r="Q3664">
        <v>9</v>
      </c>
      <c r="R3664" t="s">
        <v>93</v>
      </c>
      <c r="T3664" t="s">
        <v>410</v>
      </c>
      <c r="U3664">
        <v>30</v>
      </c>
      <c r="V3664">
        <v>101.8</v>
      </c>
      <c r="W3664">
        <v>30</v>
      </c>
      <c r="X3664">
        <v>39</v>
      </c>
      <c r="Y3664">
        <v>1</v>
      </c>
      <c r="AB3664">
        <v>113</v>
      </c>
      <c r="AC3664">
        <v>3</v>
      </c>
      <c r="AE3664">
        <v>2</v>
      </c>
      <c r="AF3664">
        <v>500</v>
      </c>
      <c r="AG3664">
        <v>3</v>
      </c>
      <c r="AJ3664">
        <v>39</v>
      </c>
      <c r="AK3664">
        <v>1</v>
      </c>
      <c r="AN3664">
        <v>113</v>
      </c>
      <c r="AO3664">
        <v>3</v>
      </c>
      <c r="AQ3664">
        <v>2</v>
      </c>
      <c r="AR3664">
        <v>500</v>
      </c>
      <c r="AS3664">
        <v>3</v>
      </c>
    </row>
    <row r="3665" spans="1:47" x14ac:dyDescent="0.35">
      <c r="A3665">
        <v>8041</v>
      </c>
      <c r="B3665" t="s">
        <v>47</v>
      </c>
      <c r="C3665">
        <v>1955</v>
      </c>
      <c r="D3665">
        <v>4</v>
      </c>
      <c r="E3665">
        <v>15</v>
      </c>
      <c r="F3665">
        <v>3</v>
      </c>
      <c r="G3665">
        <v>40</v>
      </c>
      <c r="H3665">
        <v>58</v>
      </c>
      <c r="J3665">
        <v>7</v>
      </c>
      <c r="L3665">
        <v>7</v>
      </c>
      <c r="Q3665">
        <v>9</v>
      </c>
      <c r="R3665" t="s">
        <v>93</v>
      </c>
      <c r="T3665" t="s">
        <v>1118</v>
      </c>
      <c r="U3665">
        <v>39.9</v>
      </c>
      <c r="V3665">
        <v>74.599999999999994</v>
      </c>
      <c r="W3665">
        <v>40</v>
      </c>
      <c r="AE3665">
        <v>2</v>
      </c>
      <c r="AG3665">
        <v>2</v>
      </c>
      <c r="AQ3665">
        <v>2</v>
      </c>
      <c r="AS3665">
        <v>2</v>
      </c>
    </row>
    <row r="3666" spans="1:47" x14ac:dyDescent="0.35">
      <c r="A3666">
        <v>4071</v>
      </c>
      <c r="B3666" t="s">
        <v>51</v>
      </c>
      <c r="C3666">
        <v>1955</v>
      </c>
      <c r="D3666">
        <v>4</v>
      </c>
      <c r="E3666">
        <v>19</v>
      </c>
      <c r="F3666">
        <v>16</v>
      </c>
      <c r="G3666">
        <v>47</v>
      </c>
      <c r="H3666">
        <v>19</v>
      </c>
      <c r="I3666">
        <v>33</v>
      </c>
      <c r="J3666">
        <v>6.2</v>
      </c>
      <c r="L3666">
        <v>6.2</v>
      </c>
      <c r="Q3666">
        <v>10</v>
      </c>
      <c r="R3666" t="s">
        <v>56</v>
      </c>
      <c r="T3666" t="s">
        <v>2387</v>
      </c>
      <c r="U3666">
        <v>39.4</v>
      </c>
      <c r="V3666">
        <v>23.1</v>
      </c>
      <c r="W3666">
        <v>130</v>
      </c>
      <c r="X3666">
        <v>8</v>
      </c>
      <c r="Y3666">
        <v>1</v>
      </c>
      <c r="AB3666">
        <v>149</v>
      </c>
      <c r="AC3666">
        <v>3</v>
      </c>
      <c r="AE3666">
        <v>4</v>
      </c>
      <c r="AF3666">
        <v>459</v>
      </c>
      <c r="AG3666">
        <v>3</v>
      </c>
      <c r="AH3666">
        <v>8352</v>
      </c>
      <c r="AI3666">
        <v>4</v>
      </c>
      <c r="AJ3666">
        <v>8</v>
      </c>
      <c r="AK3666">
        <v>1</v>
      </c>
      <c r="AN3666">
        <v>149</v>
      </c>
      <c r="AO3666">
        <v>3</v>
      </c>
      <c r="AQ3666">
        <v>4</v>
      </c>
      <c r="AR3666">
        <v>459</v>
      </c>
      <c r="AS3666">
        <v>3</v>
      </c>
      <c r="AT3666">
        <v>8352</v>
      </c>
      <c r="AU3666">
        <v>4</v>
      </c>
    </row>
    <row r="3667" spans="1:47" x14ac:dyDescent="0.35">
      <c r="A3667">
        <v>4073</v>
      </c>
      <c r="B3667" t="s">
        <v>51</v>
      </c>
      <c r="C3667">
        <v>1955</v>
      </c>
      <c r="D3667">
        <v>4</v>
      </c>
      <c r="E3667">
        <v>19</v>
      </c>
      <c r="F3667">
        <v>20</v>
      </c>
      <c r="G3667">
        <v>24</v>
      </c>
      <c r="H3667">
        <v>5</v>
      </c>
      <c r="I3667">
        <v>30</v>
      </c>
      <c r="J3667">
        <v>7.1</v>
      </c>
      <c r="L3667">
        <v>7.1</v>
      </c>
      <c r="Q3667">
        <v>6</v>
      </c>
      <c r="R3667" t="s">
        <v>539</v>
      </c>
      <c r="T3667" t="s">
        <v>539</v>
      </c>
      <c r="U3667">
        <v>-30</v>
      </c>
      <c r="V3667">
        <v>-72</v>
      </c>
      <c r="W3667">
        <v>160</v>
      </c>
      <c r="AJ3667">
        <v>1</v>
      </c>
      <c r="AK3667">
        <v>1</v>
      </c>
      <c r="AQ3667">
        <v>1</v>
      </c>
      <c r="AS3667">
        <v>1</v>
      </c>
    </row>
    <row r="3668" spans="1:47" x14ac:dyDescent="0.35">
      <c r="A3668">
        <v>4075</v>
      </c>
      <c r="B3668" t="s">
        <v>47</v>
      </c>
      <c r="C3668">
        <v>1955</v>
      </c>
      <c r="D3668">
        <v>4</v>
      </c>
      <c r="E3668">
        <v>21</v>
      </c>
      <c r="F3668">
        <v>7</v>
      </c>
      <c r="G3668">
        <v>18</v>
      </c>
      <c r="H3668" t="s">
        <v>48</v>
      </c>
      <c r="J3668">
        <v>6</v>
      </c>
      <c r="P3668">
        <v>6</v>
      </c>
      <c r="Q3668">
        <v>10</v>
      </c>
      <c r="R3668" t="s">
        <v>56</v>
      </c>
      <c r="T3668" t="s">
        <v>76</v>
      </c>
      <c r="U3668">
        <v>39.5</v>
      </c>
      <c r="V3668">
        <v>23</v>
      </c>
      <c r="W3668">
        <v>130</v>
      </c>
      <c r="X3668">
        <v>7</v>
      </c>
      <c r="Y3668">
        <v>1</v>
      </c>
      <c r="AE3668">
        <v>3</v>
      </c>
    </row>
    <row r="3669" spans="1:47" x14ac:dyDescent="0.35">
      <c r="A3669">
        <v>8054</v>
      </c>
      <c r="B3669" t="s">
        <v>47</v>
      </c>
      <c r="C3669">
        <v>1955</v>
      </c>
      <c r="D3669">
        <v>4</v>
      </c>
      <c r="E3669">
        <v>24</v>
      </c>
      <c r="F3669">
        <v>12</v>
      </c>
      <c r="G3669">
        <v>59</v>
      </c>
      <c r="H3669">
        <v>12</v>
      </c>
      <c r="J3669">
        <v>6.5</v>
      </c>
      <c r="L3669">
        <v>6.5</v>
      </c>
      <c r="R3669" t="s">
        <v>93</v>
      </c>
      <c r="T3669" t="s">
        <v>1118</v>
      </c>
      <c r="U3669">
        <v>44.2</v>
      </c>
      <c r="V3669">
        <v>83.6</v>
      </c>
      <c r="W3669">
        <v>40</v>
      </c>
      <c r="AE3669">
        <v>1</v>
      </c>
      <c r="AG3669">
        <v>1</v>
      </c>
      <c r="AQ3669">
        <v>1</v>
      </c>
      <c r="AS3669">
        <v>1</v>
      </c>
    </row>
    <row r="3670" spans="1:47" x14ac:dyDescent="0.35">
      <c r="A3670">
        <v>6370</v>
      </c>
      <c r="B3670" t="s">
        <v>51</v>
      </c>
      <c r="C3670">
        <v>1955</v>
      </c>
      <c r="D3670">
        <v>5</v>
      </c>
      <c r="E3670">
        <v>17</v>
      </c>
      <c r="F3670">
        <v>14</v>
      </c>
      <c r="G3670">
        <v>49</v>
      </c>
      <c r="H3670">
        <v>49</v>
      </c>
      <c r="J3670">
        <v>7.3</v>
      </c>
      <c r="L3670">
        <v>7.3</v>
      </c>
      <c r="R3670" t="s">
        <v>77</v>
      </c>
      <c r="T3670" t="s">
        <v>1293</v>
      </c>
      <c r="U3670">
        <v>6.5</v>
      </c>
      <c r="V3670">
        <v>94</v>
      </c>
      <c r="W3670">
        <v>60</v>
      </c>
    </row>
    <row r="3671" spans="1:47" x14ac:dyDescent="0.35">
      <c r="A3671">
        <v>8043</v>
      </c>
      <c r="B3671" t="s">
        <v>47</v>
      </c>
      <c r="C3671">
        <v>1955</v>
      </c>
      <c r="D3671">
        <v>6</v>
      </c>
      <c r="E3671">
        <v>7</v>
      </c>
      <c r="F3671">
        <v>0</v>
      </c>
      <c r="G3671">
        <v>48</v>
      </c>
      <c r="H3671">
        <v>54</v>
      </c>
      <c r="J3671">
        <v>6</v>
      </c>
      <c r="L3671">
        <v>6</v>
      </c>
      <c r="Q3671">
        <v>8</v>
      </c>
      <c r="R3671" t="s">
        <v>93</v>
      </c>
      <c r="T3671" t="s">
        <v>530</v>
      </c>
      <c r="U3671">
        <v>26.5</v>
      </c>
      <c r="V3671">
        <v>101.1</v>
      </c>
      <c r="W3671">
        <v>30</v>
      </c>
      <c r="AE3671">
        <v>3</v>
      </c>
      <c r="AF3671">
        <v>4524</v>
      </c>
      <c r="AG3671">
        <v>4</v>
      </c>
      <c r="AQ3671">
        <v>3</v>
      </c>
      <c r="AR3671">
        <v>4524</v>
      </c>
      <c r="AS3671">
        <v>4</v>
      </c>
    </row>
    <row r="3672" spans="1:47" x14ac:dyDescent="0.35">
      <c r="A3672">
        <v>4076</v>
      </c>
      <c r="B3672" t="s">
        <v>47</v>
      </c>
      <c r="C3672">
        <v>1955</v>
      </c>
      <c r="D3672">
        <v>7</v>
      </c>
      <c r="E3672">
        <v>16</v>
      </c>
      <c r="F3672">
        <v>7</v>
      </c>
      <c r="G3672">
        <v>7</v>
      </c>
      <c r="H3672" t="s">
        <v>48</v>
      </c>
      <c r="J3672">
        <v>6.8</v>
      </c>
      <c r="P3672">
        <v>6.8</v>
      </c>
      <c r="Q3672">
        <v>9</v>
      </c>
      <c r="R3672" t="s">
        <v>80</v>
      </c>
      <c r="T3672" t="s">
        <v>2388</v>
      </c>
      <c r="U3672">
        <v>37.5</v>
      </c>
      <c r="V3672">
        <v>27</v>
      </c>
      <c r="W3672">
        <v>140</v>
      </c>
      <c r="X3672">
        <v>4</v>
      </c>
      <c r="Y3672">
        <v>1</v>
      </c>
      <c r="AE3672">
        <v>3</v>
      </c>
    </row>
    <row r="3673" spans="1:47" x14ac:dyDescent="0.35">
      <c r="A3673">
        <v>4079</v>
      </c>
      <c r="B3673" t="s">
        <v>47</v>
      </c>
      <c r="C3673">
        <v>1955</v>
      </c>
      <c r="D3673">
        <v>7</v>
      </c>
      <c r="E3673">
        <v>20</v>
      </c>
      <c r="F3673">
        <v>21</v>
      </c>
      <c r="H3673" t="s">
        <v>48</v>
      </c>
      <c r="J3673">
        <v>6</v>
      </c>
      <c r="P3673">
        <v>6</v>
      </c>
      <c r="R3673" t="s">
        <v>580</v>
      </c>
      <c r="T3673" t="s">
        <v>1848</v>
      </c>
      <c r="U3673">
        <v>0.2</v>
      </c>
      <c r="V3673">
        <v>-78.400000000000006</v>
      </c>
      <c r="W3673">
        <v>160</v>
      </c>
      <c r="AE3673">
        <v>3</v>
      </c>
    </row>
    <row r="3674" spans="1:47" x14ac:dyDescent="0.35">
      <c r="A3674">
        <v>4080</v>
      </c>
      <c r="B3674" t="s">
        <v>47</v>
      </c>
      <c r="C3674">
        <v>1955</v>
      </c>
      <c r="D3674">
        <v>9</v>
      </c>
      <c r="E3674">
        <v>1</v>
      </c>
      <c r="F3674">
        <v>17</v>
      </c>
      <c r="G3674">
        <v>33</v>
      </c>
      <c r="H3674" t="s">
        <v>48</v>
      </c>
      <c r="J3674">
        <v>5.8</v>
      </c>
      <c r="P3674">
        <v>5.8</v>
      </c>
      <c r="R3674" t="s">
        <v>595</v>
      </c>
      <c r="T3674" t="s">
        <v>595</v>
      </c>
      <c r="U3674">
        <v>10</v>
      </c>
      <c r="V3674">
        <v>-84.5</v>
      </c>
      <c r="W3674">
        <v>100</v>
      </c>
      <c r="X3674">
        <v>10</v>
      </c>
      <c r="Y3674">
        <v>1</v>
      </c>
      <c r="AE3674">
        <v>2</v>
      </c>
    </row>
    <row r="3675" spans="1:47" x14ac:dyDescent="0.35">
      <c r="A3675">
        <v>6371</v>
      </c>
      <c r="B3675" t="s">
        <v>51</v>
      </c>
      <c r="C3675">
        <v>1955</v>
      </c>
      <c r="D3675">
        <v>9</v>
      </c>
      <c r="E3675">
        <v>8</v>
      </c>
      <c r="F3675">
        <v>3</v>
      </c>
      <c r="G3675">
        <v>27</v>
      </c>
      <c r="H3675">
        <v>14</v>
      </c>
      <c r="I3675">
        <v>33</v>
      </c>
      <c r="J3675">
        <v>6.5</v>
      </c>
      <c r="L3675">
        <v>6.5</v>
      </c>
      <c r="R3675" t="s">
        <v>1769</v>
      </c>
      <c r="T3675" t="s">
        <v>2389</v>
      </c>
      <c r="U3675">
        <v>-6.9</v>
      </c>
      <c r="V3675">
        <v>155.69999999999999</v>
      </c>
      <c r="W3675">
        <v>170</v>
      </c>
    </row>
    <row r="3676" spans="1:47" x14ac:dyDescent="0.35">
      <c r="A3676">
        <v>4083</v>
      </c>
      <c r="B3676" t="s">
        <v>47</v>
      </c>
      <c r="C3676">
        <v>1955</v>
      </c>
      <c r="D3676">
        <v>9</v>
      </c>
      <c r="E3676">
        <v>12</v>
      </c>
      <c r="F3676">
        <v>6</v>
      </c>
      <c r="G3676">
        <v>9</v>
      </c>
      <c r="H3676">
        <v>20</v>
      </c>
      <c r="J3676">
        <v>6.3</v>
      </c>
      <c r="L3676">
        <v>6.3</v>
      </c>
      <c r="R3676" t="s">
        <v>85</v>
      </c>
      <c r="T3676" t="s">
        <v>2390</v>
      </c>
      <c r="U3676">
        <v>32.200000000000003</v>
      </c>
      <c r="V3676">
        <v>29.6</v>
      </c>
      <c r="W3676">
        <v>15</v>
      </c>
      <c r="X3676">
        <v>22</v>
      </c>
      <c r="Y3676">
        <v>1</v>
      </c>
      <c r="AB3676">
        <v>12</v>
      </c>
      <c r="AC3676">
        <v>1</v>
      </c>
      <c r="AE3676">
        <v>3</v>
      </c>
      <c r="AJ3676">
        <v>22</v>
      </c>
      <c r="AK3676">
        <v>1</v>
      </c>
      <c r="AN3676">
        <v>12</v>
      </c>
      <c r="AO3676">
        <v>1</v>
      </c>
      <c r="AQ3676">
        <v>3</v>
      </c>
    </row>
    <row r="3677" spans="1:47" x14ac:dyDescent="0.35">
      <c r="A3677">
        <v>8029</v>
      </c>
      <c r="B3677" t="s">
        <v>51</v>
      </c>
      <c r="C3677">
        <v>1955</v>
      </c>
      <c r="D3677">
        <v>9</v>
      </c>
      <c r="E3677">
        <v>23</v>
      </c>
      <c r="F3677">
        <v>15</v>
      </c>
      <c r="G3677">
        <v>6</v>
      </c>
      <c r="H3677">
        <v>23</v>
      </c>
      <c r="I3677">
        <v>10</v>
      </c>
      <c r="J3677">
        <v>6.8</v>
      </c>
      <c r="L3677">
        <v>6.8</v>
      </c>
      <c r="Q3677">
        <v>9</v>
      </c>
      <c r="R3677" t="s">
        <v>93</v>
      </c>
      <c r="T3677" t="s">
        <v>530</v>
      </c>
      <c r="U3677">
        <v>26.6</v>
      </c>
      <c r="V3677">
        <v>101.8</v>
      </c>
      <c r="W3677">
        <v>30</v>
      </c>
      <c r="Y3677">
        <v>1</v>
      </c>
      <c r="AE3677">
        <v>3</v>
      </c>
      <c r="AF3677">
        <v>15000</v>
      </c>
      <c r="AG3677">
        <v>4</v>
      </c>
      <c r="AK3677">
        <v>1</v>
      </c>
      <c r="AQ3677">
        <v>3</v>
      </c>
      <c r="AR3677">
        <v>15000</v>
      </c>
      <c r="AS3677">
        <v>4</v>
      </c>
    </row>
    <row r="3678" spans="1:47" x14ac:dyDescent="0.35">
      <c r="A3678">
        <v>8044</v>
      </c>
      <c r="B3678" t="s">
        <v>47</v>
      </c>
      <c r="C3678">
        <v>1955</v>
      </c>
      <c r="D3678">
        <v>10</v>
      </c>
      <c r="E3678">
        <v>1</v>
      </c>
      <c r="F3678">
        <v>6</v>
      </c>
      <c r="G3678">
        <v>29</v>
      </c>
      <c r="H3678">
        <v>55</v>
      </c>
      <c r="J3678">
        <v>5.8</v>
      </c>
      <c r="L3678">
        <v>5.8</v>
      </c>
      <c r="Q3678">
        <v>7</v>
      </c>
      <c r="R3678" t="s">
        <v>93</v>
      </c>
      <c r="T3678" t="s">
        <v>410</v>
      </c>
      <c r="U3678">
        <v>29.9</v>
      </c>
      <c r="V3678">
        <v>101.4</v>
      </c>
      <c r="W3678">
        <v>30</v>
      </c>
      <c r="AE3678">
        <v>1</v>
      </c>
      <c r="AG3678">
        <v>1</v>
      </c>
      <c r="AQ3678">
        <v>1</v>
      </c>
      <c r="AS3678">
        <v>1</v>
      </c>
    </row>
    <row r="3679" spans="1:47" x14ac:dyDescent="0.35">
      <c r="A3679">
        <v>4084</v>
      </c>
      <c r="B3679" t="s">
        <v>47</v>
      </c>
      <c r="C3679">
        <v>1955</v>
      </c>
      <c r="D3679">
        <v>10</v>
      </c>
      <c r="E3679">
        <v>9</v>
      </c>
      <c r="F3679">
        <v>21</v>
      </c>
      <c r="G3679">
        <v>3</v>
      </c>
      <c r="H3679" t="s">
        <v>48</v>
      </c>
      <c r="R3679" t="s">
        <v>479</v>
      </c>
      <c r="T3679" t="s">
        <v>2391</v>
      </c>
      <c r="U3679">
        <v>-16.2</v>
      </c>
      <c r="V3679">
        <v>-71.3</v>
      </c>
      <c r="W3679">
        <v>160</v>
      </c>
      <c r="X3679">
        <v>1</v>
      </c>
      <c r="Y3679">
        <v>1</v>
      </c>
      <c r="AE3679">
        <v>2</v>
      </c>
    </row>
    <row r="3680" spans="1:47" x14ac:dyDescent="0.35">
      <c r="A3680">
        <v>6372</v>
      </c>
      <c r="B3680" t="s">
        <v>51</v>
      </c>
      <c r="C3680">
        <v>1955</v>
      </c>
      <c r="D3680">
        <v>10</v>
      </c>
      <c r="E3680">
        <v>10</v>
      </c>
      <c r="F3680">
        <v>8</v>
      </c>
      <c r="G3680">
        <v>57</v>
      </c>
      <c r="H3680">
        <v>52.7</v>
      </c>
      <c r="I3680">
        <v>35</v>
      </c>
      <c r="J3680">
        <v>7.3</v>
      </c>
      <c r="K3680">
        <v>7.3</v>
      </c>
      <c r="L3680">
        <v>7.3</v>
      </c>
      <c r="R3680" t="s">
        <v>977</v>
      </c>
      <c r="T3680" t="s">
        <v>1372</v>
      </c>
      <c r="U3680">
        <v>-5.0999999999999996</v>
      </c>
      <c r="V3680">
        <v>152.92400000000001</v>
      </c>
      <c r="W3680">
        <v>170</v>
      </c>
    </row>
    <row r="3681" spans="1:43" x14ac:dyDescent="0.35">
      <c r="A3681">
        <v>4086</v>
      </c>
      <c r="B3681" t="s">
        <v>47</v>
      </c>
      <c r="C3681">
        <v>1956</v>
      </c>
      <c r="D3681">
        <v>1</v>
      </c>
      <c r="E3681">
        <v>8</v>
      </c>
      <c r="F3681">
        <v>7</v>
      </c>
      <c r="G3681">
        <v>11</v>
      </c>
      <c r="H3681">
        <v>26</v>
      </c>
      <c r="J3681">
        <v>6.5</v>
      </c>
      <c r="L3681">
        <v>6.5</v>
      </c>
      <c r="R3681" t="s">
        <v>543</v>
      </c>
      <c r="T3681" t="s">
        <v>1644</v>
      </c>
      <c r="U3681">
        <v>17</v>
      </c>
      <c r="V3681">
        <v>-99.5</v>
      </c>
      <c r="W3681">
        <v>150</v>
      </c>
      <c r="AC3681">
        <v>3</v>
      </c>
      <c r="AE3681">
        <v>3</v>
      </c>
      <c r="AO3681">
        <v>3</v>
      </c>
      <c r="AQ3681">
        <v>3</v>
      </c>
    </row>
    <row r="3682" spans="1:43" x14ac:dyDescent="0.35">
      <c r="A3682">
        <v>9782</v>
      </c>
      <c r="B3682" t="s">
        <v>51</v>
      </c>
      <c r="C3682">
        <v>1956</v>
      </c>
      <c r="D3682">
        <v>1</v>
      </c>
      <c r="E3682">
        <v>8</v>
      </c>
      <c r="F3682">
        <v>20</v>
      </c>
      <c r="G3682">
        <v>54</v>
      </c>
      <c r="H3682">
        <v>13</v>
      </c>
      <c r="J3682">
        <v>7.1</v>
      </c>
      <c r="L3682">
        <v>7.1</v>
      </c>
      <c r="Q3682">
        <v>5</v>
      </c>
      <c r="R3682" t="s">
        <v>539</v>
      </c>
      <c r="T3682" t="s">
        <v>539</v>
      </c>
      <c r="U3682">
        <v>-19</v>
      </c>
      <c r="V3682">
        <v>-70</v>
      </c>
      <c r="W3682">
        <v>160</v>
      </c>
      <c r="Y3682">
        <v>1</v>
      </c>
      <c r="AE3682">
        <v>1</v>
      </c>
      <c r="AK3682">
        <v>1</v>
      </c>
      <c r="AQ3682">
        <v>1</v>
      </c>
    </row>
    <row r="3683" spans="1:43" x14ac:dyDescent="0.35">
      <c r="A3683">
        <v>4087</v>
      </c>
      <c r="B3683" t="s">
        <v>47</v>
      </c>
      <c r="C3683">
        <v>1956</v>
      </c>
      <c r="D3683">
        <v>1</v>
      </c>
      <c r="E3683">
        <v>10</v>
      </c>
      <c r="H3683" t="s">
        <v>48</v>
      </c>
      <c r="J3683">
        <v>7.7</v>
      </c>
      <c r="P3683">
        <v>7.7</v>
      </c>
      <c r="R3683" t="s">
        <v>1332</v>
      </c>
      <c r="T3683" t="s">
        <v>1445</v>
      </c>
      <c r="U3683">
        <v>-20</v>
      </c>
      <c r="V3683">
        <v>-175</v>
      </c>
      <c r="W3683">
        <v>170</v>
      </c>
    </row>
    <row r="3684" spans="1:43" x14ac:dyDescent="0.35">
      <c r="A3684">
        <v>4088</v>
      </c>
      <c r="B3684" t="s">
        <v>47</v>
      </c>
      <c r="C3684">
        <v>1956</v>
      </c>
      <c r="D3684">
        <v>1</v>
      </c>
      <c r="E3684">
        <v>12</v>
      </c>
      <c r="F3684">
        <v>5</v>
      </c>
      <c r="G3684">
        <v>46</v>
      </c>
      <c r="H3684" t="s">
        <v>48</v>
      </c>
      <c r="J3684">
        <v>5.8</v>
      </c>
      <c r="P3684">
        <v>5.8</v>
      </c>
      <c r="R3684" t="s">
        <v>965</v>
      </c>
      <c r="T3684" t="s">
        <v>965</v>
      </c>
      <c r="U3684">
        <v>47.5</v>
      </c>
      <c r="V3684">
        <v>19.3</v>
      </c>
      <c r="W3684">
        <v>110</v>
      </c>
      <c r="X3684">
        <v>2</v>
      </c>
      <c r="Y3684">
        <v>1</v>
      </c>
      <c r="AE3684">
        <v>3</v>
      </c>
    </row>
    <row r="3685" spans="1:43" x14ac:dyDescent="0.35">
      <c r="A3685">
        <v>4089</v>
      </c>
      <c r="B3685" t="s">
        <v>47</v>
      </c>
      <c r="C3685">
        <v>1956</v>
      </c>
      <c r="D3685">
        <v>1</v>
      </c>
      <c r="E3685">
        <v>16</v>
      </c>
      <c r="F3685">
        <v>23</v>
      </c>
      <c r="G3685">
        <v>37</v>
      </c>
      <c r="H3685" t="s">
        <v>48</v>
      </c>
      <c r="J3685">
        <v>7.3</v>
      </c>
      <c r="P3685">
        <v>7.3</v>
      </c>
      <c r="Q3685">
        <v>9</v>
      </c>
      <c r="R3685" t="s">
        <v>570</v>
      </c>
      <c r="T3685" t="s">
        <v>570</v>
      </c>
      <c r="U3685">
        <v>-0.5</v>
      </c>
      <c r="V3685">
        <v>-80.5</v>
      </c>
      <c r="W3685">
        <v>160</v>
      </c>
      <c r="AE3685">
        <v>2</v>
      </c>
    </row>
    <row r="3686" spans="1:43" x14ac:dyDescent="0.35">
      <c r="A3686">
        <v>4090</v>
      </c>
      <c r="B3686" t="s">
        <v>47</v>
      </c>
      <c r="C3686">
        <v>1956</v>
      </c>
      <c r="D3686">
        <v>1</v>
      </c>
      <c r="E3686">
        <v>24</v>
      </c>
      <c r="H3686" t="s">
        <v>48</v>
      </c>
      <c r="J3686">
        <v>7.3</v>
      </c>
      <c r="P3686">
        <v>7.3</v>
      </c>
      <c r="R3686" t="s">
        <v>713</v>
      </c>
      <c r="T3686" t="s">
        <v>2392</v>
      </c>
      <c r="U3686">
        <v>12.2</v>
      </c>
      <c r="V3686">
        <v>-86.7</v>
      </c>
      <c r="W3686">
        <v>100</v>
      </c>
      <c r="AE3686">
        <v>2</v>
      </c>
    </row>
    <row r="3687" spans="1:43" x14ac:dyDescent="0.35">
      <c r="A3687">
        <v>4091</v>
      </c>
      <c r="B3687" t="s">
        <v>47</v>
      </c>
      <c r="C3687">
        <v>1956</v>
      </c>
      <c r="D3687">
        <v>1</v>
      </c>
      <c r="E3687">
        <v>31</v>
      </c>
      <c r="F3687">
        <v>2</v>
      </c>
      <c r="G3687">
        <v>25</v>
      </c>
      <c r="H3687" t="s">
        <v>48</v>
      </c>
      <c r="I3687">
        <v>7</v>
      </c>
      <c r="J3687">
        <v>4.5</v>
      </c>
      <c r="P3687">
        <v>4.5</v>
      </c>
      <c r="Q3687">
        <v>7</v>
      </c>
      <c r="R3687" t="s">
        <v>191</v>
      </c>
      <c r="T3687" t="s">
        <v>2393</v>
      </c>
      <c r="U3687">
        <v>45.5</v>
      </c>
      <c r="V3687">
        <v>14.3</v>
      </c>
      <c r="W3687">
        <v>130</v>
      </c>
      <c r="AE3687">
        <v>2</v>
      </c>
    </row>
    <row r="3688" spans="1:43" x14ac:dyDescent="0.35">
      <c r="A3688">
        <v>4092</v>
      </c>
      <c r="B3688" t="s">
        <v>47</v>
      </c>
      <c r="C3688">
        <v>1956</v>
      </c>
      <c r="D3688">
        <v>2</v>
      </c>
      <c r="E3688">
        <v>20</v>
      </c>
      <c r="F3688">
        <v>20</v>
      </c>
      <c r="G3688">
        <v>31</v>
      </c>
      <c r="H3688" t="s">
        <v>48</v>
      </c>
      <c r="J3688">
        <v>5.8</v>
      </c>
      <c r="P3688">
        <v>5.8</v>
      </c>
      <c r="Q3688">
        <v>8</v>
      </c>
      <c r="R3688" t="s">
        <v>80</v>
      </c>
      <c r="T3688" t="s">
        <v>2394</v>
      </c>
      <c r="U3688">
        <v>40</v>
      </c>
      <c r="V3688">
        <v>30.5</v>
      </c>
      <c r="W3688">
        <v>140</v>
      </c>
      <c r="X3688">
        <v>4</v>
      </c>
      <c r="Y3688">
        <v>1</v>
      </c>
      <c r="AE3688">
        <v>2</v>
      </c>
    </row>
    <row r="3689" spans="1:43" x14ac:dyDescent="0.35">
      <c r="A3689">
        <v>10063</v>
      </c>
      <c r="B3689" t="s">
        <v>51</v>
      </c>
      <c r="C3689">
        <v>1956</v>
      </c>
      <c r="D3689">
        <v>3</v>
      </c>
      <c r="E3689">
        <v>2</v>
      </c>
      <c r="F3689">
        <v>22</v>
      </c>
      <c r="G3689">
        <v>43</v>
      </c>
      <c r="J3689">
        <v>5.3</v>
      </c>
      <c r="L3689">
        <v>5.3</v>
      </c>
      <c r="Q3689">
        <v>7</v>
      </c>
      <c r="R3689" t="s">
        <v>1186</v>
      </c>
      <c r="T3689" t="s">
        <v>1952</v>
      </c>
      <c r="U3689">
        <v>-38.9</v>
      </c>
      <c r="V3689">
        <v>175.7</v>
      </c>
      <c r="W3689">
        <v>170</v>
      </c>
      <c r="AE3689">
        <v>1</v>
      </c>
      <c r="AQ3689">
        <v>1</v>
      </c>
    </row>
    <row r="3690" spans="1:43" x14ac:dyDescent="0.35">
      <c r="A3690">
        <v>6373</v>
      </c>
      <c r="B3690" t="s">
        <v>51</v>
      </c>
      <c r="C3690">
        <v>1956</v>
      </c>
      <c r="D3690">
        <v>3</v>
      </c>
      <c r="E3690">
        <v>5</v>
      </c>
      <c r="F3690">
        <v>23</v>
      </c>
      <c r="G3690">
        <v>29</v>
      </c>
      <c r="H3690" t="s">
        <v>48</v>
      </c>
      <c r="I3690">
        <v>20</v>
      </c>
      <c r="R3690" t="s">
        <v>199</v>
      </c>
      <c r="T3690" t="s">
        <v>2395</v>
      </c>
      <c r="U3690">
        <v>44.3</v>
      </c>
      <c r="V3690">
        <v>144.1</v>
      </c>
      <c r="W3690">
        <v>30</v>
      </c>
    </row>
    <row r="3691" spans="1:43" x14ac:dyDescent="0.35">
      <c r="A3691">
        <v>4094</v>
      </c>
      <c r="B3691" t="s">
        <v>47</v>
      </c>
      <c r="C3691">
        <v>1956</v>
      </c>
      <c r="D3691">
        <v>3</v>
      </c>
      <c r="E3691">
        <v>16</v>
      </c>
      <c r="F3691">
        <v>19</v>
      </c>
      <c r="G3691">
        <v>32</v>
      </c>
      <c r="H3691" t="s">
        <v>48</v>
      </c>
      <c r="J3691">
        <v>5.8</v>
      </c>
      <c r="P3691">
        <v>5.8</v>
      </c>
      <c r="R3691" t="s">
        <v>65</v>
      </c>
      <c r="T3691" t="s">
        <v>2396</v>
      </c>
      <c r="U3691">
        <v>35.5</v>
      </c>
      <c r="V3691">
        <v>35.5</v>
      </c>
      <c r="W3691">
        <v>140</v>
      </c>
      <c r="X3691">
        <v>148</v>
      </c>
      <c r="Y3691">
        <v>3</v>
      </c>
      <c r="AE3691">
        <v>3</v>
      </c>
    </row>
    <row r="3692" spans="1:43" x14ac:dyDescent="0.35">
      <c r="A3692">
        <v>4095</v>
      </c>
      <c r="B3692" t="s">
        <v>47</v>
      </c>
      <c r="C3692">
        <v>1956</v>
      </c>
      <c r="D3692">
        <v>4</v>
      </c>
      <c r="E3692">
        <v>19</v>
      </c>
      <c r="F3692">
        <v>18</v>
      </c>
      <c r="G3692">
        <v>38</v>
      </c>
      <c r="H3692" t="s">
        <v>48</v>
      </c>
      <c r="R3692" t="s">
        <v>87</v>
      </c>
      <c r="T3692" t="s">
        <v>87</v>
      </c>
      <c r="U3692">
        <v>37</v>
      </c>
      <c r="V3692">
        <v>-4</v>
      </c>
      <c r="W3692">
        <v>130</v>
      </c>
      <c r="X3692">
        <v>7</v>
      </c>
      <c r="Y3692">
        <v>1</v>
      </c>
      <c r="AE3692">
        <v>3</v>
      </c>
    </row>
    <row r="3693" spans="1:43" x14ac:dyDescent="0.35">
      <c r="A3693">
        <v>4096</v>
      </c>
      <c r="B3693" t="s">
        <v>47</v>
      </c>
      <c r="C3693">
        <v>1956</v>
      </c>
      <c r="D3693">
        <v>5</v>
      </c>
      <c r="E3693">
        <v>23</v>
      </c>
      <c r="F3693">
        <v>20</v>
      </c>
      <c r="G3693">
        <v>48</v>
      </c>
      <c r="H3693" t="s">
        <v>48</v>
      </c>
      <c r="I3693">
        <v>430</v>
      </c>
      <c r="J3693">
        <v>7.5</v>
      </c>
      <c r="P3693">
        <v>7.5</v>
      </c>
      <c r="R3693" t="s">
        <v>1594</v>
      </c>
      <c r="T3693" t="s">
        <v>1595</v>
      </c>
      <c r="U3693">
        <v>-15</v>
      </c>
      <c r="V3693">
        <v>-179</v>
      </c>
      <c r="W3693">
        <v>170</v>
      </c>
    </row>
    <row r="3694" spans="1:43" x14ac:dyDescent="0.35">
      <c r="A3694">
        <v>4099</v>
      </c>
      <c r="B3694" t="s">
        <v>47</v>
      </c>
      <c r="C3694">
        <v>1956</v>
      </c>
      <c r="D3694">
        <v>6</v>
      </c>
      <c r="E3694">
        <v>9</v>
      </c>
      <c r="H3694" t="s">
        <v>48</v>
      </c>
      <c r="I3694">
        <v>60</v>
      </c>
      <c r="J3694">
        <v>7.6</v>
      </c>
      <c r="P3694">
        <v>7.6</v>
      </c>
      <c r="R3694" t="s">
        <v>121</v>
      </c>
      <c r="T3694" t="s">
        <v>515</v>
      </c>
      <c r="U3694">
        <v>35.1</v>
      </c>
      <c r="V3694">
        <v>67.5</v>
      </c>
      <c r="W3694">
        <v>40</v>
      </c>
      <c r="X3694">
        <v>100</v>
      </c>
      <c r="Y3694">
        <v>2</v>
      </c>
    </row>
    <row r="3695" spans="1:43" x14ac:dyDescent="0.35">
      <c r="A3695">
        <v>4100</v>
      </c>
      <c r="B3695" t="s">
        <v>51</v>
      </c>
      <c r="C3695">
        <v>1956</v>
      </c>
      <c r="D3695">
        <v>7</v>
      </c>
      <c r="E3695">
        <v>9</v>
      </c>
      <c r="F3695">
        <v>3</v>
      </c>
      <c r="G3695">
        <v>11</v>
      </c>
      <c r="H3695">
        <v>39</v>
      </c>
      <c r="I3695">
        <v>20</v>
      </c>
      <c r="J3695">
        <v>7.8</v>
      </c>
      <c r="L3695">
        <v>7.8</v>
      </c>
      <c r="Q3695">
        <v>9</v>
      </c>
      <c r="R3695" t="s">
        <v>56</v>
      </c>
      <c r="T3695" t="s">
        <v>2397</v>
      </c>
      <c r="U3695">
        <v>36.9</v>
      </c>
      <c r="V3695">
        <v>26</v>
      </c>
      <c r="W3695">
        <v>130</v>
      </c>
      <c r="X3695">
        <v>53</v>
      </c>
      <c r="Y3695">
        <v>2</v>
      </c>
      <c r="AE3695">
        <v>3</v>
      </c>
      <c r="AJ3695">
        <v>56</v>
      </c>
      <c r="AK3695">
        <v>2</v>
      </c>
      <c r="AQ3695">
        <v>3</v>
      </c>
    </row>
    <row r="3696" spans="1:43" x14ac:dyDescent="0.35">
      <c r="A3696">
        <v>7771</v>
      </c>
      <c r="B3696" t="s">
        <v>51</v>
      </c>
      <c r="C3696">
        <v>1956</v>
      </c>
      <c r="D3696">
        <v>7</v>
      </c>
      <c r="E3696">
        <v>9</v>
      </c>
      <c r="F3696">
        <v>3</v>
      </c>
      <c r="G3696">
        <v>24</v>
      </c>
      <c r="J3696">
        <v>6.8</v>
      </c>
      <c r="L3696">
        <v>6.8</v>
      </c>
      <c r="R3696" t="s">
        <v>56</v>
      </c>
      <c r="T3696" t="s">
        <v>76</v>
      </c>
      <c r="U3696">
        <v>36.799999999999997</v>
      </c>
      <c r="V3696">
        <v>25.2</v>
      </c>
      <c r="W3696">
        <v>130</v>
      </c>
    </row>
    <row r="3697" spans="1:45" x14ac:dyDescent="0.35">
      <c r="A3697">
        <v>4101</v>
      </c>
      <c r="B3697" t="s">
        <v>47</v>
      </c>
      <c r="C3697">
        <v>1956</v>
      </c>
      <c r="D3697">
        <v>7</v>
      </c>
      <c r="E3697">
        <v>16</v>
      </c>
      <c r="F3697">
        <v>15</v>
      </c>
      <c r="G3697">
        <v>7</v>
      </c>
      <c r="H3697" t="s">
        <v>48</v>
      </c>
      <c r="I3697">
        <v>39</v>
      </c>
      <c r="J3697">
        <v>7</v>
      </c>
      <c r="P3697">
        <v>7</v>
      </c>
      <c r="R3697" t="s">
        <v>851</v>
      </c>
      <c r="T3697" t="s">
        <v>851</v>
      </c>
      <c r="U3697">
        <v>22.2</v>
      </c>
      <c r="V3697">
        <v>95.7</v>
      </c>
      <c r="W3697">
        <v>60</v>
      </c>
      <c r="X3697">
        <v>38</v>
      </c>
      <c r="Y3697">
        <v>1</v>
      </c>
      <c r="AE3697">
        <v>2</v>
      </c>
    </row>
    <row r="3698" spans="1:45" x14ac:dyDescent="0.35">
      <c r="A3698">
        <v>4102</v>
      </c>
      <c r="B3698" t="s">
        <v>47</v>
      </c>
      <c r="C3698">
        <v>1956</v>
      </c>
      <c r="D3698">
        <v>7</v>
      </c>
      <c r="E3698">
        <v>18</v>
      </c>
      <c r="F3698">
        <v>6</v>
      </c>
      <c r="G3698">
        <v>19</v>
      </c>
      <c r="H3698">
        <v>35</v>
      </c>
      <c r="I3698">
        <v>190</v>
      </c>
      <c r="J3698">
        <v>7.5</v>
      </c>
      <c r="L3698">
        <v>7.5</v>
      </c>
      <c r="P3698">
        <v>7.5</v>
      </c>
      <c r="R3698" t="s">
        <v>676</v>
      </c>
      <c r="T3698" t="s">
        <v>677</v>
      </c>
      <c r="U3698">
        <v>-5.5</v>
      </c>
      <c r="V3698">
        <v>130</v>
      </c>
      <c r="W3698">
        <v>170</v>
      </c>
    </row>
    <row r="3699" spans="1:45" x14ac:dyDescent="0.35">
      <c r="A3699">
        <v>4103</v>
      </c>
      <c r="B3699" t="s">
        <v>47</v>
      </c>
      <c r="C3699">
        <v>1956</v>
      </c>
      <c r="D3699">
        <v>7</v>
      </c>
      <c r="E3699">
        <v>21</v>
      </c>
      <c r="F3699">
        <v>15</v>
      </c>
      <c r="G3699">
        <v>32</v>
      </c>
      <c r="H3699">
        <v>30.1</v>
      </c>
      <c r="I3699">
        <v>15</v>
      </c>
      <c r="J3699">
        <v>6</v>
      </c>
      <c r="K3699">
        <v>6</v>
      </c>
      <c r="P3699">
        <v>6.1</v>
      </c>
      <c r="Q3699">
        <v>9</v>
      </c>
      <c r="R3699" t="s">
        <v>77</v>
      </c>
      <c r="T3699" t="s">
        <v>2398</v>
      </c>
      <c r="U3699">
        <v>23.277999999999999</v>
      </c>
      <c r="V3699">
        <v>70.106999999999999</v>
      </c>
      <c r="W3699">
        <v>60</v>
      </c>
      <c r="X3699">
        <v>156</v>
      </c>
      <c r="Y3699">
        <v>3</v>
      </c>
      <c r="AE3699">
        <v>3</v>
      </c>
      <c r="AJ3699">
        <v>156</v>
      </c>
      <c r="AK3699">
        <v>3</v>
      </c>
      <c r="AQ3699">
        <v>3</v>
      </c>
    </row>
    <row r="3700" spans="1:45" x14ac:dyDescent="0.35">
      <c r="A3700">
        <v>6374</v>
      </c>
      <c r="B3700" t="s">
        <v>51</v>
      </c>
      <c r="C3700">
        <v>1956</v>
      </c>
      <c r="D3700">
        <v>8</v>
      </c>
      <c r="E3700">
        <v>12</v>
      </c>
      <c r="F3700">
        <v>16</v>
      </c>
      <c r="G3700">
        <v>59</v>
      </c>
      <c r="H3700">
        <v>37.6</v>
      </c>
      <c r="I3700">
        <v>50</v>
      </c>
      <c r="J3700">
        <v>6.5</v>
      </c>
      <c r="L3700">
        <v>6.5</v>
      </c>
      <c r="R3700" t="s">
        <v>199</v>
      </c>
      <c r="T3700" t="s">
        <v>559</v>
      </c>
      <c r="U3700">
        <v>33.799999999999997</v>
      </c>
      <c r="V3700">
        <v>138.80000000000001</v>
      </c>
      <c r="W3700">
        <v>30</v>
      </c>
    </row>
    <row r="3701" spans="1:45" x14ac:dyDescent="0.35">
      <c r="A3701">
        <v>8045</v>
      </c>
      <c r="B3701" t="s">
        <v>47</v>
      </c>
      <c r="C3701">
        <v>1956</v>
      </c>
      <c r="D3701">
        <v>8</v>
      </c>
      <c r="E3701">
        <v>19</v>
      </c>
      <c r="F3701">
        <v>0</v>
      </c>
      <c r="G3701">
        <v>44</v>
      </c>
      <c r="H3701">
        <v>33</v>
      </c>
      <c r="J3701">
        <v>5</v>
      </c>
      <c r="L3701">
        <v>5</v>
      </c>
      <c r="Q3701">
        <v>7</v>
      </c>
      <c r="R3701" t="s">
        <v>93</v>
      </c>
      <c r="T3701" t="s">
        <v>400</v>
      </c>
      <c r="U3701">
        <v>37.799999999999997</v>
      </c>
      <c r="V3701">
        <v>114</v>
      </c>
      <c r="W3701">
        <v>30</v>
      </c>
      <c r="AE3701">
        <v>1</v>
      </c>
      <c r="AG3701">
        <v>1</v>
      </c>
      <c r="AQ3701">
        <v>1</v>
      </c>
      <c r="AS3701">
        <v>1</v>
      </c>
    </row>
    <row r="3702" spans="1:45" x14ac:dyDescent="0.35">
      <c r="A3702">
        <v>4105</v>
      </c>
      <c r="B3702" t="s">
        <v>47</v>
      </c>
      <c r="C3702">
        <v>1956</v>
      </c>
      <c r="D3702">
        <v>10</v>
      </c>
      <c r="E3702">
        <v>11</v>
      </c>
      <c r="F3702">
        <v>2</v>
      </c>
      <c r="G3702">
        <v>24</v>
      </c>
      <c r="H3702" t="s">
        <v>48</v>
      </c>
      <c r="I3702">
        <v>110</v>
      </c>
      <c r="J3702">
        <v>7.6</v>
      </c>
      <c r="P3702">
        <v>7.6</v>
      </c>
      <c r="Q3702">
        <v>7</v>
      </c>
      <c r="R3702" t="s">
        <v>98</v>
      </c>
      <c r="T3702" t="s">
        <v>904</v>
      </c>
      <c r="U3702">
        <v>46</v>
      </c>
      <c r="V3702">
        <v>150.5</v>
      </c>
      <c r="W3702">
        <v>50</v>
      </c>
    </row>
    <row r="3703" spans="1:45" x14ac:dyDescent="0.35">
      <c r="A3703">
        <v>4107</v>
      </c>
      <c r="B3703" t="s">
        <v>47</v>
      </c>
      <c r="C3703">
        <v>1956</v>
      </c>
      <c r="D3703">
        <v>10</v>
      </c>
      <c r="E3703">
        <v>31</v>
      </c>
      <c r="F3703">
        <v>14</v>
      </c>
      <c r="G3703">
        <v>3</v>
      </c>
      <c r="H3703" t="s">
        <v>48</v>
      </c>
      <c r="J3703">
        <v>6.8</v>
      </c>
      <c r="P3703">
        <v>6.8</v>
      </c>
      <c r="R3703" t="s">
        <v>73</v>
      </c>
      <c r="T3703" t="s">
        <v>2399</v>
      </c>
      <c r="U3703">
        <v>27.2</v>
      </c>
      <c r="V3703">
        <v>54.4</v>
      </c>
      <c r="W3703">
        <v>140</v>
      </c>
      <c r="X3703">
        <v>347</v>
      </c>
      <c r="Y3703">
        <v>3</v>
      </c>
      <c r="AE3703">
        <v>4</v>
      </c>
    </row>
    <row r="3704" spans="1:45" x14ac:dyDescent="0.35">
      <c r="A3704">
        <v>4108</v>
      </c>
      <c r="B3704" t="s">
        <v>51</v>
      </c>
      <c r="C3704">
        <v>1956</v>
      </c>
      <c r="D3704">
        <v>11</v>
      </c>
      <c r="E3704">
        <v>2</v>
      </c>
      <c r="F3704">
        <v>16</v>
      </c>
      <c r="G3704">
        <v>4</v>
      </c>
      <c r="H3704" t="s">
        <v>48</v>
      </c>
      <c r="J3704">
        <v>5.7</v>
      </c>
      <c r="P3704">
        <v>5.7</v>
      </c>
      <c r="Q3704">
        <v>8</v>
      </c>
      <c r="R3704" t="s">
        <v>56</v>
      </c>
      <c r="T3704" t="s">
        <v>2400</v>
      </c>
      <c r="U3704">
        <v>39.5</v>
      </c>
      <c r="V3704">
        <v>23</v>
      </c>
      <c r="W3704">
        <v>130</v>
      </c>
      <c r="Y3704">
        <v>2</v>
      </c>
    </row>
    <row r="3705" spans="1:45" x14ac:dyDescent="0.35">
      <c r="A3705">
        <v>6375</v>
      </c>
      <c r="B3705" t="s">
        <v>51</v>
      </c>
      <c r="C3705">
        <v>1956</v>
      </c>
      <c r="D3705">
        <v>12</v>
      </c>
      <c r="E3705">
        <v>18</v>
      </c>
      <c r="F3705">
        <v>2</v>
      </c>
      <c r="G3705">
        <v>31</v>
      </c>
      <c r="H3705">
        <v>3</v>
      </c>
      <c r="I3705">
        <v>33</v>
      </c>
      <c r="R3705" t="s">
        <v>539</v>
      </c>
      <c r="T3705" t="s">
        <v>1532</v>
      </c>
      <c r="U3705">
        <v>-25.5</v>
      </c>
      <c r="V3705">
        <v>-71</v>
      </c>
      <c r="W3705">
        <v>160</v>
      </c>
    </row>
    <row r="3706" spans="1:45" x14ac:dyDescent="0.35">
      <c r="A3706">
        <v>8046</v>
      </c>
      <c r="B3706" t="s">
        <v>47</v>
      </c>
      <c r="C3706">
        <v>1956</v>
      </c>
      <c r="D3706">
        <v>12</v>
      </c>
      <c r="E3706">
        <v>31</v>
      </c>
      <c r="F3706">
        <v>21</v>
      </c>
      <c r="G3706">
        <v>33</v>
      </c>
      <c r="H3706">
        <v>22</v>
      </c>
      <c r="J3706">
        <v>5</v>
      </c>
      <c r="L3706">
        <v>5</v>
      </c>
      <c r="Q3706">
        <v>6</v>
      </c>
      <c r="R3706" t="s">
        <v>93</v>
      </c>
      <c r="T3706" t="s">
        <v>662</v>
      </c>
      <c r="U3706">
        <v>40.5</v>
      </c>
      <c r="V3706">
        <v>115.5</v>
      </c>
      <c r="W3706">
        <v>30</v>
      </c>
      <c r="AE3706">
        <v>1</v>
      </c>
      <c r="AG3706">
        <v>1</v>
      </c>
      <c r="AQ3706">
        <v>1</v>
      </c>
      <c r="AS3706">
        <v>1</v>
      </c>
    </row>
    <row r="3707" spans="1:45" x14ac:dyDescent="0.35">
      <c r="A3707">
        <v>4111</v>
      </c>
      <c r="B3707" t="s">
        <v>47</v>
      </c>
      <c r="C3707">
        <v>1957</v>
      </c>
      <c r="D3707">
        <v>2</v>
      </c>
      <c r="E3707">
        <v>20</v>
      </c>
      <c r="F3707">
        <v>4</v>
      </c>
      <c r="G3707">
        <v>41</v>
      </c>
      <c r="H3707">
        <v>1</v>
      </c>
      <c r="J3707">
        <v>5.6</v>
      </c>
      <c r="L3707">
        <v>5.6</v>
      </c>
      <c r="R3707" t="s">
        <v>162</v>
      </c>
      <c r="T3707" t="s">
        <v>2401</v>
      </c>
      <c r="U3707">
        <v>36.200000000000003</v>
      </c>
      <c r="V3707">
        <v>8.9</v>
      </c>
      <c r="W3707">
        <v>15</v>
      </c>
      <c r="X3707">
        <v>13</v>
      </c>
      <c r="Y3707">
        <v>1</v>
      </c>
      <c r="AB3707">
        <v>96</v>
      </c>
      <c r="AC3707">
        <v>2</v>
      </c>
      <c r="AE3707">
        <v>2</v>
      </c>
      <c r="AJ3707">
        <v>13</v>
      </c>
      <c r="AK3707">
        <v>1</v>
      </c>
      <c r="AN3707">
        <v>96</v>
      </c>
      <c r="AO3707">
        <v>2</v>
      </c>
      <c r="AQ3707">
        <v>2</v>
      </c>
    </row>
    <row r="3708" spans="1:45" x14ac:dyDescent="0.35">
      <c r="A3708">
        <v>4112</v>
      </c>
      <c r="B3708" t="s">
        <v>47</v>
      </c>
      <c r="C3708">
        <v>1957</v>
      </c>
      <c r="D3708">
        <v>2</v>
      </c>
      <c r="E3708">
        <v>23</v>
      </c>
      <c r="F3708">
        <v>20</v>
      </c>
      <c r="G3708">
        <v>26</v>
      </c>
      <c r="H3708">
        <v>14</v>
      </c>
      <c r="I3708">
        <v>69</v>
      </c>
      <c r="J3708">
        <v>7.2</v>
      </c>
      <c r="L3708">
        <v>7.2</v>
      </c>
      <c r="R3708" t="s">
        <v>738</v>
      </c>
      <c r="T3708" t="s">
        <v>2402</v>
      </c>
      <c r="U3708">
        <v>23.9</v>
      </c>
      <c r="V3708">
        <v>121.6</v>
      </c>
      <c r="W3708">
        <v>30</v>
      </c>
      <c r="X3708">
        <v>11</v>
      </c>
      <c r="Y3708">
        <v>1</v>
      </c>
      <c r="AC3708">
        <v>3</v>
      </c>
      <c r="AE3708">
        <v>2</v>
      </c>
      <c r="AJ3708">
        <v>11</v>
      </c>
      <c r="AK3708">
        <v>1</v>
      </c>
      <c r="AO3708">
        <v>3</v>
      </c>
      <c r="AQ3708">
        <v>2</v>
      </c>
    </row>
    <row r="3709" spans="1:45" x14ac:dyDescent="0.35">
      <c r="A3709">
        <v>4114</v>
      </c>
      <c r="B3709" t="s">
        <v>47</v>
      </c>
      <c r="C3709">
        <v>1957</v>
      </c>
      <c r="D3709">
        <v>3</v>
      </c>
      <c r="E3709">
        <v>8</v>
      </c>
      <c r="F3709">
        <v>12</v>
      </c>
      <c r="G3709">
        <v>21</v>
      </c>
      <c r="H3709">
        <v>14</v>
      </c>
      <c r="J3709">
        <v>7</v>
      </c>
      <c r="L3709">
        <v>7</v>
      </c>
      <c r="Q3709">
        <v>10</v>
      </c>
      <c r="R3709" t="s">
        <v>56</v>
      </c>
      <c r="T3709" t="s">
        <v>2403</v>
      </c>
      <c r="U3709">
        <v>39.4</v>
      </c>
      <c r="V3709">
        <v>22.8</v>
      </c>
      <c r="W3709">
        <v>130</v>
      </c>
      <c r="X3709">
        <v>2</v>
      </c>
      <c r="Y3709">
        <v>1</v>
      </c>
      <c r="AC3709">
        <v>3</v>
      </c>
      <c r="AE3709">
        <v>2</v>
      </c>
      <c r="AJ3709">
        <v>2</v>
      </c>
      <c r="AK3709">
        <v>1</v>
      </c>
      <c r="AO3709">
        <v>3</v>
      </c>
      <c r="AQ3709">
        <v>2</v>
      </c>
    </row>
    <row r="3710" spans="1:45" x14ac:dyDescent="0.35">
      <c r="A3710">
        <v>4116</v>
      </c>
      <c r="B3710" t="s">
        <v>51</v>
      </c>
      <c r="C3710">
        <v>1957</v>
      </c>
      <c r="D3710">
        <v>3</v>
      </c>
      <c r="E3710">
        <v>9</v>
      </c>
      <c r="F3710">
        <v>14</v>
      </c>
      <c r="G3710">
        <v>22</v>
      </c>
      <c r="H3710">
        <v>31.9</v>
      </c>
      <c r="I3710">
        <v>33</v>
      </c>
      <c r="J3710">
        <v>8.6</v>
      </c>
      <c r="K3710">
        <v>8.6</v>
      </c>
      <c r="L3710">
        <v>9.1</v>
      </c>
      <c r="R3710" t="s">
        <v>505</v>
      </c>
      <c r="S3710" t="s">
        <v>1032</v>
      </c>
      <c r="T3710" t="s">
        <v>2237</v>
      </c>
      <c r="U3710">
        <v>51.292000000000002</v>
      </c>
      <c r="V3710">
        <v>-175.62899999999999</v>
      </c>
      <c r="W3710">
        <v>150</v>
      </c>
      <c r="AE3710">
        <v>1</v>
      </c>
      <c r="AJ3710">
        <v>2</v>
      </c>
      <c r="AK3710">
        <v>1</v>
      </c>
      <c r="AN3710">
        <v>1</v>
      </c>
      <c r="AO3710">
        <v>1</v>
      </c>
      <c r="AQ3710">
        <v>3</v>
      </c>
    </row>
    <row r="3711" spans="1:45" x14ac:dyDescent="0.35">
      <c r="A3711">
        <v>4118</v>
      </c>
      <c r="B3711" t="s">
        <v>47</v>
      </c>
      <c r="C3711">
        <v>1957</v>
      </c>
      <c r="D3711">
        <v>3</v>
      </c>
      <c r="E3711">
        <v>22</v>
      </c>
      <c r="F3711">
        <v>14</v>
      </c>
      <c r="G3711">
        <v>21</v>
      </c>
      <c r="H3711" t="s">
        <v>48</v>
      </c>
      <c r="J3711">
        <v>7.5</v>
      </c>
      <c r="P3711">
        <v>7.5</v>
      </c>
      <c r="Q3711">
        <v>5</v>
      </c>
      <c r="R3711" t="s">
        <v>505</v>
      </c>
      <c r="S3711" t="s">
        <v>1032</v>
      </c>
      <c r="T3711" t="s">
        <v>1517</v>
      </c>
      <c r="U3711">
        <v>55</v>
      </c>
      <c r="V3711">
        <v>-165.2</v>
      </c>
      <c r="W3711">
        <v>150</v>
      </c>
    </row>
    <row r="3712" spans="1:45" x14ac:dyDescent="0.35">
      <c r="A3712">
        <v>4120</v>
      </c>
      <c r="B3712" t="s">
        <v>47</v>
      </c>
      <c r="C3712">
        <v>1957</v>
      </c>
      <c r="D3712">
        <v>4</v>
      </c>
      <c r="E3712">
        <v>14</v>
      </c>
      <c r="F3712">
        <v>19</v>
      </c>
      <c r="G3712">
        <v>18</v>
      </c>
      <c r="H3712" t="s">
        <v>48</v>
      </c>
      <c r="I3712">
        <v>60</v>
      </c>
      <c r="J3712">
        <v>7.5</v>
      </c>
      <c r="P3712">
        <v>7.5</v>
      </c>
      <c r="R3712" t="s">
        <v>1988</v>
      </c>
      <c r="T3712" t="s">
        <v>1989</v>
      </c>
      <c r="U3712">
        <v>-15.5</v>
      </c>
      <c r="V3712">
        <v>-173</v>
      </c>
      <c r="W3712">
        <v>170</v>
      </c>
    </row>
    <row r="3713" spans="1:47" x14ac:dyDescent="0.35">
      <c r="A3713">
        <v>4121</v>
      </c>
      <c r="B3713" t="s">
        <v>47</v>
      </c>
      <c r="C3713">
        <v>1957</v>
      </c>
      <c r="D3713">
        <v>4</v>
      </c>
      <c r="E3713">
        <v>16</v>
      </c>
      <c r="F3713">
        <v>4</v>
      </c>
      <c r="G3713">
        <v>4</v>
      </c>
      <c r="H3713">
        <v>4</v>
      </c>
      <c r="I3713">
        <v>600</v>
      </c>
      <c r="J3713">
        <v>7.5</v>
      </c>
      <c r="L3713">
        <v>7.5</v>
      </c>
      <c r="R3713" t="s">
        <v>676</v>
      </c>
      <c r="T3713" t="s">
        <v>2404</v>
      </c>
      <c r="U3713">
        <v>-4.5999999999999996</v>
      </c>
      <c r="V3713">
        <v>107.1</v>
      </c>
      <c r="W3713">
        <v>60</v>
      </c>
    </row>
    <row r="3714" spans="1:47" x14ac:dyDescent="0.35">
      <c r="A3714">
        <v>4122</v>
      </c>
      <c r="B3714" t="s">
        <v>47</v>
      </c>
      <c r="C3714">
        <v>1957</v>
      </c>
      <c r="D3714">
        <v>4</v>
      </c>
      <c r="E3714">
        <v>23</v>
      </c>
      <c r="H3714" t="s">
        <v>48</v>
      </c>
      <c r="R3714" t="s">
        <v>73</v>
      </c>
      <c r="T3714" t="s">
        <v>2405</v>
      </c>
      <c r="U3714">
        <v>33.4</v>
      </c>
      <c r="V3714">
        <v>52.5</v>
      </c>
      <c r="W3714">
        <v>140</v>
      </c>
      <c r="X3714">
        <v>16</v>
      </c>
      <c r="Y3714">
        <v>1</v>
      </c>
    </row>
    <row r="3715" spans="1:47" x14ac:dyDescent="0.35">
      <c r="A3715">
        <v>4123</v>
      </c>
      <c r="B3715" t="s">
        <v>47</v>
      </c>
      <c r="C3715">
        <v>1957</v>
      </c>
      <c r="D3715">
        <v>4</v>
      </c>
      <c r="E3715">
        <v>24</v>
      </c>
      <c r="F3715">
        <v>19</v>
      </c>
      <c r="G3715">
        <v>10</v>
      </c>
      <c r="H3715">
        <v>12</v>
      </c>
      <c r="I3715">
        <v>40</v>
      </c>
      <c r="J3715">
        <v>6.9</v>
      </c>
      <c r="P3715">
        <v>6.9</v>
      </c>
      <c r="R3715" t="s">
        <v>80</v>
      </c>
      <c r="T3715" t="s">
        <v>80</v>
      </c>
      <c r="U3715">
        <v>36.31</v>
      </c>
      <c r="V3715">
        <v>28.62</v>
      </c>
      <c r="W3715">
        <v>140</v>
      </c>
      <c r="AE3715">
        <v>2</v>
      </c>
      <c r="AQ3715">
        <v>2</v>
      </c>
    </row>
    <row r="3716" spans="1:47" x14ac:dyDescent="0.35">
      <c r="A3716">
        <v>4125</v>
      </c>
      <c r="B3716" t="s">
        <v>47</v>
      </c>
      <c r="C3716">
        <v>1957</v>
      </c>
      <c r="D3716">
        <v>4</v>
      </c>
      <c r="E3716">
        <v>25</v>
      </c>
      <c r="F3716">
        <v>2</v>
      </c>
      <c r="G3716">
        <v>25</v>
      </c>
      <c r="H3716">
        <v>41</v>
      </c>
      <c r="I3716">
        <v>41</v>
      </c>
      <c r="J3716">
        <v>7.1</v>
      </c>
      <c r="P3716">
        <v>7.1</v>
      </c>
      <c r="Q3716">
        <v>10</v>
      </c>
      <c r="R3716" t="s">
        <v>80</v>
      </c>
      <c r="T3716" t="s">
        <v>2406</v>
      </c>
      <c r="U3716">
        <v>36.4</v>
      </c>
      <c r="V3716">
        <v>28.55</v>
      </c>
      <c r="W3716">
        <v>140</v>
      </c>
      <c r="X3716">
        <v>18</v>
      </c>
      <c r="Y3716">
        <v>1</v>
      </c>
      <c r="AB3716">
        <v>92</v>
      </c>
      <c r="AC3716">
        <v>1</v>
      </c>
      <c r="AE3716">
        <v>4</v>
      </c>
      <c r="AF3716">
        <v>3000</v>
      </c>
      <c r="AG3716">
        <v>4</v>
      </c>
      <c r="AH3716">
        <v>5000</v>
      </c>
      <c r="AI3716">
        <v>4</v>
      </c>
      <c r="AJ3716">
        <v>18</v>
      </c>
      <c r="AK3716">
        <v>1</v>
      </c>
      <c r="AN3716">
        <v>92</v>
      </c>
      <c r="AO3716">
        <v>1</v>
      </c>
      <c r="AQ3716">
        <v>4</v>
      </c>
      <c r="AR3716">
        <v>3000</v>
      </c>
      <c r="AS3716">
        <v>4</v>
      </c>
      <c r="AT3716">
        <v>5000</v>
      </c>
      <c r="AU3716">
        <v>4</v>
      </c>
    </row>
    <row r="3717" spans="1:47" x14ac:dyDescent="0.35">
      <c r="A3717">
        <v>4130</v>
      </c>
      <c r="B3717" t="s">
        <v>47</v>
      </c>
      <c r="C3717">
        <v>1957</v>
      </c>
      <c r="D3717">
        <v>5</v>
      </c>
      <c r="E3717">
        <v>26</v>
      </c>
      <c r="F3717">
        <v>6</v>
      </c>
      <c r="G3717">
        <v>33</v>
      </c>
      <c r="H3717" t="s">
        <v>48</v>
      </c>
      <c r="J3717">
        <v>7.1</v>
      </c>
      <c r="P3717">
        <v>7.1</v>
      </c>
      <c r="Q3717">
        <v>9</v>
      </c>
      <c r="R3717" t="s">
        <v>80</v>
      </c>
      <c r="T3717" t="s">
        <v>2407</v>
      </c>
      <c r="U3717">
        <v>40.700000000000003</v>
      </c>
      <c r="V3717">
        <v>30.9</v>
      </c>
      <c r="W3717">
        <v>140</v>
      </c>
      <c r="X3717">
        <v>500</v>
      </c>
      <c r="Y3717">
        <v>3</v>
      </c>
      <c r="AE3717">
        <v>3</v>
      </c>
    </row>
    <row r="3718" spans="1:47" x14ac:dyDescent="0.35">
      <c r="A3718">
        <v>8047</v>
      </c>
      <c r="B3718" t="s">
        <v>47</v>
      </c>
      <c r="C3718">
        <v>1957</v>
      </c>
      <c r="D3718">
        <v>6</v>
      </c>
      <c r="E3718">
        <v>10</v>
      </c>
      <c r="F3718">
        <v>20</v>
      </c>
      <c r="G3718">
        <v>2</v>
      </c>
      <c r="H3718">
        <v>2</v>
      </c>
      <c r="J3718">
        <v>5</v>
      </c>
      <c r="L3718">
        <v>5</v>
      </c>
      <c r="Q3718">
        <v>6</v>
      </c>
      <c r="R3718" t="s">
        <v>93</v>
      </c>
      <c r="T3718" t="s">
        <v>400</v>
      </c>
      <c r="U3718">
        <v>38</v>
      </c>
      <c r="V3718">
        <v>112.5</v>
      </c>
      <c r="W3718">
        <v>30</v>
      </c>
      <c r="AE3718">
        <v>1</v>
      </c>
      <c r="AG3718">
        <v>1</v>
      </c>
      <c r="AQ3718">
        <v>1</v>
      </c>
      <c r="AS3718">
        <v>1</v>
      </c>
    </row>
    <row r="3719" spans="1:47" x14ac:dyDescent="0.35">
      <c r="A3719">
        <v>4132</v>
      </c>
      <c r="B3719" t="s">
        <v>51</v>
      </c>
      <c r="C3719">
        <v>1957</v>
      </c>
      <c r="D3719">
        <v>6</v>
      </c>
      <c r="E3719">
        <v>22</v>
      </c>
      <c r="F3719">
        <v>23</v>
      </c>
      <c r="G3719">
        <v>50</v>
      </c>
      <c r="H3719">
        <v>23</v>
      </c>
      <c r="I3719">
        <v>33</v>
      </c>
      <c r="J3719">
        <v>7.3</v>
      </c>
      <c r="L3719">
        <v>7.3</v>
      </c>
      <c r="R3719" t="s">
        <v>676</v>
      </c>
      <c r="T3719" t="s">
        <v>1970</v>
      </c>
      <c r="U3719">
        <v>-1.5</v>
      </c>
      <c r="V3719">
        <v>137</v>
      </c>
      <c r="W3719">
        <v>170</v>
      </c>
      <c r="AE3719">
        <v>3</v>
      </c>
      <c r="AQ3719">
        <v>3</v>
      </c>
    </row>
    <row r="3720" spans="1:47" x14ac:dyDescent="0.35">
      <c r="A3720">
        <v>4134</v>
      </c>
      <c r="B3720" t="s">
        <v>47</v>
      </c>
      <c r="C3720">
        <v>1957</v>
      </c>
      <c r="D3720">
        <v>6</v>
      </c>
      <c r="E3720">
        <v>27</v>
      </c>
      <c r="F3720">
        <v>0</v>
      </c>
      <c r="G3720">
        <v>9</v>
      </c>
      <c r="H3720">
        <v>28</v>
      </c>
      <c r="I3720">
        <v>15</v>
      </c>
      <c r="J3720">
        <v>7.6</v>
      </c>
      <c r="L3720">
        <v>7.6</v>
      </c>
      <c r="Q3720">
        <v>10</v>
      </c>
      <c r="R3720" t="s">
        <v>98</v>
      </c>
      <c r="T3720" t="s">
        <v>2408</v>
      </c>
      <c r="U3720">
        <v>56.2</v>
      </c>
      <c r="V3720">
        <v>116.4</v>
      </c>
      <c r="W3720">
        <v>40</v>
      </c>
      <c r="AE3720">
        <v>2</v>
      </c>
      <c r="AQ3720">
        <v>2</v>
      </c>
    </row>
    <row r="3721" spans="1:47" x14ac:dyDescent="0.35">
      <c r="A3721">
        <v>4137</v>
      </c>
      <c r="B3721" t="s">
        <v>47</v>
      </c>
      <c r="C3721">
        <v>1957</v>
      </c>
      <c r="D3721">
        <v>7</v>
      </c>
      <c r="E3721">
        <v>2</v>
      </c>
      <c r="F3721">
        <v>0</v>
      </c>
      <c r="G3721">
        <v>42</v>
      </c>
      <c r="H3721" t="s">
        <v>48</v>
      </c>
      <c r="I3721">
        <v>14</v>
      </c>
      <c r="J3721">
        <v>6.6</v>
      </c>
      <c r="P3721">
        <v>6.6</v>
      </c>
      <c r="Q3721">
        <v>9</v>
      </c>
      <c r="R3721" t="s">
        <v>73</v>
      </c>
      <c r="T3721" t="s">
        <v>2409</v>
      </c>
      <c r="U3721">
        <v>36.1</v>
      </c>
      <c r="V3721">
        <v>52.7</v>
      </c>
      <c r="W3721">
        <v>140</v>
      </c>
      <c r="X3721">
        <v>1100</v>
      </c>
      <c r="Y3721">
        <v>4</v>
      </c>
      <c r="AE3721">
        <v>3</v>
      </c>
    </row>
    <row r="3722" spans="1:47" x14ac:dyDescent="0.35">
      <c r="A3722">
        <v>4139</v>
      </c>
      <c r="B3722" t="s">
        <v>51</v>
      </c>
      <c r="C3722">
        <v>1957</v>
      </c>
      <c r="D3722">
        <v>7</v>
      </c>
      <c r="E3722">
        <v>28</v>
      </c>
      <c r="F3722">
        <v>8</v>
      </c>
      <c r="G3722">
        <v>40</v>
      </c>
      <c r="H3722">
        <v>1</v>
      </c>
      <c r="I3722">
        <v>25</v>
      </c>
      <c r="J3722">
        <v>7.9</v>
      </c>
      <c r="L3722">
        <v>7.9</v>
      </c>
      <c r="Q3722">
        <v>7</v>
      </c>
      <c r="R3722" t="s">
        <v>543</v>
      </c>
      <c r="T3722" t="s">
        <v>2410</v>
      </c>
      <c r="U3722">
        <v>16.5</v>
      </c>
      <c r="V3722">
        <v>-99.1</v>
      </c>
      <c r="W3722">
        <v>150</v>
      </c>
      <c r="X3722">
        <v>65</v>
      </c>
      <c r="Y3722">
        <v>2</v>
      </c>
      <c r="AC3722">
        <v>3</v>
      </c>
      <c r="AD3722">
        <v>25</v>
      </c>
      <c r="AE3722">
        <v>4</v>
      </c>
      <c r="AG3722">
        <v>3</v>
      </c>
      <c r="AJ3722">
        <v>65</v>
      </c>
      <c r="AK3722">
        <v>2</v>
      </c>
      <c r="AO3722">
        <v>3</v>
      </c>
      <c r="AP3722">
        <v>25</v>
      </c>
      <c r="AQ3722">
        <v>4</v>
      </c>
      <c r="AS3722">
        <v>3</v>
      </c>
    </row>
    <row r="3723" spans="1:47" x14ac:dyDescent="0.35">
      <c r="A3723">
        <v>6546</v>
      </c>
      <c r="B3723" t="s">
        <v>51</v>
      </c>
      <c r="C3723">
        <v>1957</v>
      </c>
      <c r="D3723">
        <v>7</v>
      </c>
      <c r="E3723">
        <v>29</v>
      </c>
      <c r="F3723">
        <v>17</v>
      </c>
      <c r="G3723">
        <v>15</v>
      </c>
      <c r="H3723">
        <v>14</v>
      </c>
      <c r="I3723">
        <v>33</v>
      </c>
      <c r="J3723">
        <v>7</v>
      </c>
      <c r="L3723">
        <v>7</v>
      </c>
      <c r="Q3723">
        <v>3</v>
      </c>
      <c r="R3723" t="s">
        <v>539</v>
      </c>
      <c r="T3723" t="s">
        <v>1532</v>
      </c>
      <c r="U3723">
        <v>-23.5</v>
      </c>
      <c r="V3723">
        <v>-71.5</v>
      </c>
      <c r="W3723">
        <v>160</v>
      </c>
    </row>
    <row r="3724" spans="1:47" x14ac:dyDescent="0.35">
      <c r="A3724">
        <v>4142</v>
      </c>
      <c r="B3724" t="s">
        <v>47</v>
      </c>
      <c r="C3724">
        <v>1957</v>
      </c>
      <c r="D3724">
        <v>9</v>
      </c>
      <c r="E3724">
        <v>5</v>
      </c>
      <c r="H3724" t="s">
        <v>48</v>
      </c>
      <c r="R3724" t="s">
        <v>73</v>
      </c>
      <c r="T3724" t="s">
        <v>2411</v>
      </c>
      <c r="U3724">
        <v>28.3</v>
      </c>
      <c r="V3724">
        <v>53.3</v>
      </c>
      <c r="W3724">
        <v>140</v>
      </c>
      <c r="Y3724">
        <v>3</v>
      </c>
      <c r="AE3724">
        <v>3</v>
      </c>
    </row>
    <row r="3725" spans="1:47" x14ac:dyDescent="0.35">
      <c r="A3725">
        <v>4143</v>
      </c>
      <c r="B3725" t="s">
        <v>47</v>
      </c>
      <c r="C3725">
        <v>1957</v>
      </c>
      <c r="D3725">
        <v>9</v>
      </c>
      <c r="E3725">
        <v>24</v>
      </c>
      <c r="F3725">
        <v>8</v>
      </c>
      <c r="G3725">
        <v>21</v>
      </c>
      <c r="H3725" t="s">
        <v>48</v>
      </c>
      <c r="I3725">
        <v>60</v>
      </c>
      <c r="J3725">
        <v>7.6</v>
      </c>
      <c r="P3725">
        <v>7.6</v>
      </c>
      <c r="R3725" t="s">
        <v>621</v>
      </c>
      <c r="T3725" t="s">
        <v>621</v>
      </c>
      <c r="U3725">
        <v>5.5</v>
      </c>
      <c r="V3725">
        <v>127.5</v>
      </c>
      <c r="W3725">
        <v>170</v>
      </c>
    </row>
    <row r="3726" spans="1:47" x14ac:dyDescent="0.35">
      <c r="A3726">
        <v>6377</v>
      </c>
      <c r="B3726" t="s">
        <v>51</v>
      </c>
      <c r="C3726">
        <v>1957</v>
      </c>
      <c r="D3726">
        <v>9</v>
      </c>
      <c r="E3726">
        <v>26</v>
      </c>
      <c r="R3726" t="s">
        <v>676</v>
      </c>
      <c r="T3726" t="s">
        <v>1394</v>
      </c>
      <c r="U3726">
        <v>-8.1999999999999993</v>
      </c>
      <c r="V3726">
        <v>107.3</v>
      </c>
      <c r="W3726">
        <v>60</v>
      </c>
    </row>
    <row r="3727" spans="1:47" x14ac:dyDescent="0.35">
      <c r="A3727">
        <v>4144</v>
      </c>
      <c r="B3727" t="s">
        <v>47</v>
      </c>
      <c r="C3727">
        <v>1957</v>
      </c>
      <c r="D3727">
        <v>9</v>
      </c>
      <c r="E3727">
        <v>28</v>
      </c>
      <c r="F3727">
        <v>14</v>
      </c>
      <c r="G3727">
        <v>20</v>
      </c>
      <c r="H3727" t="s">
        <v>48</v>
      </c>
      <c r="I3727">
        <v>549</v>
      </c>
      <c r="J3727">
        <v>7.5</v>
      </c>
      <c r="P3727">
        <v>7.5</v>
      </c>
      <c r="R3727" t="s">
        <v>1594</v>
      </c>
      <c r="T3727" t="s">
        <v>1595</v>
      </c>
      <c r="U3727">
        <v>-20.399999999999999</v>
      </c>
      <c r="V3727">
        <v>-178.5</v>
      </c>
      <c r="W3727">
        <v>170</v>
      </c>
    </row>
    <row r="3728" spans="1:47" x14ac:dyDescent="0.35">
      <c r="A3728">
        <v>6378</v>
      </c>
      <c r="B3728" t="s">
        <v>51</v>
      </c>
      <c r="C3728">
        <v>1957</v>
      </c>
      <c r="D3728">
        <v>10</v>
      </c>
      <c r="E3728">
        <v>26</v>
      </c>
      <c r="F3728">
        <v>14</v>
      </c>
      <c r="G3728">
        <v>16</v>
      </c>
      <c r="H3728">
        <v>57</v>
      </c>
      <c r="J3728">
        <v>6</v>
      </c>
      <c r="L3728">
        <v>6</v>
      </c>
      <c r="R3728" t="s">
        <v>676</v>
      </c>
      <c r="T3728" t="s">
        <v>2412</v>
      </c>
      <c r="U3728">
        <v>-2</v>
      </c>
      <c r="V3728">
        <v>116</v>
      </c>
      <c r="W3728">
        <v>170</v>
      </c>
    </row>
    <row r="3729" spans="1:45" x14ac:dyDescent="0.35">
      <c r="A3729">
        <v>4147</v>
      </c>
      <c r="B3729" t="s">
        <v>47</v>
      </c>
      <c r="C3729">
        <v>1957</v>
      </c>
      <c r="D3729">
        <v>11</v>
      </c>
      <c r="E3729">
        <v>29</v>
      </c>
      <c r="F3729">
        <v>22</v>
      </c>
      <c r="G3729">
        <v>19</v>
      </c>
      <c r="H3729" t="s">
        <v>48</v>
      </c>
      <c r="I3729">
        <v>170</v>
      </c>
      <c r="J3729">
        <v>7.8</v>
      </c>
      <c r="P3729">
        <v>7.8</v>
      </c>
      <c r="R3729" t="s">
        <v>1754</v>
      </c>
      <c r="T3729" t="s">
        <v>2413</v>
      </c>
      <c r="U3729">
        <v>-21</v>
      </c>
      <c r="V3729">
        <v>-66</v>
      </c>
      <c r="W3729">
        <v>160</v>
      </c>
      <c r="AE3729">
        <v>1</v>
      </c>
    </row>
    <row r="3730" spans="1:45" x14ac:dyDescent="0.35">
      <c r="A3730">
        <v>6379</v>
      </c>
      <c r="B3730" t="s">
        <v>51</v>
      </c>
      <c r="C3730">
        <v>1957</v>
      </c>
      <c r="D3730">
        <v>11</v>
      </c>
      <c r="H3730" t="s">
        <v>48</v>
      </c>
      <c r="R3730" t="s">
        <v>1769</v>
      </c>
      <c r="T3730" t="s">
        <v>1769</v>
      </c>
      <c r="W3730">
        <v>170</v>
      </c>
    </row>
    <row r="3731" spans="1:45" x14ac:dyDescent="0.35">
      <c r="A3731">
        <v>4149</v>
      </c>
      <c r="B3731" t="s">
        <v>47</v>
      </c>
      <c r="C3731">
        <v>1957</v>
      </c>
      <c r="D3731">
        <v>12</v>
      </c>
      <c r="E3731">
        <v>4</v>
      </c>
      <c r="F3731">
        <v>3</v>
      </c>
      <c r="G3731">
        <v>37</v>
      </c>
      <c r="H3731">
        <v>45</v>
      </c>
      <c r="I3731">
        <v>33</v>
      </c>
      <c r="J3731">
        <v>8.1</v>
      </c>
      <c r="K3731">
        <v>8.1</v>
      </c>
      <c r="L3731">
        <v>8.3000000000000007</v>
      </c>
      <c r="Q3731">
        <v>11</v>
      </c>
      <c r="R3731" t="s">
        <v>1803</v>
      </c>
      <c r="T3731" t="s">
        <v>1803</v>
      </c>
      <c r="U3731">
        <v>45.5</v>
      </c>
      <c r="V3731">
        <v>99.5</v>
      </c>
      <c r="W3731">
        <v>40</v>
      </c>
      <c r="X3731">
        <v>30</v>
      </c>
      <c r="Y3731">
        <v>1</v>
      </c>
      <c r="AE3731">
        <v>2</v>
      </c>
      <c r="AJ3731">
        <v>30</v>
      </c>
      <c r="AK3731">
        <v>1</v>
      </c>
      <c r="AQ3731">
        <v>2</v>
      </c>
    </row>
    <row r="3732" spans="1:45" x14ac:dyDescent="0.35">
      <c r="A3732">
        <v>4150</v>
      </c>
      <c r="B3732" t="s">
        <v>47</v>
      </c>
      <c r="C3732">
        <v>1957</v>
      </c>
      <c r="D3732">
        <v>12</v>
      </c>
      <c r="E3732">
        <v>13</v>
      </c>
      <c r="F3732">
        <v>1</v>
      </c>
      <c r="G3732">
        <v>45</v>
      </c>
      <c r="H3732" t="s">
        <v>48</v>
      </c>
      <c r="J3732">
        <v>7.1</v>
      </c>
      <c r="P3732">
        <v>7.1</v>
      </c>
      <c r="R3732" t="s">
        <v>73</v>
      </c>
      <c r="T3732" t="s">
        <v>2414</v>
      </c>
      <c r="U3732">
        <v>34.299999999999997</v>
      </c>
      <c r="V3732">
        <v>47.8</v>
      </c>
      <c r="W3732">
        <v>140</v>
      </c>
      <c r="X3732">
        <v>1200</v>
      </c>
      <c r="Y3732">
        <v>4</v>
      </c>
      <c r="AE3732">
        <v>3</v>
      </c>
    </row>
    <row r="3733" spans="1:45" x14ac:dyDescent="0.35">
      <c r="A3733">
        <v>4154</v>
      </c>
      <c r="B3733" t="s">
        <v>47</v>
      </c>
      <c r="C3733">
        <v>1957</v>
      </c>
      <c r="D3733">
        <v>12</v>
      </c>
      <c r="E3733">
        <v>17</v>
      </c>
      <c r="F3733">
        <v>13</v>
      </c>
      <c r="G3733">
        <v>50</v>
      </c>
      <c r="H3733" t="s">
        <v>48</v>
      </c>
      <c r="I3733">
        <v>120</v>
      </c>
      <c r="J3733">
        <v>7.8</v>
      </c>
      <c r="P3733">
        <v>7.8</v>
      </c>
      <c r="R3733" t="s">
        <v>1769</v>
      </c>
      <c r="T3733" t="s">
        <v>1770</v>
      </c>
      <c r="U3733">
        <v>-12.3</v>
      </c>
      <c r="V3733">
        <v>166.7</v>
      </c>
      <c r="W3733">
        <v>170</v>
      </c>
    </row>
    <row r="3734" spans="1:45" x14ac:dyDescent="0.35">
      <c r="A3734">
        <v>4157</v>
      </c>
      <c r="B3734" t="s">
        <v>47</v>
      </c>
      <c r="C3734">
        <v>1958</v>
      </c>
      <c r="D3734">
        <v>1</v>
      </c>
      <c r="E3734">
        <v>15</v>
      </c>
      <c r="F3734">
        <v>19</v>
      </c>
      <c r="G3734">
        <v>14</v>
      </c>
      <c r="H3734" t="s">
        <v>48</v>
      </c>
      <c r="I3734">
        <v>60</v>
      </c>
      <c r="J3734">
        <v>7.3</v>
      </c>
      <c r="P3734">
        <v>7.3</v>
      </c>
      <c r="Q3734">
        <v>9</v>
      </c>
      <c r="R3734" t="s">
        <v>479</v>
      </c>
      <c r="T3734" t="s">
        <v>2415</v>
      </c>
      <c r="U3734">
        <v>-16.5</v>
      </c>
      <c r="V3734">
        <v>-72</v>
      </c>
      <c r="W3734">
        <v>160</v>
      </c>
      <c r="X3734">
        <v>28</v>
      </c>
      <c r="Y3734">
        <v>1</v>
      </c>
      <c r="AE3734">
        <v>2</v>
      </c>
    </row>
    <row r="3735" spans="1:45" x14ac:dyDescent="0.35">
      <c r="A3735">
        <v>4159</v>
      </c>
      <c r="B3735" t="s">
        <v>47</v>
      </c>
      <c r="C3735">
        <v>1958</v>
      </c>
      <c r="D3735">
        <v>1</v>
      </c>
      <c r="E3735">
        <v>16</v>
      </c>
      <c r="F3735">
        <v>2</v>
      </c>
      <c r="G3735">
        <v>4</v>
      </c>
      <c r="H3735" t="s">
        <v>48</v>
      </c>
      <c r="R3735" t="s">
        <v>73</v>
      </c>
      <c r="T3735" t="s">
        <v>73</v>
      </c>
      <c r="U3735">
        <v>36.5</v>
      </c>
      <c r="V3735">
        <v>53</v>
      </c>
      <c r="W3735">
        <v>140</v>
      </c>
      <c r="Y3735">
        <v>3</v>
      </c>
      <c r="AE3735">
        <v>2</v>
      </c>
    </row>
    <row r="3736" spans="1:45" x14ac:dyDescent="0.35">
      <c r="A3736">
        <v>4160</v>
      </c>
      <c r="B3736" t="s">
        <v>51</v>
      </c>
      <c r="C3736">
        <v>1958</v>
      </c>
      <c r="D3736">
        <v>1</v>
      </c>
      <c r="E3736">
        <v>19</v>
      </c>
      <c r="F3736">
        <v>14</v>
      </c>
      <c r="G3736">
        <v>7</v>
      </c>
      <c r="H3736">
        <v>27</v>
      </c>
      <c r="I3736">
        <v>60</v>
      </c>
      <c r="J3736">
        <v>7.6</v>
      </c>
      <c r="L3736">
        <v>7.6</v>
      </c>
      <c r="Q3736">
        <v>9</v>
      </c>
      <c r="R3736" t="s">
        <v>580</v>
      </c>
      <c r="T3736" t="s">
        <v>1848</v>
      </c>
      <c r="U3736">
        <v>1.5</v>
      </c>
      <c r="V3736">
        <v>-79.5</v>
      </c>
      <c r="W3736">
        <v>160</v>
      </c>
      <c r="X3736">
        <v>111</v>
      </c>
      <c r="Y3736">
        <v>3</v>
      </c>
      <c r="AB3736">
        <v>46</v>
      </c>
      <c r="AC3736">
        <v>1</v>
      </c>
      <c r="AE3736">
        <v>2</v>
      </c>
      <c r="AG3736">
        <v>2</v>
      </c>
      <c r="AJ3736">
        <v>115</v>
      </c>
      <c r="AK3736">
        <v>3</v>
      </c>
      <c r="AN3736">
        <v>46</v>
      </c>
      <c r="AO3736">
        <v>1</v>
      </c>
      <c r="AQ3736">
        <v>2</v>
      </c>
      <c r="AS3736">
        <v>2</v>
      </c>
    </row>
    <row r="3737" spans="1:45" x14ac:dyDescent="0.35">
      <c r="A3737">
        <v>4163</v>
      </c>
      <c r="B3737" t="s">
        <v>47</v>
      </c>
      <c r="C3737">
        <v>1958</v>
      </c>
      <c r="D3737">
        <v>2</v>
      </c>
      <c r="E3737">
        <v>1</v>
      </c>
      <c r="F3737">
        <v>14</v>
      </c>
      <c r="G3737">
        <v>9</v>
      </c>
      <c r="H3737" t="s">
        <v>48</v>
      </c>
      <c r="Q3737">
        <v>10</v>
      </c>
      <c r="R3737" t="s">
        <v>580</v>
      </c>
      <c r="T3737" t="s">
        <v>580</v>
      </c>
      <c r="U3737">
        <v>2</v>
      </c>
      <c r="V3737">
        <v>-79</v>
      </c>
      <c r="W3737">
        <v>160</v>
      </c>
      <c r="X3737">
        <v>22</v>
      </c>
      <c r="Y3737">
        <v>1</v>
      </c>
      <c r="AE3737">
        <v>3</v>
      </c>
    </row>
    <row r="3738" spans="1:45" x14ac:dyDescent="0.35">
      <c r="A3738">
        <v>8048</v>
      </c>
      <c r="B3738" t="s">
        <v>51</v>
      </c>
      <c r="C3738">
        <v>1958</v>
      </c>
      <c r="D3738">
        <v>2</v>
      </c>
      <c r="E3738">
        <v>7</v>
      </c>
      <c r="F3738">
        <v>23</v>
      </c>
      <c r="G3738">
        <v>23</v>
      </c>
      <c r="H3738">
        <v>36</v>
      </c>
      <c r="J3738">
        <v>6.2</v>
      </c>
      <c r="L3738">
        <v>6.2</v>
      </c>
      <c r="Q3738">
        <v>7</v>
      </c>
      <c r="R3738" t="s">
        <v>93</v>
      </c>
      <c r="T3738" t="s">
        <v>410</v>
      </c>
      <c r="U3738">
        <v>31.5</v>
      </c>
      <c r="V3738">
        <v>104</v>
      </c>
      <c r="W3738">
        <v>30</v>
      </c>
      <c r="AE3738">
        <v>1</v>
      </c>
      <c r="AG3738">
        <v>1</v>
      </c>
      <c r="AQ3738">
        <v>1</v>
      </c>
      <c r="AS3738">
        <v>1</v>
      </c>
    </row>
    <row r="3739" spans="1:45" x14ac:dyDescent="0.35">
      <c r="A3739">
        <v>4165</v>
      </c>
      <c r="B3739" t="s">
        <v>47</v>
      </c>
      <c r="C3739">
        <v>1958</v>
      </c>
      <c r="D3739">
        <v>3</v>
      </c>
      <c r="E3739">
        <v>11</v>
      </c>
      <c r="F3739">
        <v>0</v>
      </c>
      <c r="G3739">
        <v>22</v>
      </c>
      <c r="H3739">
        <v>56</v>
      </c>
      <c r="I3739">
        <v>70</v>
      </c>
      <c r="J3739">
        <v>7.5</v>
      </c>
      <c r="L3739">
        <v>7.5</v>
      </c>
      <c r="R3739" t="s">
        <v>199</v>
      </c>
      <c r="T3739" t="s">
        <v>979</v>
      </c>
      <c r="U3739">
        <v>25</v>
      </c>
      <c r="V3739">
        <v>125</v>
      </c>
      <c r="W3739">
        <v>30</v>
      </c>
      <c r="Y3739">
        <v>2</v>
      </c>
      <c r="AC3739">
        <v>3</v>
      </c>
      <c r="AK3739">
        <v>2</v>
      </c>
      <c r="AO3739">
        <v>3</v>
      </c>
    </row>
    <row r="3740" spans="1:45" x14ac:dyDescent="0.35">
      <c r="A3740">
        <v>6324</v>
      </c>
      <c r="B3740" t="s">
        <v>51</v>
      </c>
      <c r="C3740">
        <v>1958</v>
      </c>
      <c r="D3740">
        <v>4</v>
      </c>
      <c r="E3740">
        <v>21</v>
      </c>
      <c r="F3740">
        <v>22</v>
      </c>
      <c r="G3740">
        <v>37</v>
      </c>
      <c r="H3740">
        <v>36</v>
      </c>
      <c r="I3740">
        <v>200</v>
      </c>
      <c r="J3740">
        <v>6.7</v>
      </c>
      <c r="L3740">
        <v>6.7</v>
      </c>
      <c r="R3740" t="s">
        <v>676</v>
      </c>
      <c r="T3740" t="s">
        <v>1142</v>
      </c>
      <c r="U3740">
        <v>-4.5</v>
      </c>
      <c r="V3740">
        <v>104</v>
      </c>
      <c r="W3740">
        <v>60</v>
      </c>
    </row>
    <row r="3741" spans="1:45" x14ac:dyDescent="0.35">
      <c r="A3741">
        <v>4166</v>
      </c>
      <c r="B3741" t="s">
        <v>47</v>
      </c>
      <c r="C3741">
        <v>1958</v>
      </c>
      <c r="D3741">
        <v>5</v>
      </c>
      <c r="E3741">
        <v>14</v>
      </c>
      <c r="F3741">
        <v>2</v>
      </c>
      <c r="G3741">
        <v>34</v>
      </c>
      <c r="H3741" t="s">
        <v>48</v>
      </c>
      <c r="R3741" t="s">
        <v>541</v>
      </c>
      <c r="T3741" t="s">
        <v>2416</v>
      </c>
      <c r="U3741">
        <v>38.5</v>
      </c>
      <c r="V3741">
        <v>-28.8</v>
      </c>
      <c r="W3741">
        <v>130</v>
      </c>
      <c r="AE3741">
        <v>2</v>
      </c>
    </row>
    <row r="3742" spans="1:45" x14ac:dyDescent="0.35">
      <c r="A3742">
        <v>4167</v>
      </c>
      <c r="B3742" t="s">
        <v>51</v>
      </c>
      <c r="C3742">
        <v>1958</v>
      </c>
      <c r="D3742">
        <v>7</v>
      </c>
      <c r="E3742">
        <v>10</v>
      </c>
      <c r="F3742">
        <v>6</v>
      </c>
      <c r="G3742">
        <v>15</v>
      </c>
      <c r="H3742">
        <v>59.9</v>
      </c>
      <c r="I3742">
        <v>35</v>
      </c>
      <c r="J3742">
        <v>7.8</v>
      </c>
      <c r="K3742">
        <v>7.8</v>
      </c>
      <c r="L3742">
        <v>7.9</v>
      </c>
      <c r="Q3742">
        <v>11</v>
      </c>
      <c r="R3742" t="s">
        <v>505</v>
      </c>
      <c r="S3742" t="s">
        <v>1032</v>
      </c>
      <c r="T3742" t="s">
        <v>2417</v>
      </c>
      <c r="U3742">
        <v>58.37</v>
      </c>
      <c r="V3742">
        <v>-136.66499999999999</v>
      </c>
      <c r="W3742">
        <v>150</v>
      </c>
      <c r="AE3742">
        <v>1</v>
      </c>
      <c r="AG3742">
        <v>1</v>
      </c>
      <c r="AJ3742">
        <v>5</v>
      </c>
      <c r="AK3742">
        <v>1</v>
      </c>
      <c r="AP3742">
        <v>0.1</v>
      </c>
      <c r="AQ3742">
        <v>1</v>
      </c>
      <c r="AS3742">
        <v>1</v>
      </c>
    </row>
    <row r="3743" spans="1:45" x14ac:dyDescent="0.35">
      <c r="A3743">
        <v>4170</v>
      </c>
      <c r="B3743" t="s">
        <v>47</v>
      </c>
      <c r="C3743">
        <v>1958</v>
      </c>
      <c r="D3743">
        <v>7</v>
      </c>
      <c r="E3743">
        <v>26</v>
      </c>
      <c r="F3743">
        <v>17</v>
      </c>
      <c r="G3743">
        <v>38</v>
      </c>
      <c r="H3743" t="s">
        <v>48</v>
      </c>
      <c r="I3743">
        <v>620</v>
      </c>
      <c r="J3743">
        <v>7.5</v>
      </c>
      <c r="P3743">
        <v>7.5</v>
      </c>
      <c r="R3743" t="s">
        <v>479</v>
      </c>
      <c r="T3743" t="s">
        <v>1962</v>
      </c>
      <c r="U3743">
        <v>-13.5</v>
      </c>
      <c r="V3743">
        <v>-69</v>
      </c>
      <c r="W3743">
        <v>160</v>
      </c>
      <c r="AE3743">
        <v>1</v>
      </c>
    </row>
    <row r="3744" spans="1:45" x14ac:dyDescent="0.35">
      <c r="A3744">
        <v>4172</v>
      </c>
      <c r="B3744" t="s">
        <v>47</v>
      </c>
      <c r="C3744">
        <v>1958</v>
      </c>
      <c r="D3744">
        <v>8</v>
      </c>
      <c r="E3744">
        <v>16</v>
      </c>
      <c r="F3744">
        <v>19</v>
      </c>
      <c r="G3744">
        <v>13</v>
      </c>
      <c r="H3744" t="s">
        <v>48</v>
      </c>
      <c r="I3744">
        <v>20</v>
      </c>
      <c r="J3744">
        <v>6.7</v>
      </c>
      <c r="P3744">
        <v>6.7</v>
      </c>
      <c r="R3744" t="s">
        <v>73</v>
      </c>
      <c r="T3744" t="s">
        <v>2418</v>
      </c>
      <c r="U3744">
        <v>34.4</v>
      </c>
      <c r="V3744">
        <v>47.9</v>
      </c>
      <c r="W3744">
        <v>140</v>
      </c>
      <c r="X3744">
        <v>132</v>
      </c>
      <c r="Y3744">
        <v>3</v>
      </c>
      <c r="AE3744">
        <v>3</v>
      </c>
    </row>
    <row r="3745" spans="1:47" x14ac:dyDescent="0.35">
      <c r="A3745">
        <v>4174</v>
      </c>
      <c r="B3745" t="s">
        <v>47</v>
      </c>
      <c r="C3745">
        <v>1958</v>
      </c>
      <c r="D3745">
        <v>9</v>
      </c>
      <c r="E3745">
        <v>1</v>
      </c>
      <c r="F3745">
        <v>14</v>
      </c>
      <c r="G3745">
        <v>30</v>
      </c>
      <c r="H3745" t="s">
        <v>48</v>
      </c>
      <c r="R3745" t="s">
        <v>479</v>
      </c>
      <c r="T3745" t="s">
        <v>1962</v>
      </c>
      <c r="U3745">
        <v>-18</v>
      </c>
      <c r="V3745">
        <v>-65</v>
      </c>
      <c r="W3745">
        <v>160</v>
      </c>
      <c r="X3745">
        <v>4</v>
      </c>
      <c r="Y3745">
        <v>1</v>
      </c>
      <c r="AE3745">
        <v>4</v>
      </c>
    </row>
    <row r="3746" spans="1:47" x14ac:dyDescent="0.35">
      <c r="A3746">
        <v>4175</v>
      </c>
      <c r="B3746" t="s">
        <v>47</v>
      </c>
      <c r="C3746">
        <v>1958</v>
      </c>
      <c r="D3746">
        <v>9</v>
      </c>
      <c r="E3746">
        <v>4</v>
      </c>
      <c r="F3746">
        <v>21</v>
      </c>
      <c r="G3746">
        <v>51</v>
      </c>
      <c r="H3746">
        <v>16.899999999999999</v>
      </c>
      <c r="J3746">
        <v>6.8</v>
      </c>
      <c r="L3746">
        <v>6.8</v>
      </c>
      <c r="R3746" t="s">
        <v>539</v>
      </c>
      <c r="T3746" t="s">
        <v>2350</v>
      </c>
      <c r="U3746">
        <v>-33.784999999999997</v>
      </c>
      <c r="V3746">
        <v>-70.111999999999995</v>
      </c>
      <c r="W3746">
        <v>160</v>
      </c>
      <c r="X3746">
        <v>7</v>
      </c>
      <c r="Y3746">
        <v>1</v>
      </c>
      <c r="AE3746">
        <v>3</v>
      </c>
    </row>
    <row r="3747" spans="1:47" x14ac:dyDescent="0.35">
      <c r="A3747">
        <v>6380</v>
      </c>
      <c r="B3747" t="s">
        <v>51</v>
      </c>
      <c r="C3747">
        <v>1958</v>
      </c>
      <c r="D3747">
        <v>9</v>
      </c>
      <c r="E3747">
        <v>17</v>
      </c>
      <c r="F3747">
        <v>12</v>
      </c>
      <c r="G3747">
        <v>24</v>
      </c>
      <c r="H3747" t="s">
        <v>48</v>
      </c>
      <c r="R3747" t="s">
        <v>98</v>
      </c>
      <c r="T3747" t="s">
        <v>904</v>
      </c>
      <c r="U3747">
        <v>49.3</v>
      </c>
      <c r="V3747">
        <v>156.4</v>
      </c>
      <c r="W3747">
        <v>50</v>
      </c>
    </row>
    <row r="3748" spans="1:47" x14ac:dyDescent="0.35">
      <c r="A3748">
        <v>4176</v>
      </c>
      <c r="B3748" t="s">
        <v>47</v>
      </c>
      <c r="C3748">
        <v>1958</v>
      </c>
      <c r="D3748">
        <v>9</v>
      </c>
      <c r="E3748">
        <v>21</v>
      </c>
      <c r="F3748">
        <v>16</v>
      </c>
      <c r="G3748">
        <v>18</v>
      </c>
      <c r="H3748" t="s">
        <v>48</v>
      </c>
      <c r="R3748" t="s">
        <v>73</v>
      </c>
      <c r="T3748" t="s">
        <v>73</v>
      </c>
      <c r="U3748">
        <v>36</v>
      </c>
      <c r="V3748">
        <v>49</v>
      </c>
      <c r="W3748">
        <v>140</v>
      </c>
      <c r="X3748">
        <v>20</v>
      </c>
      <c r="Y3748">
        <v>1</v>
      </c>
      <c r="AE3748">
        <v>3</v>
      </c>
    </row>
    <row r="3749" spans="1:47" x14ac:dyDescent="0.35">
      <c r="A3749">
        <v>8049</v>
      </c>
      <c r="B3749" t="s">
        <v>47</v>
      </c>
      <c r="C3749">
        <v>1958</v>
      </c>
      <c r="D3749">
        <v>9</v>
      </c>
      <c r="E3749">
        <v>25</v>
      </c>
      <c r="F3749">
        <v>1</v>
      </c>
      <c r="G3749">
        <v>5</v>
      </c>
      <c r="H3749">
        <v>36</v>
      </c>
      <c r="J3749">
        <v>5.8</v>
      </c>
      <c r="L3749">
        <v>5.8</v>
      </c>
      <c r="Q3749">
        <v>7</v>
      </c>
      <c r="R3749" t="s">
        <v>93</v>
      </c>
      <c r="T3749" t="s">
        <v>2207</v>
      </c>
      <c r="U3749">
        <v>22.5</v>
      </c>
      <c r="V3749">
        <v>109.5</v>
      </c>
      <c r="W3749">
        <v>30</v>
      </c>
      <c r="AE3749">
        <v>1</v>
      </c>
      <c r="AG3749">
        <v>1</v>
      </c>
      <c r="AQ3749">
        <v>1</v>
      </c>
      <c r="AS3749">
        <v>1</v>
      </c>
    </row>
    <row r="3750" spans="1:47" x14ac:dyDescent="0.35">
      <c r="A3750">
        <v>4178</v>
      </c>
      <c r="B3750" t="s">
        <v>47</v>
      </c>
      <c r="C3750">
        <v>1958</v>
      </c>
      <c r="D3750">
        <v>10</v>
      </c>
      <c r="E3750">
        <v>20</v>
      </c>
      <c r="F3750">
        <v>1</v>
      </c>
      <c r="G3750">
        <v>12</v>
      </c>
      <c r="H3750">
        <v>37</v>
      </c>
      <c r="I3750">
        <v>100</v>
      </c>
      <c r="J3750">
        <v>6.7</v>
      </c>
      <c r="L3750">
        <v>6.7</v>
      </c>
      <c r="Q3750">
        <v>8</v>
      </c>
      <c r="R3750" t="s">
        <v>676</v>
      </c>
      <c r="T3750" t="s">
        <v>2419</v>
      </c>
      <c r="U3750">
        <v>-9.5</v>
      </c>
      <c r="V3750">
        <v>112.5</v>
      </c>
      <c r="W3750">
        <v>60</v>
      </c>
      <c r="X3750">
        <v>8</v>
      </c>
      <c r="Y3750">
        <v>1</v>
      </c>
      <c r="AB3750">
        <v>1856</v>
      </c>
      <c r="AC3750">
        <v>4</v>
      </c>
      <c r="AE3750">
        <v>2</v>
      </c>
      <c r="AF3750">
        <v>95</v>
      </c>
      <c r="AG3750">
        <v>2</v>
      </c>
      <c r="AH3750">
        <v>206</v>
      </c>
      <c r="AI3750">
        <v>3</v>
      </c>
      <c r="AJ3750">
        <v>8</v>
      </c>
      <c r="AK3750">
        <v>1</v>
      </c>
      <c r="AN3750">
        <v>1856</v>
      </c>
      <c r="AO3750">
        <v>4</v>
      </c>
      <c r="AQ3750">
        <v>2</v>
      </c>
      <c r="AR3750">
        <v>95</v>
      </c>
      <c r="AS3750">
        <v>2</v>
      </c>
      <c r="AT3750">
        <v>206</v>
      </c>
      <c r="AU3750">
        <v>3</v>
      </c>
    </row>
    <row r="3751" spans="1:47" x14ac:dyDescent="0.35">
      <c r="A3751">
        <v>6381</v>
      </c>
      <c r="B3751" t="s">
        <v>51</v>
      </c>
      <c r="C3751">
        <v>1958</v>
      </c>
      <c r="D3751">
        <v>11</v>
      </c>
      <c r="E3751">
        <v>4</v>
      </c>
      <c r="F3751">
        <v>22</v>
      </c>
      <c r="G3751">
        <v>54</v>
      </c>
      <c r="H3751">
        <v>46</v>
      </c>
      <c r="J3751">
        <v>6.1</v>
      </c>
      <c r="L3751">
        <v>6.1</v>
      </c>
      <c r="R3751" t="s">
        <v>2172</v>
      </c>
      <c r="T3751" t="s">
        <v>2420</v>
      </c>
      <c r="U3751">
        <v>-50</v>
      </c>
      <c r="V3751">
        <v>-115</v>
      </c>
      <c r="W3751">
        <v>170</v>
      </c>
    </row>
    <row r="3752" spans="1:47" x14ac:dyDescent="0.35">
      <c r="A3752">
        <v>4179</v>
      </c>
      <c r="B3752" t="s">
        <v>51</v>
      </c>
      <c r="C3752">
        <v>1958</v>
      </c>
      <c r="D3752">
        <v>11</v>
      </c>
      <c r="E3752">
        <v>6</v>
      </c>
      <c r="F3752">
        <v>22</v>
      </c>
      <c r="G3752">
        <v>58</v>
      </c>
      <c r="H3752">
        <v>8.6</v>
      </c>
      <c r="I3752">
        <v>40</v>
      </c>
      <c r="J3752">
        <v>8.3000000000000007</v>
      </c>
      <c r="K3752">
        <v>8.3000000000000007</v>
      </c>
      <c r="P3752">
        <v>8.1999999999999993</v>
      </c>
      <c r="Q3752">
        <v>10</v>
      </c>
      <c r="R3752" t="s">
        <v>98</v>
      </c>
      <c r="T3752" t="s">
        <v>904</v>
      </c>
      <c r="U3752">
        <v>44.53</v>
      </c>
      <c r="V3752">
        <v>148.54</v>
      </c>
      <c r="W3752">
        <v>50</v>
      </c>
      <c r="AE3752">
        <v>2</v>
      </c>
    </row>
    <row r="3753" spans="1:47" x14ac:dyDescent="0.35">
      <c r="A3753">
        <v>6382</v>
      </c>
      <c r="B3753" t="s">
        <v>51</v>
      </c>
      <c r="C3753">
        <v>1958</v>
      </c>
      <c r="D3753">
        <v>11</v>
      </c>
      <c r="E3753">
        <v>12</v>
      </c>
      <c r="F3753">
        <v>20</v>
      </c>
      <c r="G3753">
        <v>23</v>
      </c>
      <c r="H3753" t="s">
        <v>48</v>
      </c>
      <c r="I3753">
        <v>29</v>
      </c>
      <c r="R3753" t="s">
        <v>98</v>
      </c>
      <c r="T3753" t="s">
        <v>904</v>
      </c>
      <c r="U3753">
        <v>44.2</v>
      </c>
      <c r="V3753">
        <v>148.80000000000001</v>
      </c>
      <c r="W3753">
        <v>50</v>
      </c>
    </row>
    <row r="3754" spans="1:47" x14ac:dyDescent="0.35">
      <c r="A3754">
        <v>4181</v>
      </c>
      <c r="B3754" t="s">
        <v>47</v>
      </c>
      <c r="C3754">
        <v>1958</v>
      </c>
      <c r="D3754">
        <v>11</v>
      </c>
      <c r="E3754">
        <v>18</v>
      </c>
      <c r="F3754">
        <v>10</v>
      </c>
      <c r="G3754">
        <v>45</v>
      </c>
      <c r="H3754" t="s">
        <v>48</v>
      </c>
      <c r="Q3754">
        <v>12</v>
      </c>
      <c r="R3754" t="s">
        <v>60</v>
      </c>
      <c r="T3754" t="s">
        <v>332</v>
      </c>
      <c r="U3754">
        <v>44.3</v>
      </c>
      <c r="V3754">
        <v>9.9</v>
      </c>
      <c r="W3754">
        <v>130</v>
      </c>
    </row>
    <row r="3755" spans="1:47" x14ac:dyDescent="0.35">
      <c r="A3755">
        <v>4182</v>
      </c>
      <c r="B3755" t="s">
        <v>47</v>
      </c>
      <c r="C3755">
        <v>1958</v>
      </c>
      <c r="D3755">
        <v>11</v>
      </c>
      <c r="E3755">
        <v>29</v>
      </c>
      <c r="F3755">
        <v>9</v>
      </c>
      <c r="G3755">
        <v>30</v>
      </c>
      <c r="H3755" t="s">
        <v>48</v>
      </c>
      <c r="Q3755">
        <v>12</v>
      </c>
      <c r="R3755" t="s">
        <v>60</v>
      </c>
      <c r="T3755" t="s">
        <v>332</v>
      </c>
      <c r="U3755">
        <v>44.4</v>
      </c>
      <c r="V3755">
        <v>8.8000000000000007</v>
      </c>
      <c r="W3755">
        <v>130</v>
      </c>
    </row>
    <row r="3756" spans="1:47" x14ac:dyDescent="0.35">
      <c r="A3756">
        <v>6383</v>
      </c>
      <c r="B3756" t="s">
        <v>51</v>
      </c>
      <c r="C3756">
        <v>1959</v>
      </c>
      <c r="D3756">
        <v>1</v>
      </c>
      <c r="E3756">
        <v>22</v>
      </c>
      <c r="F3756">
        <v>5</v>
      </c>
      <c r="G3756">
        <v>10</v>
      </c>
      <c r="H3756" t="s">
        <v>48</v>
      </c>
      <c r="I3756">
        <v>40</v>
      </c>
      <c r="R3756" t="s">
        <v>199</v>
      </c>
      <c r="T3756" t="s">
        <v>379</v>
      </c>
      <c r="U3756">
        <v>37.5</v>
      </c>
      <c r="V3756">
        <v>142.19999999999999</v>
      </c>
      <c r="W3756">
        <v>30</v>
      </c>
    </row>
    <row r="3757" spans="1:47" x14ac:dyDescent="0.35">
      <c r="A3757">
        <v>4183</v>
      </c>
      <c r="B3757" t="s">
        <v>47</v>
      </c>
      <c r="C3757">
        <v>1959</v>
      </c>
      <c r="D3757">
        <v>1</v>
      </c>
      <c r="E3757">
        <v>26</v>
      </c>
      <c r="F3757">
        <v>6</v>
      </c>
      <c r="G3757">
        <v>46</v>
      </c>
      <c r="H3757" t="s">
        <v>48</v>
      </c>
      <c r="Q3757">
        <v>12</v>
      </c>
      <c r="R3757" t="s">
        <v>60</v>
      </c>
      <c r="T3757" t="s">
        <v>332</v>
      </c>
      <c r="U3757">
        <v>44.5</v>
      </c>
      <c r="V3757">
        <v>9.6</v>
      </c>
      <c r="W3757">
        <v>130</v>
      </c>
    </row>
    <row r="3758" spans="1:47" x14ac:dyDescent="0.35">
      <c r="A3758">
        <v>6384</v>
      </c>
      <c r="B3758" t="s">
        <v>51</v>
      </c>
      <c r="C3758">
        <v>1959</v>
      </c>
      <c r="D3758">
        <v>2</v>
      </c>
      <c r="E3758">
        <v>7</v>
      </c>
      <c r="F3758">
        <v>9</v>
      </c>
      <c r="G3758">
        <v>36</v>
      </c>
      <c r="H3758">
        <v>51</v>
      </c>
      <c r="I3758">
        <v>19</v>
      </c>
      <c r="J3758">
        <v>7.4</v>
      </c>
      <c r="L3758">
        <v>7.4</v>
      </c>
      <c r="Q3758">
        <v>7</v>
      </c>
      <c r="R3758" t="s">
        <v>479</v>
      </c>
      <c r="T3758" t="s">
        <v>2371</v>
      </c>
      <c r="U3758">
        <v>-4</v>
      </c>
      <c r="V3758">
        <v>-81.5</v>
      </c>
      <c r="W3758">
        <v>160</v>
      </c>
      <c r="AE3758">
        <v>1</v>
      </c>
      <c r="AI3758">
        <v>1</v>
      </c>
      <c r="AQ3758">
        <v>1</v>
      </c>
      <c r="AU3758">
        <v>1</v>
      </c>
    </row>
    <row r="3759" spans="1:47" x14ac:dyDescent="0.35">
      <c r="A3759">
        <v>4184</v>
      </c>
      <c r="B3759" t="s">
        <v>47</v>
      </c>
      <c r="C3759">
        <v>1959</v>
      </c>
      <c r="D3759">
        <v>4</v>
      </c>
      <c r="E3759">
        <v>5</v>
      </c>
      <c r="J3759">
        <v>5.5</v>
      </c>
      <c r="P3759">
        <v>5.5</v>
      </c>
      <c r="Q3759">
        <v>8</v>
      </c>
      <c r="R3759" t="s">
        <v>170</v>
      </c>
      <c r="T3759" t="s">
        <v>2421</v>
      </c>
      <c r="U3759">
        <v>44</v>
      </c>
      <c r="V3759">
        <v>6.8</v>
      </c>
      <c r="W3759">
        <v>120</v>
      </c>
      <c r="AE3759">
        <v>2</v>
      </c>
    </row>
    <row r="3760" spans="1:47" x14ac:dyDescent="0.35">
      <c r="A3760">
        <v>6385</v>
      </c>
      <c r="B3760" t="s">
        <v>51</v>
      </c>
      <c r="C3760">
        <v>1959</v>
      </c>
      <c r="D3760">
        <v>4</v>
      </c>
      <c r="E3760">
        <v>9</v>
      </c>
      <c r="F3760">
        <v>12</v>
      </c>
      <c r="G3760">
        <v>24</v>
      </c>
      <c r="H3760">
        <v>20</v>
      </c>
      <c r="I3760">
        <v>40</v>
      </c>
      <c r="J3760">
        <v>5</v>
      </c>
      <c r="L3760">
        <v>5</v>
      </c>
      <c r="R3760" t="s">
        <v>98</v>
      </c>
      <c r="T3760" t="s">
        <v>904</v>
      </c>
      <c r="U3760">
        <v>44.3</v>
      </c>
      <c r="V3760">
        <v>149</v>
      </c>
      <c r="W3760">
        <v>50</v>
      </c>
    </row>
    <row r="3761" spans="1:47" x14ac:dyDescent="0.35">
      <c r="A3761">
        <v>4185</v>
      </c>
      <c r="B3761" t="s">
        <v>47</v>
      </c>
      <c r="C3761">
        <v>1959</v>
      </c>
      <c r="D3761">
        <v>4</v>
      </c>
      <c r="E3761">
        <v>11</v>
      </c>
      <c r="F3761">
        <v>22</v>
      </c>
      <c r="H3761" t="s">
        <v>48</v>
      </c>
      <c r="Q3761">
        <v>12</v>
      </c>
      <c r="R3761" t="s">
        <v>60</v>
      </c>
      <c r="T3761" t="s">
        <v>476</v>
      </c>
      <c r="U3761">
        <v>42.9</v>
      </c>
      <c r="V3761">
        <v>12.6</v>
      </c>
      <c r="W3761">
        <v>130</v>
      </c>
    </row>
    <row r="3762" spans="1:47" x14ac:dyDescent="0.35">
      <c r="A3762">
        <v>4186</v>
      </c>
      <c r="B3762" t="s">
        <v>47</v>
      </c>
      <c r="C3762">
        <v>1959</v>
      </c>
      <c r="D3762">
        <v>4</v>
      </c>
      <c r="E3762">
        <v>17</v>
      </c>
      <c r="H3762" t="s">
        <v>48</v>
      </c>
      <c r="Q3762">
        <v>12</v>
      </c>
      <c r="R3762" t="s">
        <v>60</v>
      </c>
      <c r="T3762" t="s">
        <v>332</v>
      </c>
      <c r="U3762">
        <v>44.5</v>
      </c>
      <c r="V3762">
        <v>10.8</v>
      </c>
      <c r="W3762">
        <v>130</v>
      </c>
    </row>
    <row r="3763" spans="1:47" x14ac:dyDescent="0.35">
      <c r="A3763">
        <v>4187</v>
      </c>
      <c r="B3763" t="s">
        <v>47</v>
      </c>
      <c r="C3763">
        <v>1959</v>
      </c>
      <c r="D3763">
        <v>4</v>
      </c>
      <c r="E3763">
        <v>25</v>
      </c>
      <c r="F3763">
        <v>0</v>
      </c>
      <c r="G3763">
        <v>26</v>
      </c>
      <c r="H3763" t="s">
        <v>48</v>
      </c>
      <c r="J3763">
        <v>6.3</v>
      </c>
      <c r="P3763">
        <v>6.3</v>
      </c>
      <c r="Q3763">
        <v>8</v>
      </c>
      <c r="R3763" t="s">
        <v>80</v>
      </c>
      <c r="T3763" t="s">
        <v>2422</v>
      </c>
      <c r="U3763">
        <v>37</v>
      </c>
      <c r="V3763">
        <v>28.7</v>
      </c>
      <c r="W3763">
        <v>140</v>
      </c>
      <c r="AE3763">
        <v>2</v>
      </c>
    </row>
    <row r="3764" spans="1:47" x14ac:dyDescent="0.35">
      <c r="A3764">
        <v>4188</v>
      </c>
      <c r="B3764" t="s">
        <v>47</v>
      </c>
      <c r="C3764">
        <v>1959</v>
      </c>
      <c r="D3764">
        <v>4</v>
      </c>
      <c r="E3764">
        <v>26</v>
      </c>
      <c r="F3764">
        <v>20</v>
      </c>
      <c r="G3764">
        <v>40</v>
      </c>
      <c r="H3764">
        <v>38</v>
      </c>
      <c r="I3764">
        <v>150</v>
      </c>
      <c r="J3764">
        <v>7.5</v>
      </c>
      <c r="L3764">
        <v>7.5</v>
      </c>
      <c r="R3764" t="s">
        <v>738</v>
      </c>
      <c r="T3764" t="s">
        <v>1886</v>
      </c>
      <c r="U3764">
        <v>24.78</v>
      </c>
      <c r="V3764">
        <v>122.7</v>
      </c>
      <c r="W3764">
        <v>30</v>
      </c>
      <c r="X3764">
        <v>2</v>
      </c>
      <c r="Y3764">
        <v>1</v>
      </c>
      <c r="AE3764">
        <v>1</v>
      </c>
      <c r="AJ3764">
        <v>2</v>
      </c>
      <c r="AK3764">
        <v>1</v>
      </c>
      <c r="AQ3764">
        <v>1</v>
      </c>
    </row>
    <row r="3765" spans="1:47" x14ac:dyDescent="0.35">
      <c r="A3765">
        <v>4192</v>
      </c>
      <c r="B3765" t="s">
        <v>51</v>
      </c>
      <c r="C3765">
        <v>1959</v>
      </c>
      <c r="D3765">
        <v>5</v>
      </c>
      <c r="E3765">
        <v>4</v>
      </c>
      <c r="F3765">
        <v>7</v>
      </c>
      <c r="G3765">
        <v>15</v>
      </c>
      <c r="H3765">
        <v>42</v>
      </c>
      <c r="I3765">
        <v>60</v>
      </c>
      <c r="J3765">
        <v>8.1999999999999993</v>
      </c>
      <c r="K3765">
        <v>8.1999999999999993</v>
      </c>
      <c r="L3765">
        <v>8</v>
      </c>
      <c r="Q3765">
        <v>10</v>
      </c>
      <c r="R3765" t="s">
        <v>98</v>
      </c>
      <c r="T3765" t="s">
        <v>2423</v>
      </c>
      <c r="U3765">
        <v>52.5</v>
      </c>
      <c r="V3765">
        <v>159.5</v>
      </c>
      <c r="W3765">
        <v>50</v>
      </c>
      <c r="X3765">
        <v>1</v>
      </c>
      <c r="Y3765">
        <v>1</v>
      </c>
      <c r="AB3765">
        <v>13</v>
      </c>
      <c r="AC3765">
        <v>1</v>
      </c>
      <c r="AE3765">
        <v>2</v>
      </c>
      <c r="AG3765">
        <v>2</v>
      </c>
      <c r="AJ3765">
        <v>1</v>
      </c>
      <c r="AK3765">
        <v>1</v>
      </c>
      <c r="AN3765">
        <v>13</v>
      </c>
      <c r="AO3765">
        <v>1</v>
      </c>
      <c r="AQ3765">
        <v>2</v>
      </c>
      <c r="AS3765">
        <v>2</v>
      </c>
    </row>
    <row r="3766" spans="1:47" x14ac:dyDescent="0.35">
      <c r="A3766">
        <v>4194</v>
      </c>
      <c r="B3766" t="s">
        <v>47</v>
      </c>
      <c r="C3766">
        <v>1959</v>
      </c>
      <c r="D3766">
        <v>5</v>
      </c>
      <c r="E3766">
        <v>24</v>
      </c>
      <c r="F3766">
        <v>19</v>
      </c>
      <c r="G3766">
        <v>17</v>
      </c>
      <c r="H3766" t="s">
        <v>48</v>
      </c>
      <c r="I3766">
        <v>100</v>
      </c>
      <c r="J3766">
        <v>6.8</v>
      </c>
      <c r="P3766">
        <v>6.8</v>
      </c>
      <c r="R3766" t="s">
        <v>543</v>
      </c>
      <c r="T3766" t="s">
        <v>2424</v>
      </c>
      <c r="U3766">
        <v>17</v>
      </c>
      <c r="V3766">
        <v>-96.3</v>
      </c>
      <c r="W3766">
        <v>150</v>
      </c>
      <c r="AE3766">
        <v>3</v>
      </c>
    </row>
    <row r="3767" spans="1:47" x14ac:dyDescent="0.35">
      <c r="A3767">
        <v>4195</v>
      </c>
      <c r="B3767" t="s">
        <v>47</v>
      </c>
      <c r="C3767">
        <v>1959</v>
      </c>
      <c r="D3767">
        <v>6</v>
      </c>
      <c r="E3767">
        <v>14</v>
      </c>
      <c r="F3767">
        <v>0</v>
      </c>
      <c r="G3767">
        <v>12</v>
      </c>
      <c r="H3767">
        <v>6.5</v>
      </c>
      <c r="I3767">
        <v>112</v>
      </c>
      <c r="J3767">
        <v>7.5</v>
      </c>
      <c r="L3767">
        <v>7.5</v>
      </c>
      <c r="R3767" t="s">
        <v>1754</v>
      </c>
      <c r="T3767" t="s">
        <v>1978</v>
      </c>
      <c r="U3767">
        <v>-20.369</v>
      </c>
      <c r="V3767">
        <v>-68</v>
      </c>
      <c r="W3767">
        <v>160</v>
      </c>
      <c r="X3767">
        <v>1</v>
      </c>
      <c r="Y3767">
        <v>1</v>
      </c>
      <c r="AE3767">
        <v>1</v>
      </c>
      <c r="AJ3767">
        <v>1</v>
      </c>
      <c r="AK3767">
        <v>1</v>
      </c>
      <c r="AQ3767">
        <v>1</v>
      </c>
    </row>
    <row r="3768" spans="1:47" x14ac:dyDescent="0.35">
      <c r="A3768">
        <v>4196</v>
      </c>
      <c r="B3768" t="s">
        <v>47</v>
      </c>
      <c r="C3768">
        <v>1959</v>
      </c>
      <c r="D3768">
        <v>6</v>
      </c>
      <c r="E3768">
        <v>18</v>
      </c>
      <c r="F3768">
        <v>15</v>
      </c>
      <c r="G3768">
        <v>31</v>
      </c>
      <c r="H3768" t="s">
        <v>48</v>
      </c>
      <c r="I3768">
        <v>15</v>
      </c>
      <c r="J3768">
        <v>7</v>
      </c>
      <c r="P3768">
        <v>7</v>
      </c>
      <c r="Q3768">
        <v>10</v>
      </c>
      <c r="R3768" t="s">
        <v>98</v>
      </c>
      <c r="T3768" t="s">
        <v>1042</v>
      </c>
      <c r="U3768">
        <v>53.9</v>
      </c>
      <c r="V3768">
        <v>160.5</v>
      </c>
      <c r="W3768">
        <v>50</v>
      </c>
    </row>
    <row r="3769" spans="1:47" x14ac:dyDescent="0.35">
      <c r="A3769">
        <v>8050</v>
      </c>
      <c r="B3769" t="s">
        <v>47</v>
      </c>
      <c r="C3769">
        <v>1959</v>
      </c>
      <c r="D3769">
        <v>7</v>
      </c>
      <c r="E3769">
        <v>2</v>
      </c>
      <c r="F3769">
        <v>18</v>
      </c>
      <c r="G3769">
        <v>33</v>
      </c>
      <c r="H3769">
        <v>54</v>
      </c>
      <c r="J3769">
        <v>5</v>
      </c>
      <c r="L3769">
        <v>5</v>
      </c>
      <c r="Q3769">
        <v>6</v>
      </c>
      <c r="R3769" t="s">
        <v>93</v>
      </c>
      <c r="T3769" t="s">
        <v>148</v>
      </c>
      <c r="U3769">
        <v>31.8</v>
      </c>
      <c r="V3769">
        <v>115.3</v>
      </c>
      <c r="W3769">
        <v>30</v>
      </c>
      <c r="AC3769">
        <v>1</v>
      </c>
      <c r="AE3769">
        <v>1</v>
      </c>
      <c r="AG3769">
        <v>1</v>
      </c>
      <c r="AO3769">
        <v>1</v>
      </c>
      <c r="AQ3769">
        <v>1</v>
      </c>
      <c r="AS3769">
        <v>1</v>
      </c>
    </row>
    <row r="3770" spans="1:47" x14ac:dyDescent="0.35">
      <c r="A3770">
        <v>8051</v>
      </c>
      <c r="B3770" t="s">
        <v>47</v>
      </c>
      <c r="C3770">
        <v>1959</v>
      </c>
      <c r="D3770">
        <v>8</v>
      </c>
      <c r="E3770">
        <v>10</v>
      </c>
      <c r="F3770">
        <v>23</v>
      </c>
      <c r="G3770">
        <v>7</v>
      </c>
      <c r="H3770">
        <v>29</v>
      </c>
      <c r="J3770">
        <v>5.4</v>
      </c>
      <c r="L3770">
        <v>5.4</v>
      </c>
      <c r="Q3770">
        <v>7</v>
      </c>
      <c r="R3770" t="s">
        <v>93</v>
      </c>
      <c r="T3770" t="s">
        <v>193</v>
      </c>
      <c r="U3770">
        <v>35.6</v>
      </c>
      <c r="V3770">
        <v>110.9</v>
      </c>
      <c r="W3770">
        <v>30</v>
      </c>
      <c r="AE3770">
        <v>1</v>
      </c>
      <c r="AF3770">
        <v>43</v>
      </c>
      <c r="AG3770">
        <v>1</v>
      </c>
      <c r="AQ3770">
        <v>1</v>
      </c>
      <c r="AR3770">
        <v>43</v>
      </c>
      <c r="AS3770">
        <v>1</v>
      </c>
    </row>
    <row r="3771" spans="1:47" x14ac:dyDescent="0.35">
      <c r="A3771">
        <v>4197</v>
      </c>
      <c r="B3771" t="s">
        <v>47</v>
      </c>
      <c r="C3771">
        <v>1959</v>
      </c>
      <c r="D3771">
        <v>8</v>
      </c>
      <c r="E3771">
        <v>15</v>
      </c>
      <c r="F3771">
        <v>8</v>
      </c>
      <c r="G3771">
        <v>57</v>
      </c>
      <c r="H3771">
        <v>3</v>
      </c>
      <c r="I3771">
        <v>60</v>
      </c>
      <c r="J3771">
        <v>7</v>
      </c>
      <c r="L3771">
        <v>7</v>
      </c>
      <c r="R3771" t="s">
        <v>738</v>
      </c>
      <c r="T3771" t="s">
        <v>738</v>
      </c>
      <c r="U3771">
        <v>22.18</v>
      </c>
      <c r="V3771">
        <v>121.13</v>
      </c>
      <c r="W3771">
        <v>30</v>
      </c>
      <c r="X3771">
        <v>16</v>
      </c>
      <c r="Y3771">
        <v>1</v>
      </c>
      <c r="AB3771">
        <v>63</v>
      </c>
      <c r="AC3771">
        <v>2</v>
      </c>
      <c r="AE3771">
        <v>3</v>
      </c>
      <c r="AG3771">
        <v>3</v>
      </c>
      <c r="AJ3771">
        <v>16</v>
      </c>
      <c r="AK3771">
        <v>1</v>
      </c>
      <c r="AN3771">
        <v>63</v>
      </c>
      <c r="AO3771">
        <v>2</v>
      </c>
      <c r="AQ3771">
        <v>3</v>
      </c>
      <c r="AS3771">
        <v>3</v>
      </c>
    </row>
    <row r="3772" spans="1:47" x14ac:dyDescent="0.35">
      <c r="A3772">
        <v>4198</v>
      </c>
      <c r="B3772" t="s">
        <v>51</v>
      </c>
      <c r="C3772">
        <v>1959</v>
      </c>
      <c r="D3772">
        <v>8</v>
      </c>
      <c r="E3772">
        <v>17</v>
      </c>
      <c r="F3772">
        <v>21</v>
      </c>
      <c r="G3772">
        <v>4</v>
      </c>
      <c r="H3772">
        <v>40</v>
      </c>
      <c r="J3772">
        <v>7.3</v>
      </c>
      <c r="L3772">
        <v>7.3</v>
      </c>
      <c r="R3772" t="s">
        <v>1769</v>
      </c>
      <c r="T3772" t="s">
        <v>1769</v>
      </c>
      <c r="U3772">
        <v>-7.5</v>
      </c>
      <c r="V3772">
        <v>156</v>
      </c>
      <c r="W3772">
        <v>170</v>
      </c>
      <c r="AE3772">
        <v>3</v>
      </c>
      <c r="AQ3772">
        <v>3</v>
      </c>
      <c r="AU3772">
        <v>1</v>
      </c>
    </row>
    <row r="3773" spans="1:47" x14ac:dyDescent="0.35">
      <c r="A3773">
        <v>4199</v>
      </c>
      <c r="B3773" t="s">
        <v>51</v>
      </c>
      <c r="C3773">
        <v>1959</v>
      </c>
      <c r="D3773">
        <v>8</v>
      </c>
      <c r="E3773">
        <v>18</v>
      </c>
      <c r="F3773">
        <v>6</v>
      </c>
      <c r="G3773">
        <v>37</v>
      </c>
      <c r="H3773">
        <v>13.5</v>
      </c>
      <c r="I3773">
        <v>5</v>
      </c>
      <c r="J3773">
        <v>7.7</v>
      </c>
      <c r="N3773">
        <v>7.7</v>
      </c>
      <c r="P3773">
        <v>7.1</v>
      </c>
      <c r="Q3773">
        <v>10</v>
      </c>
      <c r="R3773" t="s">
        <v>505</v>
      </c>
      <c r="S3773" t="s">
        <v>2203</v>
      </c>
      <c r="T3773" t="s">
        <v>2425</v>
      </c>
      <c r="U3773">
        <v>44.712000000000003</v>
      </c>
      <c r="V3773">
        <v>-111.215</v>
      </c>
      <c r="W3773">
        <v>150</v>
      </c>
      <c r="X3773">
        <v>28</v>
      </c>
      <c r="Y3773">
        <v>1</v>
      </c>
      <c r="AD3773">
        <v>11</v>
      </c>
      <c r="AE3773">
        <v>3</v>
      </c>
      <c r="AI3773">
        <v>2</v>
      </c>
      <c r="AJ3773">
        <v>28</v>
      </c>
      <c r="AK3773">
        <v>1</v>
      </c>
      <c r="AP3773">
        <v>11</v>
      </c>
      <c r="AQ3773">
        <v>3</v>
      </c>
      <c r="AU3773">
        <v>2</v>
      </c>
    </row>
    <row r="3774" spans="1:47" x14ac:dyDescent="0.35">
      <c r="A3774">
        <v>4201</v>
      </c>
      <c r="B3774" t="s">
        <v>47</v>
      </c>
      <c r="C3774">
        <v>1959</v>
      </c>
      <c r="D3774">
        <v>8</v>
      </c>
      <c r="E3774">
        <v>26</v>
      </c>
      <c r="F3774">
        <v>8</v>
      </c>
      <c r="G3774">
        <v>25</v>
      </c>
      <c r="H3774">
        <v>31</v>
      </c>
      <c r="J3774">
        <v>6.9</v>
      </c>
      <c r="L3774">
        <v>6.9</v>
      </c>
      <c r="R3774" t="s">
        <v>543</v>
      </c>
      <c r="T3774" t="s">
        <v>2426</v>
      </c>
      <c r="U3774">
        <v>18.3</v>
      </c>
      <c r="V3774">
        <v>-94.4</v>
      </c>
      <c r="W3774">
        <v>150</v>
      </c>
      <c r="X3774">
        <v>25</v>
      </c>
      <c r="Y3774">
        <v>1</v>
      </c>
      <c r="AB3774">
        <v>200</v>
      </c>
      <c r="AC3774">
        <v>3</v>
      </c>
      <c r="AE3774">
        <v>3</v>
      </c>
      <c r="AG3774">
        <v>3</v>
      </c>
      <c r="AJ3774">
        <v>25</v>
      </c>
      <c r="AK3774">
        <v>1</v>
      </c>
      <c r="AN3774">
        <v>200</v>
      </c>
      <c r="AO3774">
        <v>3</v>
      </c>
      <c r="AQ3774">
        <v>3</v>
      </c>
      <c r="AS3774">
        <v>3</v>
      </c>
    </row>
    <row r="3775" spans="1:47" x14ac:dyDescent="0.35">
      <c r="A3775">
        <v>4203</v>
      </c>
      <c r="B3775" t="s">
        <v>47</v>
      </c>
      <c r="C3775">
        <v>1959</v>
      </c>
      <c r="D3775">
        <v>9</v>
      </c>
      <c r="E3775">
        <v>1</v>
      </c>
      <c r="F3775">
        <v>11</v>
      </c>
      <c r="G3775">
        <v>37</v>
      </c>
      <c r="H3775" t="s">
        <v>48</v>
      </c>
      <c r="I3775">
        <v>11</v>
      </c>
      <c r="J3775">
        <v>6.1</v>
      </c>
      <c r="P3775">
        <v>6.1</v>
      </c>
      <c r="Q3775">
        <v>10</v>
      </c>
      <c r="R3775" t="s">
        <v>100</v>
      </c>
      <c r="T3775" t="s">
        <v>100</v>
      </c>
      <c r="U3775">
        <v>40.9</v>
      </c>
      <c r="V3775">
        <v>19.8</v>
      </c>
      <c r="W3775">
        <v>130</v>
      </c>
      <c r="X3775">
        <v>2</v>
      </c>
      <c r="Y3775">
        <v>1</v>
      </c>
      <c r="AE3775">
        <v>3</v>
      </c>
    </row>
    <row r="3776" spans="1:47" x14ac:dyDescent="0.35">
      <c r="A3776">
        <v>4205</v>
      </c>
      <c r="B3776" t="s">
        <v>47</v>
      </c>
      <c r="C3776">
        <v>1959</v>
      </c>
      <c r="D3776">
        <v>9</v>
      </c>
      <c r="E3776">
        <v>14</v>
      </c>
      <c r="F3776">
        <v>14</v>
      </c>
      <c r="G3776">
        <v>9</v>
      </c>
      <c r="H3776" t="s">
        <v>48</v>
      </c>
      <c r="I3776">
        <v>60</v>
      </c>
      <c r="J3776">
        <v>7.7</v>
      </c>
      <c r="P3776">
        <v>7.7</v>
      </c>
      <c r="R3776" t="s">
        <v>1827</v>
      </c>
      <c r="T3776" t="s">
        <v>1828</v>
      </c>
      <c r="U3776">
        <v>-28.5</v>
      </c>
      <c r="V3776">
        <v>-177</v>
      </c>
      <c r="W3776">
        <v>170</v>
      </c>
    </row>
    <row r="3777" spans="1:45" x14ac:dyDescent="0.35">
      <c r="A3777">
        <v>4206</v>
      </c>
      <c r="B3777" t="s">
        <v>47</v>
      </c>
      <c r="C3777">
        <v>1959</v>
      </c>
      <c r="D3777">
        <v>10</v>
      </c>
      <c r="E3777">
        <v>25</v>
      </c>
      <c r="F3777">
        <v>15</v>
      </c>
      <c r="G3777">
        <v>57</v>
      </c>
      <c r="H3777" t="s">
        <v>48</v>
      </c>
      <c r="J3777">
        <v>6.2</v>
      </c>
      <c r="P3777">
        <v>6.2</v>
      </c>
      <c r="R3777" t="s">
        <v>80</v>
      </c>
      <c r="T3777" t="s">
        <v>2427</v>
      </c>
      <c r="U3777">
        <v>39.1</v>
      </c>
      <c r="V3777">
        <v>41.6</v>
      </c>
      <c r="W3777">
        <v>140</v>
      </c>
      <c r="X3777">
        <v>18</v>
      </c>
      <c r="Y3777">
        <v>1</v>
      </c>
      <c r="AE3777">
        <v>2</v>
      </c>
    </row>
    <row r="3778" spans="1:45" x14ac:dyDescent="0.35">
      <c r="A3778">
        <v>6590</v>
      </c>
      <c r="B3778" t="s">
        <v>51</v>
      </c>
      <c r="C3778">
        <v>1959</v>
      </c>
      <c r="D3778">
        <v>10</v>
      </c>
      <c r="E3778">
        <v>26</v>
      </c>
      <c r="F3778">
        <v>7</v>
      </c>
      <c r="G3778">
        <v>35</v>
      </c>
      <c r="H3778" t="s">
        <v>48</v>
      </c>
      <c r="I3778">
        <v>10</v>
      </c>
      <c r="R3778" t="s">
        <v>199</v>
      </c>
      <c r="T3778" t="s">
        <v>379</v>
      </c>
      <c r="U3778">
        <v>37.5</v>
      </c>
      <c r="V3778">
        <v>143.19999999999999</v>
      </c>
      <c r="W3778">
        <v>30</v>
      </c>
    </row>
    <row r="3779" spans="1:45" x14ac:dyDescent="0.35">
      <c r="A3779">
        <v>6386</v>
      </c>
      <c r="B3779" t="s">
        <v>47</v>
      </c>
      <c r="C3779">
        <v>1959</v>
      </c>
      <c r="D3779">
        <v>10</v>
      </c>
      <c r="E3779">
        <v>27</v>
      </c>
      <c r="F3779">
        <v>6</v>
      </c>
      <c r="G3779">
        <v>52</v>
      </c>
      <c r="H3779">
        <v>51.2</v>
      </c>
      <c r="I3779">
        <v>70</v>
      </c>
      <c r="J3779">
        <v>7.2</v>
      </c>
      <c r="L3779">
        <v>7.2</v>
      </c>
      <c r="R3779" t="s">
        <v>98</v>
      </c>
      <c r="T3779" t="s">
        <v>902</v>
      </c>
      <c r="U3779">
        <v>45.89</v>
      </c>
      <c r="V3779">
        <v>151.11000000000001</v>
      </c>
      <c r="W3779">
        <v>50</v>
      </c>
    </row>
    <row r="3780" spans="1:45" x14ac:dyDescent="0.35">
      <c r="A3780">
        <v>4208</v>
      </c>
      <c r="B3780" t="s">
        <v>47</v>
      </c>
      <c r="C3780">
        <v>1959</v>
      </c>
      <c r="D3780">
        <v>11</v>
      </c>
      <c r="E3780">
        <v>7</v>
      </c>
      <c r="H3780" t="s">
        <v>48</v>
      </c>
      <c r="J3780">
        <v>5.5</v>
      </c>
      <c r="P3780">
        <v>5.5</v>
      </c>
      <c r="Q3780">
        <v>8</v>
      </c>
      <c r="R3780" t="s">
        <v>258</v>
      </c>
      <c r="T3780" t="s">
        <v>2428</v>
      </c>
      <c r="U3780">
        <v>36.4</v>
      </c>
      <c r="V3780">
        <v>2.6</v>
      </c>
      <c r="W3780">
        <v>15</v>
      </c>
      <c r="AE3780">
        <v>2</v>
      </c>
    </row>
    <row r="3781" spans="1:45" x14ac:dyDescent="0.35">
      <c r="A3781">
        <v>8030</v>
      </c>
      <c r="B3781" t="s">
        <v>47</v>
      </c>
      <c r="C3781">
        <v>1959</v>
      </c>
      <c r="D3781">
        <v>11</v>
      </c>
      <c r="E3781">
        <v>15</v>
      </c>
      <c r="F3781">
        <v>10</v>
      </c>
      <c r="G3781">
        <v>25</v>
      </c>
      <c r="H3781">
        <v>16</v>
      </c>
      <c r="J3781">
        <v>6.4</v>
      </c>
      <c r="L3781">
        <v>6.4</v>
      </c>
      <c r="R3781" t="s">
        <v>93</v>
      </c>
      <c r="T3781" t="s">
        <v>2429</v>
      </c>
      <c r="U3781">
        <v>38.75</v>
      </c>
      <c r="V3781">
        <v>75.316999999999993</v>
      </c>
      <c r="W3781">
        <v>40</v>
      </c>
      <c r="Y3781">
        <v>1</v>
      </c>
      <c r="AE3781">
        <v>1</v>
      </c>
      <c r="AK3781">
        <v>1</v>
      </c>
      <c r="AQ3781">
        <v>1</v>
      </c>
      <c r="AS3781">
        <v>1</v>
      </c>
    </row>
    <row r="3782" spans="1:45" x14ac:dyDescent="0.35">
      <c r="A3782">
        <v>4209</v>
      </c>
      <c r="B3782" t="s">
        <v>47</v>
      </c>
      <c r="C3782">
        <v>1959</v>
      </c>
      <c r="D3782">
        <v>12</v>
      </c>
      <c r="E3782">
        <v>24</v>
      </c>
      <c r="F3782">
        <v>12</v>
      </c>
      <c r="G3782">
        <v>50</v>
      </c>
      <c r="H3782" t="s">
        <v>48</v>
      </c>
      <c r="Q3782">
        <v>7</v>
      </c>
      <c r="R3782" t="s">
        <v>479</v>
      </c>
      <c r="T3782" t="s">
        <v>2430</v>
      </c>
      <c r="U3782">
        <v>-13.5</v>
      </c>
      <c r="V3782">
        <v>-74</v>
      </c>
      <c r="W3782">
        <v>160</v>
      </c>
      <c r="X3782">
        <v>7</v>
      </c>
      <c r="Y3782">
        <v>1</v>
      </c>
      <c r="AE3782">
        <v>2</v>
      </c>
    </row>
    <row r="3783" spans="1:45" x14ac:dyDescent="0.35">
      <c r="A3783">
        <v>4211</v>
      </c>
      <c r="B3783" t="s">
        <v>51</v>
      </c>
      <c r="C3783">
        <v>1960</v>
      </c>
      <c r="D3783">
        <v>1</v>
      </c>
      <c r="E3783">
        <v>13</v>
      </c>
      <c r="F3783">
        <v>15</v>
      </c>
      <c r="G3783">
        <v>40</v>
      </c>
      <c r="H3783">
        <v>34</v>
      </c>
      <c r="I3783">
        <v>160</v>
      </c>
      <c r="J3783">
        <v>7.8</v>
      </c>
      <c r="L3783">
        <v>7.8</v>
      </c>
      <c r="Q3783">
        <v>10</v>
      </c>
      <c r="R3783" t="s">
        <v>479</v>
      </c>
      <c r="T3783" t="s">
        <v>2431</v>
      </c>
      <c r="U3783">
        <v>-15.75</v>
      </c>
      <c r="V3783">
        <v>-72.75</v>
      </c>
      <c r="W3783">
        <v>160</v>
      </c>
      <c r="X3783">
        <v>63</v>
      </c>
      <c r="Y3783">
        <v>2</v>
      </c>
      <c r="AB3783">
        <v>200</v>
      </c>
      <c r="AC3783">
        <v>3</v>
      </c>
      <c r="AE3783">
        <v>3</v>
      </c>
      <c r="AG3783">
        <v>3</v>
      </c>
      <c r="AJ3783">
        <v>63</v>
      </c>
      <c r="AK3783">
        <v>2</v>
      </c>
      <c r="AN3783">
        <v>200</v>
      </c>
      <c r="AO3783">
        <v>3</v>
      </c>
      <c r="AQ3783">
        <v>3</v>
      </c>
      <c r="AS3783">
        <v>3</v>
      </c>
    </row>
    <row r="3784" spans="1:45" x14ac:dyDescent="0.35">
      <c r="A3784">
        <v>4213</v>
      </c>
      <c r="B3784" t="s">
        <v>47</v>
      </c>
      <c r="C3784">
        <v>1960</v>
      </c>
      <c r="D3784">
        <v>1</v>
      </c>
      <c r="E3784">
        <v>15</v>
      </c>
      <c r="F3784">
        <v>9</v>
      </c>
      <c r="G3784">
        <v>30</v>
      </c>
      <c r="H3784" t="s">
        <v>48</v>
      </c>
      <c r="I3784">
        <v>150</v>
      </c>
      <c r="J3784">
        <v>7</v>
      </c>
      <c r="P3784">
        <v>7</v>
      </c>
      <c r="R3784" t="s">
        <v>479</v>
      </c>
      <c r="T3784" t="s">
        <v>2432</v>
      </c>
      <c r="U3784">
        <v>-15</v>
      </c>
      <c r="V3784">
        <v>-75</v>
      </c>
      <c r="W3784">
        <v>160</v>
      </c>
      <c r="X3784">
        <v>63</v>
      </c>
      <c r="Y3784">
        <v>2</v>
      </c>
      <c r="AE3784">
        <v>1</v>
      </c>
    </row>
    <row r="3785" spans="1:45" x14ac:dyDescent="0.35">
      <c r="A3785">
        <v>8055</v>
      </c>
      <c r="B3785" t="s">
        <v>47</v>
      </c>
      <c r="C3785">
        <v>1960</v>
      </c>
      <c r="D3785">
        <v>2</v>
      </c>
      <c r="E3785">
        <v>2</v>
      </c>
      <c r="F3785">
        <v>23</v>
      </c>
      <c r="G3785">
        <v>51</v>
      </c>
      <c r="H3785">
        <v>59</v>
      </c>
      <c r="J3785">
        <v>5.3</v>
      </c>
      <c r="L3785">
        <v>5.3</v>
      </c>
      <c r="Q3785">
        <v>6</v>
      </c>
      <c r="R3785" t="s">
        <v>93</v>
      </c>
      <c r="T3785" t="s">
        <v>95</v>
      </c>
      <c r="U3785">
        <v>33.799999999999997</v>
      </c>
      <c r="V3785">
        <v>104.5</v>
      </c>
      <c r="W3785">
        <v>30</v>
      </c>
      <c r="AE3785">
        <v>1</v>
      </c>
      <c r="AG3785">
        <v>1</v>
      </c>
      <c r="AQ3785">
        <v>1</v>
      </c>
      <c r="AS3785">
        <v>1</v>
      </c>
    </row>
    <row r="3786" spans="1:45" x14ac:dyDescent="0.35">
      <c r="A3786">
        <v>4214</v>
      </c>
      <c r="B3786" t="s">
        <v>47</v>
      </c>
      <c r="C3786">
        <v>1960</v>
      </c>
      <c r="D3786">
        <v>2</v>
      </c>
      <c r="E3786">
        <v>21</v>
      </c>
      <c r="F3786">
        <v>8</v>
      </c>
      <c r="G3786">
        <v>13</v>
      </c>
      <c r="H3786">
        <v>31</v>
      </c>
      <c r="I3786">
        <v>33</v>
      </c>
      <c r="J3786">
        <v>5.6</v>
      </c>
      <c r="L3786">
        <v>5.6</v>
      </c>
      <c r="R3786" t="s">
        <v>258</v>
      </c>
      <c r="T3786" t="s">
        <v>2433</v>
      </c>
      <c r="U3786">
        <v>36</v>
      </c>
      <c r="V3786">
        <v>4.0999999999999996</v>
      </c>
      <c r="W3786">
        <v>15</v>
      </c>
      <c r="X3786">
        <v>47</v>
      </c>
      <c r="Y3786">
        <v>1</v>
      </c>
      <c r="AB3786">
        <v>88</v>
      </c>
      <c r="AC3786">
        <v>2</v>
      </c>
      <c r="AE3786">
        <v>2</v>
      </c>
      <c r="AJ3786">
        <v>47</v>
      </c>
      <c r="AK3786">
        <v>1</v>
      </c>
      <c r="AN3786">
        <v>88</v>
      </c>
      <c r="AO3786">
        <v>2</v>
      </c>
      <c r="AQ3786">
        <v>2</v>
      </c>
    </row>
    <row r="3787" spans="1:45" x14ac:dyDescent="0.35">
      <c r="A3787">
        <v>4216</v>
      </c>
      <c r="B3787" t="s">
        <v>51</v>
      </c>
      <c r="C3787">
        <v>1960</v>
      </c>
      <c r="D3787">
        <v>2</v>
      </c>
      <c r="E3787">
        <v>29</v>
      </c>
      <c r="F3787">
        <v>23</v>
      </c>
      <c r="G3787">
        <v>40</v>
      </c>
      <c r="H3787">
        <v>14</v>
      </c>
      <c r="I3787">
        <v>33</v>
      </c>
      <c r="J3787">
        <v>5.9</v>
      </c>
      <c r="L3787">
        <v>5.9</v>
      </c>
      <c r="Q3787">
        <v>10</v>
      </c>
      <c r="R3787" t="s">
        <v>385</v>
      </c>
      <c r="T3787" t="s">
        <v>2434</v>
      </c>
      <c r="U3787">
        <v>30.45</v>
      </c>
      <c r="V3787">
        <v>-9.6199999999999992</v>
      </c>
      <c r="W3787">
        <v>15</v>
      </c>
      <c r="X3787">
        <v>13100</v>
      </c>
      <c r="Y3787">
        <v>4</v>
      </c>
      <c r="AB3787">
        <v>25000</v>
      </c>
      <c r="AC3787">
        <v>4</v>
      </c>
      <c r="AD3787">
        <v>120</v>
      </c>
      <c r="AE3787">
        <v>4</v>
      </c>
      <c r="AG3787">
        <v>3</v>
      </c>
      <c r="AJ3787">
        <v>13100</v>
      </c>
      <c r="AK3787">
        <v>4</v>
      </c>
      <c r="AN3787">
        <v>25000</v>
      </c>
      <c r="AO3787">
        <v>4</v>
      </c>
      <c r="AP3787">
        <v>120</v>
      </c>
      <c r="AQ3787">
        <v>4</v>
      </c>
      <c r="AS3787">
        <v>3</v>
      </c>
    </row>
    <row r="3788" spans="1:45" x14ac:dyDescent="0.35">
      <c r="A3788">
        <v>6387</v>
      </c>
      <c r="B3788" t="s">
        <v>51</v>
      </c>
      <c r="C3788">
        <v>1960</v>
      </c>
      <c r="D3788">
        <v>3</v>
      </c>
      <c r="E3788">
        <v>20</v>
      </c>
      <c r="F3788">
        <v>17</v>
      </c>
      <c r="G3788">
        <v>7</v>
      </c>
      <c r="H3788">
        <v>30</v>
      </c>
      <c r="I3788">
        <v>20</v>
      </c>
      <c r="J3788">
        <v>7.5</v>
      </c>
      <c r="L3788">
        <v>7.5</v>
      </c>
      <c r="R3788" t="s">
        <v>199</v>
      </c>
      <c r="T3788" t="s">
        <v>255</v>
      </c>
      <c r="U3788">
        <v>39.799999999999997</v>
      </c>
      <c r="V3788">
        <v>143.4</v>
      </c>
      <c r="W3788">
        <v>30</v>
      </c>
      <c r="AE3788">
        <v>1</v>
      </c>
      <c r="AQ3788">
        <v>1</v>
      </c>
    </row>
    <row r="3789" spans="1:45" x14ac:dyDescent="0.35">
      <c r="A3789">
        <v>6388</v>
      </c>
      <c r="B3789" t="s">
        <v>51</v>
      </c>
      <c r="C3789">
        <v>1960</v>
      </c>
      <c r="D3789">
        <v>3</v>
      </c>
      <c r="E3789">
        <v>23</v>
      </c>
      <c r="F3789">
        <v>0</v>
      </c>
      <c r="G3789">
        <v>23</v>
      </c>
      <c r="I3789">
        <v>20</v>
      </c>
      <c r="J3789">
        <v>6.7</v>
      </c>
      <c r="L3789">
        <v>6.7</v>
      </c>
      <c r="R3789" t="s">
        <v>199</v>
      </c>
      <c r="T3789" t="s">
        <v>255</v>
      </c>
      <c r="U3789">
        <v>39.4</v>
      </c>
      <c r="V3789">
        <v>143.69999999999999</v>
      </c>
      <c r="W3789">
        <v>30</v>
      </c>
    </row>
    <row r="3790" spans="1:45" x14ac:dyDescent="0.35">
      <c r="A3790">
        <v>8056</v>
      </c>
      <c r="B3790" t="s">
        <v>47</v>
      </c>
      <c r="C3790">
        <v>1960</v>
      </c>
      <c r="D3790">
        <v>4</v>
      </c>
      <c r="E3790">
        <v>13</v>
      </c>
      <c r="F3790">
        <v>7</v>
      </c>
      <c r="G3790">
        <v>57</v>
      </c>
      <c r="H3790">
        <v>49</v>
      </c>
      <c r="J3790">
        <v>5.8</v>
      </c>
      <c r="L3790">
        <v>5.8</v>
      </c>
      <c r="Q3790">
        <v>8</v>
      </c>
      <c r="R3790" t="s">
        <v>93</v>
      </c>
      <c r="T3790" t="s">
        <v>1991</v>
      </c>
      <c r="U3790">
        <v>44.7</v>
      </c>
      <c r="V3790">
        <v>127</v>
      </c>
      <c r="W3790">
        <v>30</v>
      </c>
      <c r="AE3790">
        <v>1</v>
      </c>
      <c r="AF3790">
        <v>29</v>
      </c>
      <c r="AG3790">
        <v>1</v>
      </c>
      <c r="AQ3790">
        <v>1</v>
      </c>
      <c r="AR3790">
        <v>29</v>
      </c>
      <c r="AS3790">
        <v>1</v>
      </c>
    </row>
    <row r="3791" spans="1:45" x14ac:dyDescent="0.35">
      <c r="A3791">
        <v>4220</v>
      </c>
      <c r="B3791" t="s">
        <v>47</v>
      </c>
      <c r="C3791">
        <v>1960</v>
      </c>
      <c r="D3791">
        <v>4</v>
      </c>
      <c r="E3791">
        <v>24</v>
      </c>
      <c r="F3791">
        <v>12</v>
      </c>
      <c r="G3791">
        <v>14</v>
      </c>
      <c r="H3791" t="s">
        <v>48</v>
      </c>
      <c r="J3791">
        <v>6</v>
      </c>
      <c r="P3791">
        <v>6</v>
      </c>
      <c r="R3791" t="s">
        <v>73</v>
      </c>
      <c r="T3791" t="s">
        <v>450</v>
      </c>
      <c r="U3791">
        <v>28</v>
      </c>
      <c r="V3791">
        <v>54.5</v>
      </c>
      <c r="W3791">
        <v>140</v>
      </c>
      <c r="X3791">
        <v>420</v>
      </c>
      <c r="Y3791">
        <v>3</v>
      </c>
      <c r="AD3791">
        <v>20</v>
      </c>
      <c r="AE3791">
        <v>3</v>
      </c>
    </row>
    <row r="3792" spans="1:45" x14ac:dyDescent="0.35">
      <c r="A3792">
        <v>4221</v>
      </c>
      <c r="B3792" t="s">
        <v>47</v>
      </c>
      <c r="C3792">
        <v>1960</v>
      </c>
      <c r="D3792">
        <v>4</v>
      </c>
      <c r="E3792">
        <v>29</v>
      </c>
      <c r="F3792">
        <v>9</v>
      </c>
      <c r="G3792">
        <v>16</v>
      </c>
      <c r="H3792">
        <v>20</v>
      </c>
      <c r="Q3792">
        <v>8</v>
      </c>
      <c r="R3792" t="s">
        <v>676</v>
      </c>
      <c r="T3792" t="s">
        <v>2435</v>
      </c>
      <c r="U3792">
        <v>-0.5</v>
      </c>
      <c r="V3792">
        <v>121.5</v>
      </c>
      <c r="W3792">
        <v>170</v>
      </c>
      <c r="AE3792">
        <v>2</v>
      </c>
      <c r="AF3792">
        <v>50</v>
      </c>
      <c r="AG3792">
        <v>1</v>
      </c>
      <c r="AQ3792">
        <v>2</v>
      </c>
      <c r="AR3792">
        <v>50</v>
      </c>
      <c r="AS3792">
        <v>1</v>
      </c>
    </row>
    <row r="3793" spans="1:47" x14ac:dyDescent="0.35">
      <c r="A3793">
        <v>4223</v>
      </c>
      <c r="B3793" t="s">
        <v>51</v>
      </c>
      <c r="C3793">
        <v>1960</v>
      </c>
      <c r="D3793">
        <v>5</v>
      </c>
      <c r="E3793">
        <v>21</v>
      </c>
      <c r="F3793">
        <v>10</v>
      </c>
      <c r="G3793">
        <v>2</v>
      </c>
      <c r="H3793">
        <v>50</v>
      </c>
      <c r="I3793">
        <v>35</v>
      </c>
      <c r="J3793">
        <v>8.1999999999999993</v>
      </c>
      <c r="K3793">
        <v>8.1999999999999993</v>
      </c>
      <c r="L3793">
        <v>7.3</v>
      </c>
      <c r="R3793" t="s">
        <v>539</v>
      </c>
      <c r="T3793" t="s">
        <v>1243</v>
      </c>
      <c r="U3793">
        <v>-37.872</v>
      </c>
      <c r="V3793">
        <v>-73.242999999999995</v>
      </c>
      <c r="W3793">
        <v>160</v>
      </c>
      <c r="Y3793">
        <v>1</v>
      </c>
      <c r="AC3793">
        <v>3</v>
      </c>
      <c r="AE3793">
        <v>1</v>
      </c>
      <c r="AK3793">
        <v>1</v>
      </c>
      <c r="AO3793">
        <v>3</v>
      </c>
      <c r="AQ3793">
        <v>1</v>
      </c>
    </row>
    <row r="3794" spans="1:47" x14ac:dyDescent="0.35">
      <c r="A3794">
        <v>4227</v>
      </c>
      <c r="B3794" t="s">
        <v>51</v>
      </c>
      <c r="C3794">
        <v>1960</v>
      </c>
      <c r="D3794">
        <v>5</v>
      </c>
      <c r="E3794">
        <v>22</v>
      </c>
      <c r="F3794">
        <v>19</v>
      </c>
      <c r="G3794">
        <v>11</v>
      </c>
      <c r="H3794">
        <v>17</v>
      </c>
      <c r="I3794">
        <v>33</v>
      </c>
      <c r="J3794">
        <v>9.5</v>
      </c>
      <c r="K3794">
        <v>9.5</v>
      </c>
      <c r="L3794">
        <v>8.5</v>
      </c>
      <c r="Q3794">
        <v>12</v>
      </c>
      <c r="R3794" t="s">
        <v>539</v>
      </c>
      <c r="T3794" t="s">
        <v>2436</v>
      </c>
      <c r="U3794">
        <v>-38.143000000000001</v>
      </c>
      <c r="V3794">
        <v>-73.406999999999996</v>
      </c>
      <c r="W3794">
        <v>160</v>
      </c>
      <c r="X3794">
        <v>2000</v>
      </c>
      <c r="Y3794">
        <v>4</v>
      </c>
      <c r="AB3794">
        <v>3000</v>
      </c>
      <c r="AC3794">
        <v>4</v>
      </c>
      <c r="AD3794">
        <v>1000</v>
      </c>
      <c r="AE3794">
        <v>4</v>
      </c>
      <c r="AF3794">
        <v>58622</v>
      </c>
      <c r="AG3794">
        <v>4</v>
      </c>
      <c r="AJ3794">
        <v>2226</v>
      </c>
      <c r="AK3794">
        <v>4</v>
      </c>
      <c r="AN3794">
        <v>3000</v>
      </c>
      <c r="AO3794">
        <v>4</v>
      </c>
      <c r="AP3794">
        <v>1000</v>
      </c>
      <c r="AQ3794">
        <v>4</v>
      </c>
      <c r="AR3794">
        <v>58622</v>
      </c>
      <c r="AS3794">
        <v>4</v>
      </c>
    </row>
    <row r="3795" spans="1:47" x14ac:dyDescent="0.35">
      <c r="A3795">
        <v>4228</v>
      </c>
      <c r="B3795" t="s">
        <v>47</v>
      </c>
      <c r="C3795">
        <v>1960</v>
      </c>
      <c r="D3795">
        <v>5</v>
      </c>
      <c r="E3795">
        <v>26</v>
      </c>
      <c r="F3795">
        <v>5</v>
      </c>
      <c r="G3795">
        <v>10</v>
      </c>
      <c r="H3795" t="s">
        <v>48</v>
      </c>
      <c r="J3795">
        <v>6.5</v>
      </c>
      <c r="P3795">
        <v>6.5</v>
      </c>
      <c r="R3795" t="s">
        <v>56</v>
      </c>
      <c r="T3795" t="s">
        <v>181</v>
      </c>
      <c r="U3795">
        <v>40</v>
      </c>
      <c r="V3795">
        <v>20</v>
      </c>
      <c r="W3795">
        <v>130</v>
      </c>
      <c r="X3795">
        <v>8</v>
      </c>
      <c r="Y3795">
        <v>1</v>
      </c>
      <c r="AE3795">
        <v>2</v>
      </c>
    </row>
    <row r="3796" spans="1:47" x14ac:dyDescent="0.35">
      <c r="A3796">
        <v>6389</v>
      </c>
      <c r="B3796" t="s">
        <v>51</v>
      </c>
      <c r="C3796">
        <v>1960</v>
      </c>
      <c r="D3796">
        <v>6</v>
      </c>
      <c r="E3796">
        <v>11</v>
      </c>
      <c r="F3796">
        <v>15</v>
      </c>
      <c r="G3796">
        <v>14</v>
      </c>
      <c r="H3796">
        <v>9</v>
      </c>
      <c r="I3796">
        <v>33</v>
      </c>
      <c r="J3796">
        <v>6.6</v>
      </c>
      <c r="L3796">
        <v>6.6</v>
      </c>
      <c r="R3796" t="s">
        <v>977</v>
      </c>
      <c r="T3796" t="s">
        <v>2437</v>
      </c>
      <c r="U3796">
        <v>-9.4</v>
      </c>
      <c r="V3796">
        <v>152.30000000000001</v>
      </c>
      <c r="W3796">
        <v>170</v>
      </c>
    </row>
    <row r="3797" spans="1:47" x14ac:dyDescent="0.35">
      <c r="A3797">
        <v>6591</v>
      </c>
      <c r="B3797" t="s">
        <v>51</v>
      </c>
      <c r="C3797">
        <v>1960</v>
      </c>
      <c r="D3797">
        <v>7</v>
      </c>
      <c r="E3797">
        <v>29</v>
      </c>
      <c r="F3797">
        <v>17</v>
      </c>
      <c r="G3797">
        <v>31</v>
      </c>
      <c r="H3797">
        <v>45</v>
      </c>
      <c r="I3797">
        <v>50</v>
      </c>
      <c r="J3797">
        <v>6.7</v>
      </c>
      <c r="L3797">
        <v>6.7</v>
      </c>
      <c r="R3797" t="s">
        <v>199</v>
      </c>
      <c r="T3797" t="s">
        <v>255</v>
      </c>
      <c r="U3797">
        <v>40.299999999999997</v>
      </c>
      <c r="V3797">
        <v>142.5</v>
      </c>
      <c r="W3797">
        <v>30</v>
      </c>
    </row>
    <row r="3798" spans="1:47" x14ac:dyDescent="0.35">
      <c r="A3798">
        <v>4229</v>
      </c>
      <c r="B3798" t="s">
        <v>47</v>
      </c>
      <c r="C3798">
        <v>1960</v>
      </c>
      <c r="D3798">
        <v>7</v>
      </c>
      <c r="E3798">
        <v>30</v>
      </c>
      <c r="F3798">
        <v>2</v>
      </c>
      <c r="G3798">
        <v>4</v>
      </c>
      <c r="H3798" t="s">
        <v>48</v>
      </c>
      <c r="I3798">
        <v>21</v>
      </c>
      <c r="R3798" t="s">
        <v>570</v>
      </c>
      <c r="T3798" t="s">
        <v>570</v>
      </c>
      <c r="U3798">
        <v>-1.5</v>
      </c>
      <c r="V3798">
        <v>-79</v>
      </c>
      <c r="W3798">
        <v>160</v>
      </c>
      <c r="X3798">
        <v>11</v>
      </c>
      <c r="Y3798">
        <v>1</v>
      </c>
      <c r="AE3798">
        <v>1</v>
      </c>
    </row>
    <row r="3799" spans="1:47" x14ac:dyDescent="0.35">
      <c r="A3799">
        <v>4230</v>
      </c>
      <c r="B3799" t="s">
        <v>47</v>
      </c>
      <c r="C3799">
        <v>1960</v>
      </c>
      <c r="D3799">
        <v>8</v>
      </c>
      <c r="E3799">
        <v>27</v>
      </c>
      <c r="F3799">
        <v>15</v>
      </c>
      <c r="G3799">
        <v>58</v>
      </c>
      <c r="H3799" t="s">
        <v>48</v>
      </c>
      <c r="I3799">
        <v>58</v>
      </c>
      <c r="R3799" t="s">
        <v>77</v>
      </c>
      <c r="T3799" t="s">
        <v>2438</v>
      </c>
      <c r="U3799">
        <v>28.6</v>
      </c>
      <c r="V3799">
        <v>76.7</v>
      </c>
      <c r="W3799">
        <v>60</v>
      </c>
      <c r="AE3799">
        <v>2</v>
      </c>
    </row>
    <row r="3800" spans="1:47" x14ac:dyDescent="0.35">
      <c r="A3800">
        <v>4232</v>
      </c>
      <c r="B3800" t="s">
        <v>47</v>
      </c>
      <c r="C3800">
        <v>1960</v>
      </c>
      <c r="D3800">
        <v>9</v>
      </c>
      <c r="E3800">
        <v>22</v>
      </c>
      <c r="F3800">
        <v>9</v>
      </c>
      <c r="G3800">
        <v>5</v>
      </c>
      <c r="H3800">
        <v>32.5</v>
      </c>
      <c r="I3800">
        <v>28</v>
      </c>
      <c r="J3800">
        <v>6.6</v>
      </c>
      <c r="L3800">
        <v>6.6</v>
      </c>
      <c r="R3800" t="s">
        <v>1156</v>
      </c>
      <c r="T3800" t="s">
        <v>2439</v>
      </c>
      <c r="U3800">
        <v>-3.6</v>
      </c>
      <c r="V3800">
        <v>29</v>
      </c>
      <c r="W3800">
        <v>10</v>
      </c>
      <c r="X3800">
        <v>24</v>
      </c>
      <c r="Y3800">
        <v>1</v>
      </c>
      <c r="AE3800">
        <v>2</v>
      </c>
      <c r="AI3800">
        <v>3</v>
      </c>
      <c r="AJ3800">
        <v>24</v>
      </c>
      <c r="AK3800">
        <v>1</v>
      </c>
      <c r="AQ3800">
        <v>2</v>
      </c>
      <c r="AU3800">
        <v>3</v>
      </c>
    </row>
    <row r="3801" spans="1:47" x14ac:dyDescent="0.35">
      <c r="A3801">
        <v>4233</v>
      </c>
      <c r="B3801" t="s">
        <v>47</v>
      </c>
      <c r="C3801">
        <v>1960</v>
      </c>
      <c r="D3801">
        <v>10</v>
      </c>
      <c r="E3801">
        <v>7</v>
      </c>
      <c r="H3801" t="s">
        <v>48</v>
      </c>
      <c r="R3801" t="s">
        <v>621</v>
      </c>
      <c r="T3801" t="s">
        <v>2440</v>
      </c>
      <c r="U3801">
        <v>11.1</v>
      </c>
      <c r="V3801">
        <v>122.3</v>
      </c>
      <c r="W3801">
        <v>170</v>
      </c>
      <c r="X3801">
        <v>3</v>
      </c>
      <c r="Y3801">
        <v>1</v>
      </c>
      <c r="AE3801">
        <v>2</v>
      </c>
    </row>
    <row r="3802" spans="1:47" x14ac:dyDescent="0.35">
      <c r="A3802">
        <v>6390</v>
      </c>
      <c r="B3802" t="s">
        <v>51</v>
      </c>
      <c r="C3802">
        <v>1960</v>
      </c>
      <c r="D3802">
        <v>11</v>
      </c>
      <c r="E3802">
        <v>1</v>
      </c>
      <c r="F3802">
        <v>8</v>
      </c>
      <c r="G3802">
        <v>45</v>
      </c>
      <c r="H3802">
        <v>59</v>
      </c>
      <c r="I3802">
        <v>55</v>
      </c>
      <c r="J3802">
        <v>7.4</v>
      </c>
      <c r="L3802">
        <v>7.4</v>
      </c>
      <c r="R3802" t="s">
        <v>539</v>
      </c>
      <c r="T3802" t="s">
        <v>913</v>
      </c>
      <c r="U3802">
        <v>-38.5</v>
      </c>
      <c r="V3802">
        <v>-75.099999999999994</v>
      </c>
      <c r="W3802">
        <v>160</v>
      </c>
      <c r="Y3802">
        <v>1</v>
      </c>
      <c r="AE3802">
        <v>1</v>
      </c>
      <c r="AK3802">
        <v>1</v>
      </c>
      <c r="AQ3802">
        <v>1</v>
      </c>
    </row>
    <row r="3803" spans="1:47" x14ac:dyDescent="0.35">
      <c r="A3803">
        <v>8057</v>
      </c>
      <c r="B3803" t="s">
        <v>47</v>
      </c>
      <c r="C3803">
        <v>1960</v>
      </c>
      <c r="D3803">
        <v>11</v>
      </c>
      <c r="E3803">
        <v>9</v>
      </c>
      <c r="F3803">
        <v>10</v>
      </c>
      <c r="G3803">
        <v>43</v>
      </c>
      <c r="H3803">
        <v>42</v>
      </c>
      <c r="J3803">
        <v>6.8</v>
      </c>
      <c r="L3803">
        <v>6.8</v>
      </c>
      <c r="Q3803">
        <v>9</v>
      </c>
      <c r="R3803" t="s">
        <v>93</v>
      </c>
      <c r="T3803" t="s">
        <v>410</v>
      </c>
      <c r="U3803">
        <v>32.700000000000003</v>
      </c>
      <c r="V3803">
        <v>103.7</v>
      </c>
      <c r="W3803">
        <v>30</v>
      </c>
      <c r="AE3803">
        <v>3</v>
      </c>
      <c r="AG3803">
        <v>3</v>
      </c>
      <c r="AQ3803">
        <v>3</v>
      </c>
      <c r="AS3803">
        <v>3</v>
      </c>
    </row>
    <row r="3804" spans="1:47" x14ac:dyDescent="0.35">
      <c r="A3804">
        <v>4234</v>
      </c>
      <c r="B3804" t="s">
        <v>51</v>
      </c>
      <c r="C3804">
        <v>1960</v>
      </c>
      <c r="D3804">
        <v>11</v>
      </c>
      <c r="E3804">
        <v>20</v>
      </c>
      <c r="F3804">
        <v>22</v>
      </c>
      <c r="G3804">
        <v>1</v>
      </c>
      <c r="H3804">
        <v>56.4</v>
      </c>
      <c r="I3804">
        <v>93</v>
      </c>
      <c r="J3804">
        <v>6.7</v>
      </c>
      <c r="P3804">
        <v>6.7</v>
      </c>
      <c r="R3804" t="s">
        <v>479</v>
      </c>
      <c r="T3804" t="s">
        <v>479</v>
      </c>
      <c r="U3804">
        <v>-6.8</v>
      </c>
      <c r="V3804">
        <v>-80.7</v>
      </c>
      <c r="W3804">
        <v>160</v>
      </c>
      <c r="AJ3804">
        <v>66</v>
      </c>
      <c r="AK3804">
        <v>2</v>
      </c>
      <c r="AN3804">
        <v>2</v>
      </c>
      <c r="AO3804">
        <v>1</v>
      </c>
      <c r="AP3804">
        <v>0.55000000000000004</v>
      </c>
      <c r="AQ3804">
        <v>1</v>
      </c>
    </row>
    <row r="3805" spans="1:47" x14ac:dyDescent="0.35">
      <c r="A3805">
        <v>6391</v>
      </c>
      <c r="B3805" t="s">
        <v>51</v>
      </c>
      <c r="C3805">
        <v>1961</v>
      </c>
      <c r="D3805">
        <v>1</v>
      </c>
      <c r="E3805">
        <v>10</v>
      </c>
      <c r="F3805">
        <v>14</v>
      </c>
      <c r="G3805">
        <v>22</v>
      </c>
      <c r="H3805">
        <v>25.5</v>
      </c>
      <c r="I3805">
        <v>59</v>
      </c>
      <c r="J3805">
        <v>6.6</v>
      </c>
      <c r="K3805">
        <v>6.6</v>
      </c>
      <c r="L3805">
        <v>7.1</v>
      </c>
      <c r="R3805" t="s">
        <v>98</v>
      </c>
      <c r="T3805" t="s">
        <v>902</v>
      </c>
      <c r="U3805">
        <v>50.015999999999998</v>
      </c>
      <c r="V3805">
        <v>156.09899999999999</v>
      </c>
      <c r="W3805">
        <v>50</v>
      </c>
    </row>
    <row r="3806" spans="1:47" x14ac:dyDescent="0.35">
      <c r="A3806">
        <v>6392</v>
      </c>
      <c r="B3806" t="s">
        <v>51</v>
      </c>
      <c r="C3806">
        <v>1961</v>
      </c>
      <c r="D3806">
        <v>1</v>
      </c>
      <c r="E3806">
        <v>16</v>
      </c>
      <c r="F3806">
        <v>7</v>
      </c>
      <c r="G3806">
        <v>20</v>
      </c>
      <c r="H3806" t="s">
        <v>48</v>
      </c>
      <c r="I3806">
        <v>40</v>
      </c>
      <c r="R3806" t="s">
        <v>199</v>
      </c>
      <c r="T3806" t="s">
        <v>887</v>
      </c>
      <c r="U3806">
        <v>36</v>
      </c>
      <c r="V3806">
        <v>142.30000000000001</v>
      </c>
      <c r="W3806">
        <v>30</v>
      </c>
    </row>
    <row r="3807" spans="1:47" x14ac:dyDescent="0.35">
      <c r="A3807">
        <v>6393</v>
      </c>
      <c r="B3807" t="s">
        <v>51</v>
      </c>
      <c r="C3807">
        <v>1961</v>
      </c>
      <c r="D3807">
        <v>1</v>
      </c>
      <c r="E3807">
        <v>16</v>
      </c>
      <c r="F3807">
        <v>11</v>
      </c>
      <c r="G3807">
        <v>19</v>
      </c>
      <c r="H3807" t="s">
        <v>48</v>
      </c>
      <c r="I3807">
        <v>20</v>
      </c>
      <c r="R3807" t="s">
        <v>199</v>
      </c>
      <c r="T3807" t="s">
        <v>887</v>
      </c>
      <c r="U3807">
        <v>36</v>
      </c>
      <c r="V3807">
        <v>141.9</v>
      </c>
      <c r="W3807">
        <v>30</v>
      </c>
    </row>
    <row r="3808" spans="1:47" x14ac:dyDescent="0.35">
      <c r="A3808">
        <v>6394</v>
      </c>
      <c r="B3808" t="s">
        <v>51</v>
      </c>
      <c r="C3808">
        <v>1961</v>
      </c>
      <c r="D3808">
        <v>1</v>
      </c>
      <c r="E3808">
        <v>16</v>
      </c>
      <c r="F3808">
        <v>12</v>
      </c>
      <c r="G3808">
        <v>12</v>
      </c>
      <c r="H3808" t="s">
        <v>48</v>
      </c>
      <c r="I3808">
        <v>20</v>
      </c>
      <c r="R3808" t="s">
        <v>199</v>
      </c>
      <c r="T3808" t="s">
        <v>887</v>
      </c>
      <c r="U3808">
        <v>36.200000000000003</v>
      </c>
      <c r="V3808">
        <v>141.9</v>
      </c>
      <c r="W3808">
        <v>30</v>
      </c>
    </row>
    <row r="3809" spans="1:45" x14ac:dyDescent="0.35">
      <c r="A3809">
        <v>4237</v>
      </c>
      <c r="B3809" t="s">
        <v>47</v>
      </c>
      <c r="C3809">
        <v>1961</v>
      </c>
      <c r="D3809">
        <v>2</v>
      </c>
      <c r="E3809">
        <v>4</v>
      </c>
      <c r="F3809">
        <v>8</v>
      </c>
      <c r="G3809">
        <v>51</v>
      </c>
      <c r="H3809" t="s">
        <v>48</v>
      </c>
      <c r="I3809">
        <v>141</v>
      </c>
      <c r="J3809">
        <v>7.6</v>
      </c>
      <c r="P3809">
        <v>7.6</v>
      </c>
      <c r="R3809" t="s">
        <v>77</v>
      </c>
      <c r="T3809" t="s">
        <v>77</v>
      </c>
      <c r="U3809">
        <v>24.9</v>
      </c>
      <c r="V3809">
        <v>93.34</v>
      </c>
      <c r="W3809">
        <v>60</v>
      </c>
    </row>
    <row r="3810" spans="1:45" x14ac:dyDescent="0.35">
      <c r="A3810">
        <v>6395</v>
      </c>
      <c r="B3810" t="s">
        <v>51</v>
      </c>
      <c r="C3810">
        <v>1961</v>
      </c>
      <c r="D3810">
        <v>2</v>
      </c>
      <c r="E3810">
        <v>12</v>
      </c>
      <c r="F3810">
        <v>21</v>
      </c>
      <c r="G3810">
        <v>53</v>
      </c>
      <c r="H3810" t="s">
        <v>48</v>
      </c>
      <c r="I3810">
        <v>80</v>
      </c>
      <c r="R3810" t="s">
        <v>98</v>
      </c>
      <c r="T3810" t="s">
        <v>904</v>
      </c>
      <c r="U3810">
        <v>43.2</v>
      </c>
      <c r="V3810">
        <v>147.9</v>
      </c>
      <c r="W3810">
        <v>50</v>
      </c>
    </row>
    <row r="3811" spans="1:45" x14ac:dyDescent="0.35">
      <c r="A3811">
        <v>4238</v>
      </c>
      <c r="B3811" t="s">
        <v>51</v>
      </c>
      <c r="C3811">
        <v>1961</v>
      </c>
      <c r="D3811">
        <v>2</v>
      </c>
      <c r="E3811">
        <v>26</v>
      </c>
      <c r="F3811">
        <v>18</v>
      </c>
      <c r="G3811">
        <v>10</v>
      </c>
      <c r="H3811">
        <v>48.7</v>
      </c>
      <c r="I3811">
        <v>74</v>
      </c>
      <c r="J3811">
        <v>7.3</v>
      </c>
      <c r="L3811">
        <v>7.3</v>
      </c>
      <c r="R3811" t="s">
        <v>199</v>
      </c>
      <c r="T3811" t="s">
        <v>2441</v>
      </c>
      <c r="U3811">
        <v>31.6</v>
      </c>
      <c r="V3811">
        <v>131.80000000000001</v>
      </c>
      <c r="W3811">
        <v>30</v>
      </c>
      <c r="X3811">
        <v>2</v>
      </c>
      <c r="Y3811">
        <v>1</v>
      </c>
      <c r="AB3811">
        <v>7</v>
      </c>
      <c r="AC3811">
        <v>1</v>
      </c>
      <c r="AE3811">
        <v>2</v>
      </c>
      <c r="AF3811">
        <v>170</v>
      </c>
      <c r="AG3811">
        <v>3</v>
      </c>
      <c r="AH3811">
        <v>170</v>
      </c>
      <c r="AI3811">
        <v>3</v>
      </c>
      <c r="AJ3811">
        <v>2</v>
      </c>
      <c r="AK3811">
        <v>1</v>
      </c>
      <c r="AN3811">
        <v>7</v>
      </c>
      <c r="AO3811">
        <v>1</v>
      </c>
      <c r="AQ3811">
        <v>2</v>
      </c>
      <c r="AR3811">
        <v>170</v>
      </c>
      <c r="AS3811">
        <v>3</v>
      </c>
    </row>
    <row r="3812" spans="1:45" x14ac:dyDescent="0.35">
      <c r="A3812">
        <v>4239</v>
      </c>
      <c r="B3812" t="s">
        <v>47</v>
      </c>
      <c r="C3812">
        <v>1961</v>
      </c>
      <c r="D3812">
        <v>3</v>
      </c>
      <c r="E3812">
        <v>7</v>
      </c>
      <c r="F3812">
        <v>10</v>
      </c>
      <c r="G3812">
        <v>10</v>
      </c>
      <c r="H3812" t="s">
        <v>48</v>
      </c>
      <c r="I3812">
        <v>40</v>
      </c>
      <c r="J3812">
        <v>7.5</v>
      </c>
      <c r="P3812">
        <v>7.5</v>
      </c>
      <c r="R3812" t="s">
        <v>1827</v>
      </c>
      <c r="T3812" t="s">
        <v>1828</v>
      </c>
      <c r="U3812">
        <v>-28.3</v>
      </c>
      <c r="V3812">
        <v>-175.7</v>
      </c>
      <c r="W3812">
        <v>170</v>
      </c>
    </row>
    <row r="3813" spans="1:45" x14ac:dyDescent="0.35">
      <c r="A3813">
        <v>8058</v>
      </c>
      <c r="B3813" t="s">
        <v>47</v>
      </c>
      <c r="C3813">
        <v>1961</v>
      </c>
      <c r="D3813">
        <v>3</v>
      </c>
      <c r="E3813">
        <v>7</v>
      </c>
      <c r="F3813">
        <v>19</v>
      </c>
      <c r="G3813">
        <v>0</v>
      </c>
      <c r="H3813">
        <v>48</v>
      </c>
      <c r="J3813">
        <v>4.9000000000000004</v>
      </c>
      <c r="L3813">
        <v>4.9000000000000004</v>
      </c>
      <c r="Q3813">
        <v>7</v>
      </c>
      <c r="R3813" t="s">
        <v>93</v>
      </c>
      <c r="T3813" t="s">
        <v>684</v>
      </c>
      <c r="U3813">
        <v>30.5</v>
      </c>
      <c r="V3813">
        <v>110</v>
      </c>
      <c r="W3813">
        <v>30</v>
      </c>
      <c r="AE3813">
        <v>2</v>
      </c>
      <c r="AF3813">
        <v>25</v>
      </c>
      <c r="AG3813">
        <v>1</v>
      </c>
      <c r="AQ3813">
        <v>2</v>
      </c>
      <c r="AR3813">
        <v>25</v>
      </c>
      <c r="AS3813">
        <v>1</v>
      </c>
    </row>
    <row r="3814" spans="1:45" x14ac:dyDescent="0.35">
      <c r="A3814">
        <v>4240</v>
      </c>
      <c r="B3814" t="s">
        <v>47</v>
      </c>
      <c r="C3814">
        <v>1961</v>
      </c>
      <c r="D3814">
        <v>3</v>
      </c>
      <c r="E3814">
        <v>16</v>
      </c>
      <c r="F3814">
        <v>13</v>
      </c>
      <c r="G3814">
        <v>45</v>
      </c>
      <c r="H3814">
        <v>35.6</v>
      </c>
      <c r="I3814">
        <v>74</v>
      </c>
      <c r="J3814">
        <v>6.5</v>
      </c>
      <c r="L3814">
        <v>6.5</v>
      </c>
      <c r="Q3814">
        <v>8</v>
      </c>
      <c r="R3814" t="s">
        <v>676</v>
      </c>
      <c r="T3814" t="s">
        <v>2442</v>
      </c>
      <c r="U3814">
        <v>-8.1999999999999993</v>
      </c>
      <c r="V3814">
        <v>122</v>
      </c>
      <c r="W3814">
        <v>60</v>
      </c>
      <c r="X3814">
        <v>2</v>
      </c>
      <c r="Y3814">
        <v>1</v>
      </c>
      <c r="AB3814">
        <v>6</v>
      </c>
      <c r="AC3814">
        <v>1</v>
      </c>
      <c r="AE3814">
        <v>2</v>
      </c>
      <c r="AJ3814">
        <v>2</v>
      </c>
      <c r="AK3814">
        <v>1</v>
      </c>
      <c r="AN3814">
        <v>6</v>
      </c>
      <c r="AO3814">
        <v>1</v>
      </c>
      <c r="AQ3814">
        <v>2</v>
      </c>
    </row>
    <row r="3815" spans="1:45" x14ac:dyDescent="0.35">
      <c r="A3815">
        <v>4241</v>
      </c>
      <c r="B3815" t="s">
        <v>47</v>
      </c>
      <c r="C3815">
        <v>1961</v>
      </c>
      <c r="D3815">
        <v>3</v>
      </c>
      <c r="E3815">
        <v>24</v>
      </c>
      <c r="F3815">
        <v>10</v>
      </c>
      <c r="G3815">
        <v>36</v>
      </c>
      <c r="H3815" t="s">
        <v>48</v>
      </c>
      <c r="R3815" t="s">
        <v>60</v>
      </c>
      <c r="T3815" t="s">
        <v>139</v>
      </c>
      <c r="U3815">
        <v>38</v>
      </c>
      <c r="V3815">
        <v>15.3</v>
      </c>
      <c r="W3815">
        <v>130</v>
      </c>
      <c r="X3815">
        <v>15</v>
      </c>
      <c r="Y3815">
        <v>1</v>
      </c>
      <c r="AE3815">
        <v>2</v>
      </c>
    </row>
    <row r="3816" spans="1:45" x14ac:dyDescent="0.35">
      <c r="A3816">
        <v>4242</v>
      </c>
      <c r="B3816" t="s">
        <v>47</v>
      </c>
      <c r="C3816">
        <v>1961</v>
      </c>
      <c r="D3816">
        <v>4</v>
      </c>
      <c r="E3816">
        <v>4</v>
      </c>
      <c r="F3816">
        <v>21</v>
      </c>
      <c r="G3816">
        <v>32</v>
      </c>
      <c r="H3816" t="s">
        <v>48</v>
      </c>
      <c r="I3816">
        <v>16</v>
      </c>
      <c r="R3816" t="s">
        <v>505</v>
      </c>
      <c r="S3816" t="s">
        <v>1092</v>
      </c>
      <c r="T3816" t="s">
        <v>2356</v>
      </c>
      <c r="U3816">
        <v>34</v>
      </c>
      <c r="V3816">
        <v>-118</v>
      </c>
      <c r="W3816">
        <v>150</v>
      </c>
      <c r="AD3816">
        <v>4.5</v>
      </c>
      <c r="AE3816">
        <v>2</v>
      </c>
    </row>
    <row r="3817" spans="1:45" x14ac:dyDescent="0.35">
      <c r="A3817">
        <v>8059</v>
      </c>
      <c r="B3817" t="s">
        <v>47</v>
      </c>
      <c r="C3817">
        <v>1961</v>
      </c>
      <c r="D3817">
        <v>4</v>
      </c>
      <c r="E3817">
        <v>13</v>
      </c>
      <c r="F3817">
        <v>16</v>
      </c>
      <c r="G3817">
        <v>34</v>
      </c>
      <c r="H3817">
        <v>39</v>
      </c>
      <c r="J3817">
        <v>6.8</v>
      </c>
      <c r="L3817">
        <v>6.8</v>
      </c>
      <c r="Q3817">
        <v>9</v>
      </c>
      <c r="R3817" t="s">
        <v>93</v>
      </c>
      <c r="T3817" t="s">
        <v>1692</v>
      </c>
      <c r="U3817">
        <v>39.799999999999997</v>
      </c>
      <c r="V3817">
        <v>77.7</v>
      </c>
      <c r="W3817">
        <v>40</v>
      </c>
      <c r="AE3817">
        <v>2</v>
      </c>
      <c r="AF3817">
        <v>53</v>
      </c>
      <c r="AG3817">
        <v>2</v>
      </c>
      <c r="AQ3817">
        <v>2</v>
      </c>
      <c r="AR3817">
        <v>53</v>
      </c>
      <c r="AS3817">
        <v>2</v>
      </c>
    </row>
    <row r="3818" spans="1:45" x14ac:dyDescent="0.35">
      <c r="A3818">
        <v>7780</v>
      </c>
      <c r="B3818" t="s">
        <v>51</v>
      </c>
      <c r="C3818">
        <v>1961</v>
      </c>
      <c r="D3818">
        <v>5</v>
      </c>
      <c r="E3818">
        <v>23</v>
      </c>
      <c r="F3818">
        <v>2</v>
      </c>
      <c r="G3818">
        <v>45</v>
      </c>
      <c r="J3818">
        <v>6.5</v>
      </c>
      <c r="L3818">
        <v>6.5</v>
      </c>
      <c r="R3818" t="s">
        <v>80</v>
      </c>
      <c r="T3818" t="s">
        <v>80</v>
      </c>
      <c r="U3818">
        <v>36.700000000000003</v>
      </c>
      <c r="V3818">
        <v>28.5</v>
      </c>
      <c r="W3818">
        <v>140</v>
      </c>
    </row>
    <row r="3819" spans="1:45" x14ac:dyDescent="0.35">
      <c r="A3819">
        <v>4243</v>
      </c>
      <c r="B3819" t="s">
        <v>47</v>
      </c>
      <c r="C3819">
        <v>1961</v>
      </c>
      <c r="D3819">
        <v>6</v>
      </c>
      <c r="E3819">
        <v>1</v>
      </c>
      <c r="F3819">
        <v>23</v>
      </c>
      <c r="G3819">
        <v>29</v>
      </c>
      <c r="H3819">
        <v>21.2</v>
      </c>
      <c r="I3819">
        <v>33</v>
      </c>
      <c r="J3819">
        <v>6.5</v>
      </c>
      <c r="L3819">
        <v>6.5</v>
      </c>
      <c r="Q3819">
        <v>9</v>
      </c>
      <c r="R3819" t="s">
        <v>680</v>
      </c>
      <c r="T3819" t="s">
        <v>2443</v>
      </c>
      <c r="U3819">
        <v>10.4</v>
      </c>
      <c r="V3819">
        <v>39.9</v>
      </c>
      <c r="W3819">
        <v>10</v>
      </c>
      <c r="X3819">
        <v>30</v>
      </c>
      <c r="Y3819">
        <v>1</v>
      </c>
      <c r="AC3819">
        <v>3</v>
      </c>
      <c r="AE3819">
        <v>2</v>
      </c>
      <c r="AJ3819">
        <v>30</v>
      </c>
      <c r="AK3819">
        <v>1</v>
      </c>
      <c r="AO3819">
        <v>3</v>
      </c>
      <c r="AQ3819">
        <v>2</v>
      </c>
    </row>
    <row r="3820" spans="1:45" x14ac:dyDescent="0.35">
      <c r="A3820">
        <v>4246</v>
      </c>
      <c r="B3820" t="s">
        <v>47</v>
      </c>
      <c r="C3820">
        <v>1961</v>
      </c>
      <c r="D3820">
        <v>6</v>
      </c>
      <c r="E3820">
        <v>11</v>
      </c>
      <c r="F3820">
        <v>5</v>
      </c>
      <c r="G3820">
        <v>10</v>
      </c>
      <c r="H3820" t="s">
        <v>48</v>
      </c>
      <c r="I3820">
        <v>37</v>
      </c>
      <c r="J3820">
        <v>6.6</v>
      </c>
      <c r="P3820">
        <v>6.6</v>
      </c>
      <c r="R3820" t="s">
        <v>73</v>
      </c>
      <c r="T3820" t="s">
        <v>2444</v>
      </c>
      <c r="U3820">
        <v>27.9</v>
      </c>
      <c r="V3820">
        <v>54.6</v>
      </c>
      <c r="W3820">
        <v>140</v>
      </c>
      <c r="X3820">
        <v>60</v>
      </c>
      <c r="Y3820">
        <v>2</v>
      </c>
      <c r="AE3820">
        <v>3</v>
      </c>
    </row>
    <row r="3821" spans="1:45" x14ac:dyDescent="0.35">
      <c r="A3821">
        <v>8060</v>
      </c>
      <c r="B3821" t="s">
        <v>47</v>
      </c>
      <c r="C3821">
        <v>1961</v>
      </c>
      <c r="D3821">
        <v>6</v>
      </c>
      <c r="E3821">
        <v>11</v>
      </c>
      <c r="F3821">
        <v>17</v>
      </c>
      <c r="G3821">
        <v>15</v>
      </c>
      <c r="H3821">
        <v>33</v>
      </c>
      <c r="I3821">
        <v>33</v>
      </c>
      <c r="J3821">
        <v>5.8</v>
      </c>
      <c r="L3821">
        <v>5.8</v>
      </c>
      <c r="Q3821">
        <v>8</v>
      </c>
      <c r="R3821" t="s">
        <v>93</v>
      </c>
      <c r="T3821" t="s">
        <v>1633</v>
      </c>
      <c r="U3821">
        <v>24.97</v>
      </c>
      <c r="V3821">
        <v>98.63</v>
      </c>
      <c r="W3821">
        <v>30</v>
      </c>
      <c r="AE3821">
        <v>3</v>
      </c>
      <c r="AF3821">
        <v>5740</v>
      </c>
      <c r="AG3821">
        <v>4</v>
      </c>
      <c r="AQ3821">
        <v>3</v>
      </c>
      <c r="AR3821">
        <v>5740</v>
      </c>
      <c r="AS3821">
        <v>4</v>
      </c>
    </row>
    <row r="3822" spans="1:45" x14ac:dyDescent="0.35">
      <c r="A3822">
        <v>6917</v>
      </c>
      <c r="B3822" t="s">
        <v>51</v>
      </c>
      <c r="C3822">
        <v>1961</v>
      </c>
      <c r="D3822">
        <v>6</v>
      </c>
      <c r="E3822">
        <v>16</v>
      </c>
      <c r="F3822">
        <v>10</v>
      </c>
      <c r="G3822">
        <v>31</v>
      </c>
      <c r="H3822">
        <v>57.3</v>
      </c>
      <c r="I3822">
        <v>120</v>
      </c>
      <c r="J3822">
        <v>6.5</v>
      </c>
      <c r="L3822">
        <v>6.5</v>
      </c>
      <c r="R3822" t="s">
        <v>580</v>
      </c>
      <c r="T3822" t="s">
        <v>2445</v>
      </c>
      <c r="U3822">
        <v>8.9</v>
      </c>
      <c r="V3822">
        <v>-73.400000000000006</v>
      </c>
      <c r="W3822">
        <v>90</v>
      </c>
    </row>
    <row r="3823" spans="1:45" x14ac:dyDescent="0.35">
      <c r="A3823">
        <v>4247</v>
      </c>
      <c r="B3823" t="s">
        <v>47</v>
      </c>
      <c r="C3823">
        <v>1961</v>
      </c>
      <c r="D3823">
        <v>6</v>
      </c>
      <c r="E3823">
        <v>27</v>
      </c>
      <c r="F3823">
        <v>0</v>
      </c>
      <c r="G3823">
        <v>49</v>
      </c>
      <c r="H3823" t="s">
        <v>48</v>
      </c>
      <c r="R3823" t="s">
        <v>73</v>
      </c>
      <c r="T3823" t="s">
        <v>73</v>
      </c>
      <c r="U3823">
        <v>33.5</v>
      </c>
      <c r="V3823">
        <v>49.4</v>
      </c>
      <c r="W3823">
        <v>140</v>
      </c>
      <c r="X3823">
        <v>5</v>
      </c>
      <c r="Y3823">
        <v>1</v>
      </c>
      <c r="AE3823">
        <v>2</v>
      </c>
    </row>
    <row r="3824" spans="1:45" x14ac:dyDescent="0.35">
      <c r="A3824">
        <v>8061</v>
      </c>
      <c r="B3824" t="s">
        <v>47</v>
      </c>
      <c r="C3824">
        <v>1961</v>
      </c>
      <c r="D3824">
        <v>6</v>
      </c>
      <c r="E3824">
        <v>27</v>
      </c>
      <c r="F3824">
        <v>7</v>
      </c>
      <c r="G3824">
        <v>3</v>
      </c>
      <c r="H3824">
        <v>41</v>
      </c>
      <c r="I3824">
        <v>25</v>
      </c>
      <c r="J3824">
        <v>6</v>
      </c>
      <c r="L3824">
        <v>6</v>
      </c>
      <c r="Q3824">
        <v>8</v>
      </c>
      <c r="R3824" t="s">
        <v>93</v>
      </c>
      <c r="T3824" t="s">
        <v>1633</v>
      </c>
      <c r="U3824">
        <v>27.73</v>
      </c>
      <c r="V3824">
        <v>99.75</v>
      </c>
      <c r="W3824">
        <v>30</v>
      </c>
      <c r="AE3824">
        <v>3</v>
      </c>
      <c r="AF3824">
        <v>11400</v>
      </c>
      <c r="AG3824">
        <v>4</v>
      </c>
      <c r="AQ3824">
        <v>3</v>
      </c>
      <c r="AR3824">
        <v>11400</v>
      </c>
      <c r="AS3824">
        <v>4</v>
      </c>
    </row>
    <row r="3825" spans="1:45" x14ac:dyDescent="0.35">
      <c r="A3825">
        <v>6397</v>
      </c>
      <c r="B3825" t="s">
        <v>51</v>
      </c>
      <c r="C3825">
        <v>1961</v>
      </c>
      <c r="D3825">
        <v>7</v>
      </c>
      <c r="E3825">
        <v>18</v>
      </c>
      <c r="F3825">
        <v>14</v>
      </c>
      <c r="G3825">
        <v>4</v>
      </c>
      <c r="H3825" t="s">
        <v>48</v>
      </c>
      <c r="I3825">
        <v>60</v>
      </c>
      <c r="R3825" t="s">
        <v>199</v>
      </c>
      <c r="T3825" t="s">
        <v>979</v>
      </c>
      <c r="U3825">
        <v>29.6</v>
      </c>
      <c r="V3825">
        <v>131.80000000000001</v>
      </c>
      <c r="W3825">
        <v>30</v>
      </c>
    </row>
    <row r="3826" spans="1:45" x14ac:dyDescent="0.35">
      <c r="A3826">
        <v>6398</v>
      </c>
      <c r="B3826" t="s">
        <v>51</v>
      </c>
      <c r="C3826">
        <v>1961</v>
      </c>
      <c r="D3826">
        <v>7</v>
      </c>
      <c r="E3826">
        <v>23</v>
      </c>
      <c r="F3826">
        <v>21</v>
      </c>
      <c r="G3826">
        <v>51</v>
      </c>
      <c r="H3826">
        <v>10.5</v>
      </c>
      <c r="I3826">
        <v>35</v>
      </c>
      <c r="J3826">
        <v>7.3</v>
      </c>
      <c r="K3826">
        <v>7.3</v>
      </c>
      <c r="L3826">
        <v>7.3</v>
      </c>
      <c r="R3826" t="s">
        <v>1423</v>
      </c>
      <c r="T3826" t="s">
        <v>1424</v>
      </c>
      <c r="U3826">
        <v>-18.420999999999999</v>
      </c>
      <c r="V3826">
        <v>168.411</v>
      </c>
      <c r="W3826">
        <v>170</v>
      </c>
      <c r="AQ3826">
        <v>1</v>
      </c>
    </row>
    <row r="3827" spans="1:45" x14ac:dyDescent="0.35">
      <c r="A3827">
        <v>6399</v>
      </c>
      <c r="B3827" t="s">
        <v>51</v>
      </c>
      <c r="C3827">
        <v>1961</v>
      </c>
      <c r="D3827">
        <v>8</v>
      </c>
      <c r="E3827">
        <v>1</v>
      </c>
      <c r="F3827">
        <v>5</v>
      </c>
      <c r="G3827">
        <v>39</v>
      </c>
      <c r="H3827">
        <v>54.4</v>
      </c>
      <c r="I3827">
        <v>25</v>
      </c>
      <c r="J3827">
        <v>6.4</v>
      </c>
      <c r="K3827">
        <v>6.4</v>
      </c>
      <c r="L3827">
        <v>6.6</v>
      </c>
      <c r="R3827" t="s">
        <v>1769</v>
      </c>
      <c r="T3827" t="s">
        <v>1769</v>
      </c>
      <c r="U3827">
        <v>-9.8490000000000002</v>
      </c>
      <c r="V3827">
        <v>160.614</v>
      </c>
      <c r="W3827">
        <v>170</v>
      </c>
    </row>
    <row r="3828" spans="1:45" x14ac:dyDescent="0.35">
      <c r="A3828">
        <v>6400</v>
      </c>
      <c r="B3828" t="s">
        <v>51</v>
      </c>
      <c r="C3828">
        <v>1961</v>
      </c>
      <c r="D3828">
        <v>8</v>
      </c>
      <c r="E3828">
        <v>11</v>
      </c>
      <c r="F3828">
        <v>15</v>
      </c>
      <c r="G3828">
        <v>51</v>
      </c>
      <c r="H3828" t="s">
        <v>48</v>
      </c>
      <c r="I3828">
        <v>80</v>
      </c>
      <c r="R3828" t="s">
        <v>199</v>
      </c>
      <c r="T3828" t="s">
        <v>2446</v>
      </c>
      <c r="U3828">
        <v>42.9</v>
      </c>
      <c r="V3828">
        <v>145.6</v>
      </c>
      <c r="W3828">
        <v>30</v>
      </c>
    </row>
    <row r="3829" spans="1:45" x14ac:dyDescent="0.35">
      <c r="A3829">
        <v>6401</v>
      </c>
      <c r="B3829" t="s">
        <v>51</v>
      </c>
      <c r="C3829">
        <v>1961</v>
      </c>
      <c r="D3829">
        <v>8</v>
      </c>
      <c r="E3829">
        <v>17</v>
      </c>
      <c r="F3829">
        <v>21</v>
      </c>
      <c r="G3829">
        <v>16</v>
      </c>
      <c r="H3829">
        <v>31.4</v>
      </c>
      <c r="I3829">
        <v>154</v>
      </c>
      <c r="J3829">
        <v>6.7</v>
      </c>
      <c r="L3829">
        <v>6.7</v>
      </c>
      <c r="R3829" t="s">
        <v>98</v>
      </c>
      <c r="T3829" t="s">
        <v>904</v>
      </c>
      <c r="U3829">
        <v>46.338000000000001</v>
      </c>
      <c r="V3829">
        <v>149.548</v>
      </c>
      <c r="W3829">
        <v>50</v>
      </c>
    </row>
    <row r="3830" spans="1:45" x14ac:dyDescent="0.35">
      <c r="A3830">
        <v>4248</v>
      </c>
      <c r="B3830" t="s">
        <v>47</v>
      </c>
      <c r="C3830">
        <v>1961</v>
      </c>
      <c r="D3830">
        <v>8</v>
      </c>
      <c r="E3830">
        <v>19</v>
      </c>
      <c r="F3830">
        <v>5</v>
      </c>
      <c r="G3830">
        <v>33</v>
      </c>
      <c r="H3830" t="s">
        <v>48</v>
      </c>
      <c r="J3830">
        <v>7.3</v>
      </c>
      <c r="P3830">
        <v>7.3</v>
      </c>
      <c r="R3830" t="s">
        <v>199</v>
      </c>
      <c r="T3830" t="s">
        <v>2447</v>
      </c>
      <c r="U3830">
        <v>36</v>
      </c>
      <c r="V3830">
        <v>136.69999999999999</v>
      </c>
      <c r="W3830">
        <v>30</v>
      </c>
      <c r="X3830">
        <v>10</v>
      </c>
      <c r="Y3830">
        <v>1</v>
      </c>
      <c r="AE3830">
        <v>2</v>
      </c>
    </row>
    <row r="3831" spans="1:45" x14ac:dyDescent="0.35">
      <c r="A3831">
        <v>4249</v>
      </c>
      <c r="B3831" t="s">
        <v>47</v>
      </c>
      <c r="C3831">
        <v>1961</v>
      </c>
      <c r="D3831">
        <v>8</v>
      </c>
      <c r="E3831">
        <v>31</v>
      </c>
      <c r="F3831">
        <v>1</v>
      </c>
      <c r="G3831">
        <v>57</v>
      </c>
      <c r="H3831" t="s">
        <v>48</v>
      </c>
      <c r="I3831">
        <v>629</v>
      </c>
      <c r="J3831">
        <v>7.5</v>
      </c>
      <c r="P3831">
        <v>7.5</v>
      </c>
      <c r="R3831" t="s">
        <v>479</v>
      </c>
      <c r="T3831" t="s">
        <v>479</v>
      </c>
      <c r="U3831">
        <v>-10.5</v>
      </c>
      <c r="V3831">
        <v>-70.7</v>
      </c>
      <c r="W3831">
        <v>160</v>
      </c>
    </row>
    <row r="3832" spans="1:45" x14ac:dyDescent="0.35">
      <c r="A3832">
        <v>4250</v>
      </c>
      <c r="B3832" t="s">
        <v>47</v>
      </c>
      <c r="C3832">
        <v>1961</v>
      </c>
      <c r="D3832">
        <v>9</v>
      </c>
      <c r="E3832">
        <v>1</v>
      </c>
      <c r="F3832">
        <v>0</v>
      </c>
      <c r="G3832">
        <v>9</v>
      </c>
      <c r="H3832" t="s">
        <v>48</v>
      </c>
      <c r="I3832">
        <v>131</v>
      </c>
      <c r="J3832">
        <v>7.5</v>
      </c>
      <c r="P3832">
        <v>7.5</v>
      </c>
      <c r="R3832" t="s">
        <v>2121</v>
      </c>
      <c r="T3832" t="s">
        <v>2122</v>
      </c>
      <c r="U3832">
        <v>-59.5</v>
      </c>
      <c r="V3832">
        <v>-27.3</v>
      </c>
      <c r="W3832">
        <v>70</v>
      </c>
    </row>
    <row r="3833" spans="1:45" x14ac:dyDescent="0.35">
      <c r="A3833">
        <v>4251</v>
      </c>
      <c r="B3833" t="s">
        <v>47</v>
      </c>
      <c r="C3833">
        <v>1961</v>
      </c>
      <c r="D3833">
        <v>9</v>
      </c>
      <c r="E3833">
        <v>5</v>
      </c>
      <c r="H3833" t="s">
        <v>48</v>
      </c>
      <c r="J3833">
        <v>7.7</v>
      </c>
      <c r="P3833">
        <v>7.7</v>
      </c>
      <c r="R3833" t="s">
        <v>2121</v>
      </c>
      <c r="T3833" t="s">
        <v>2122</v>
      </c>
      <c r="U3833">
        <v>-58</v>
      </c>
      <c r="V3833">
        <v>-27</v>
      </c>
      <c r="W3833">
        <v>70</v>
      </c>
    </row>
    <row r="3834" spans="1:45" x14ac:dyDescent="0.35">
      <c r="A3834">
        <v>4252</v>
      </c>
      <c r="B3834" t="s">
        <v>47</v>
      </c>
      <c r="C3834">
        <v>1961</v>
      </c>
      <c r="D3834">
        <v>9</v>
      </c>
      <c r="E3834">
        <v>8</v>
      </c>
      <c r="F3834">
        <v>11</v>
      </c>
      <c r="G3834">
        <v>26</v>
      </c>
      <c r="H3834">
        <v>32.299999999999997</v>
      </c>
      <c r="I3834">
        <v>105</v>
      </c>
      <c r="J3834">
        <v>7.7</v>
      </c>
      <c r="L3834">
        <v>7.7</v>
      </c>
      <c r="M3834">
        <v>7.6</v>
      </c>
      <c r="R3834" t="s">
        <v>2121</v>
      </c>
      <c r="T3834" t="s">
        <v>2122</v>
      </c>
      <c r="U3834">
        <v>-56.26</v>
      </c>
      <c r="V3834">
        <v>-27.283000000000001</v>
      </c>
      <c r="W3834">
        <v>70</v>
      </c>
    </row>
    <row r="3835" spans="1:45" x14ac:dyDescent="0.35">
      <c r="A3835">
        <v>8062</v>
      </c>
      <c r="B3835" t="s">
        <v>47</v>
      </c>
      <c r="C3835">
        <v>1961</v>
      </c>
      <c r="D3835">
        <v>10</v>
      </c>
      <c r="E3835">
        <v>1</v>
      </c>
      <c r="F3835">
        <v>0</v>
      </c>
      <c r="G3835">
        <v>16</v>
      </c>
      <c r="H3835">
        <v>1</v>
      </c>
      <c r="J3835">
        <v>5.7</v>
      </c>
      <c r="L3835">
        <v>5.7</v>
      </c>
      <c r="Q3835">
        <v>7</v>
      </c>
      <c r="R3835" t="s">
        <v>93</v>
      </c>
      <c r="T3835" t="s">
        <v>95</v>
      </c>
      <c r="U3835">
        <v>34.33</v>
      </c>
      <c r="V3835">
        <v>104.78</v>
      </c>
      <c r="W3835">
        <v>30</v>
      </c>
      <c r="AE3835">
        <v>1</v>
      </c>
      <c r="AF3835">
        <v>10</v>
      </c>
      <c r="AG3835">
        <v>1</v>
      </c>
      <c r="AQ3835">
        <v>1</v>
      </c>
      <c r="AR3835">
        <v>10</v>
      </c>
      <c r="AS3835">
        <v>1</v>
      </c>
    </row>
    <row r="3836" spans="1:45" x14ac:dyDescent="0.35">
      <c r="A3836">
        <v>4253</v>
      </c>
      <c r="B3836" t="s">
        <v>47</v>
      </c>
      <c r="C3836">
        <v>1961</v>
      </c>
      <c r="D3836">
        <v>10</v>
      </c>
      <c r="E3836">
        <v>14</v>
      </c>
      <c r="F3836">
        <v>7</v>
      </c>
      <c r="G3836">
        <v>1</v>
      </c>
      <c r="H3836" t="s">
        <v>48</v>
      </c>
      <c r="I3836">
        <v>33</v>
      </c>
      <c r="R3836" t="s">
        <v>73</v>
      </c>
      <c r="T3836" t="s">
        <v>73</v>
      </c>
      <c r="U3836">
        <v>33.6</v>
      </c>
      <c r="V3836">
        <v>48.1</v>
      </c>
      <c r="W3836">
        <v>140</v>
      </c>
      <c r="X3836">
        <v>2</v>
      </c>
      <c r="Y3836">
        <v>1</v>
      </c>
      <c r="AE3836">
        <v>2</v>
      </c>
    </row>
    <row r="3837" spans="1:45" x14ac:dyDescent="0.35">
      <c r="A3837">
        <v>6402</v>
      </c>
      <c r="B3837" t="s">
        <v>51</v>
      </c>
      <c r="C3837">
        <v>1961</v>
      </c>
      <c r="D3837">
        <v>10</v>
      </c>
      <c r="E3837">
        <v>18</v>
      </c>
      <c r="F3837">
        <v>16</v>
      </c>
      <c r="G3837">
        <v>51</v>
      </c>
      <c r="H3837">
        <v>57</v>
      </c>
      <c r="I3837">
        <v>15</v>
      </c>
      <c r="J3837">
        <v>6.5</v>
      </c>
      <c r="L3837">
        <v>6.5</v>
      </c>
      <c r="R3837" t="s">
        <v>539</v>
      </c>
      <c r="T3837" t="s">
        <v>2448</v>
      </c>
      <c r="U3837">
        <v>-36.700000000000003</v>
      </c>
      <c r="V3837">
        <v>-73</v>
      </c>
      <c r="W3837">
        <v>160</v>
      </c>
      <c r="Y3837">
        <v>1</v>
      </c>
      <c r="AE3837">
        <v>1</v>
      </c>
      <c r="AK3837">
        <v>1</v>
      </c>
      <c r="AQ3837">
        <v>1</v>
      </c>
    </row>
    <row r="3838" spans="1:45" x14ac:dyDescent="0.35">
      <c r="A3838">
        <v>6325</v>
      </c>
      <c r="B3838" t="s">
        <v>51</v>
      </c>
      <c r="C3838">
        <v>1961</v>
      </c>
      <c r="D3838">
        <v>11</v>
      </c>
      <c r="E3838">
        <v>15</v>
      </c>
      <c r="F3838">
        <v>7</v>
      </c>
      <c r="G3838">
        <v>17</v>
      </c>
      <c r="H3838" t="s">
        <v>48</v>
      </c>
      <c r="I3838">
        <v>60</v>
      </c>
      <c r="R3838" t="s">
        <v>199</v>
      </c>
      <c r="T3838" t="s">
        <v>2446</v>
      </c>
      <c r="U3838">
        <v>42.7</v>
      </c>
      <c r="V3838">
        <v>145.69999999999999</v>
      </c>
      <c r="W3838">
        <v>30</v>
      </c>
    </row>
    <row r="3839" spans="1:45" x14ac:dyDescent="0.35">
      <c r="A3839">
        <v>4254</v>
      </c>
      <c r="B3839" t="s">
        <v>47</v>
      </c>
      <c r="C3839">
        <v>1961</v>
      </c>
      <c r="D3839">
        <v>12</v>
      </c>
      <c r="E3839">
        <v>20</v>
      </c>
      <c r="F3839">
        <v>13</v>
      </c>
      <c r="G3839">
        <v>25</v>
      </c>
      <c r="H3839" t="s">
        <v>48</v>
      </c>
      <c r="I3839">
        <v>176</v>
      </c>
      <c r="J3839">
        <v>6.9</v>
      </c>
      <c r="P3839">
        <v>6.9</v>
      </c>
      <c r="R3839" t="s">
        <v>580</v>
      </c>
      <c r="T3839" t="s">
        <v>580</v>
      </c>
      <c r="U3839">
        <v>4.5999999999999996</v>
      </c>
      <c r="V3839">
        <v>-75.599999999999994</v>
      </c>
      <c r="W3839">
        <v>160</v>
      </c>
      <c r="X3839">
        <v>23</v>
      </c>
      <c r="Y3839">
        <v>1</v>
      </c>
      <c r="AE3839">
        <v>3</v>
      </c>
    </row>
    <row r="3840" spans="1:45" x14ac:dyDescent="0.35">
      <c r="A3840">
        <v>4255</v>
      </c>
      <c r="B3840" t="s">
        <v>47</v>
      </c>
      <c r="C3840">
        <v>1962</v>
      </c>
      <c r="D3840">
        <v>1</v>
      </c>
      <c r="E3840">
        <v>7</v>
      </c>
      <c r="F3840">
        <v>10</v>
      </c>
      <c r="G3840">
        <v>3</v>
      </c>
      <c r="H3840" t="s">
        <v>48</v>
      </c>
      <c r="I3840">
        <v>33</v>
      </c>
      <c r="J3840">
        <v>5.9</v>
      </c>
      <c r="N3840">
        <v>5.9</v>
      </c>
      <c r="P3840">
        <v>6</v>
      </c>
      <c r="Q3840">
        <v>8</v>
      </c>
      <c r="R3840" t="s">
        <v>389</v>
      </c>
      <c r="T3840" t="s">
        <v>390</v>
      </c>
      <c r="U3840">
        <v>43.3</v>
      </c>
      <c r="V3840">
        <v>17.100000000000001</v>
      </c>
      <c r="W3840">
        <v>130</v>
      </c>
      <c r="X3840">
        <v>4</v>
      </c>
      <c r="Y3840">
        <v>1</v>
      </c>
      <c r="AE3840">
        <v>2</v>
      </c>
      <c r="AJ3840">
        <v>4</v>
      </c>
      <c r="AK3840">
        <v>1</v>
      </c>
      <c r="AQ3840">
        <v>2</v>
      </c>
    </row>
    <row r="3841" spans="1:45" x14ac:dyDescent="0.35">
      <c r="A3841">
        <v>4256</v>
      </c>
      <c r="B3841" t="s">
        <v>47</v>
      </c>
      <c r="C3841">
        <v>1962</v>
      </c>
      <c r="D3841">
        <v>1</v>
      </c>
      <c r="E3841">
        <v>11</v>
      </c>
      <c r="F3841">
        <v>5</v>
      </c>
      <c r="G3841">
        <v>5</v>
      </c>
      <c r="H3841" t="s">
        <v>48</v>
      </c>
      <c r="I3841">
        <v>33</v>
      </c>
      <c r="J3841">
        <v>6.1</v>
      </c>
      <c r="N3841">
        <v>6.1</v>
      </c>
      <c r="P3841">
        <v>5.8</v>
      </c>
      <c r="Q3841">
        <v>9</v>
      </c>
      <c r="R3841" t="s">
        <v>389</v>
      </c>
      <c r="T3841" t="s">
        <v>390</v>
      </c>
      <c r="U3841">
        <v>43.3</v>
      </c>
      <c r="V3841">
        <v>17.100000000000001</v>
      </c>
      <c r="W3841">
        <v>130</v>
      </c>
      <c r="X3841">
        <v>1</v>
      </c>
      <c r="Y3841">
        <v>1</v>
      </c>
      <c r="AE3841">
        <v>2</v>
      </c>
      <c r="AF3841">
        <v>2290</v>
      </c>
      <c r="AG3841">
        <v>4</v>
      </c>
      <c r="AJ3841">
        <v>1</v>
      </c>
      <c r="AK3841">
        <v>1</v>
      </c>
      <c r="AQ3841">
        <v>2</v>
      </c>
      <c r="AR3841">
        <v>2290</v>
      </c>
      <c r="AS3841">
        <v>4</v>
      </c>
    </row>
    <row r="3842" spans="1:45" x14ac:dyDescent="0.35">
      <c r="A3842">
        <v>4257</v>
      </c>
      <c r="B3842" t="s">
        <v>47</v>
      </c>
      <c r="C3842">
        <v>1962</v>
      </c>
      <c r="D3842">
        <v>2</v>
      </c>
      <c r="E3842">
        <v>14</v>
      </c>
      <c r="F3842">
        <v>6</v>
      </c>
      <c r="G3842">
        <v>36</v>
      </c>
      <c r="H3842" t="s">
        <v>48</v>
      </c>
      <c r="I3842">
        <v>45</v>
      </c>
      <c r="J3842">
        <v>7.3</v>
      </c>
      <c r="P3842">
        <v>7.3</v>
      </c>
      <c r="R3842" t="s">
        <v>539</v>
      </c>
      <c r="T3842" t="s">
        <v>1243</v>
      </c>
      <c r="U3842">
        <v>-37.799999999999997</v>
      </c>
      <c r="V3842">
        <v>-72.5</v>
      </c>
      <c r="W3842">
        <v>160</v>
      </c>
      <c r="AE3842">
        <v>2</v>
      </c>
    </row>
    <row r="3843" spans="1:45" x14ac:dyDescent="0.35">
      <c r="A3843">
        <v>4258</v>
      </c>
      <c r="B3843" t="s">
        <v>47</v>
      </c>
      <c r="C3843">
        <v>1962</v>
      </c>
      <c r="D3843">
        <v>2</v>
      </c>
      <c r="E3843">
        <v>18</v>
      </c>
      <c r="H3843" t="s">
        <v>48</v>
      </c>
      <c r="J3843">
        <v>5.3</v>
      </c>
      <c r="P3843">
        <v>5.3</v>
      </c>
      <c r="Q3843">
        <v>8</v>
      </c>
      <c r="R3843" t="s">
        <v>162</v>
      </c>
      <c r="T3843" t="s">
        <v>2449</v>
      </c>
      <c r="U3843">
        <v>36</v>
      </c>
      <c r="V3843">
        <v>9</v>
      </c>
      <c r="W3843">
        <v>15</v>
      </c>
      <c r="AE3843">
        <v>2</v>
      </c>
    </row>
    <row r="3844" spans="1:45" x14ac:dyDescent="0.35">
      <c r="A3844">
        <v>6403</v>
      </c>
      <c r="B3844" t="s">
        <v>51</v>
      </c>
      <c r="C3844">
        <v>1962</v>
      </c>
      <c r="D3844">
        <v>3</v>
      </c>
      <c r="E3844">
        <v>12</v>
      </c>
      <c r="F3844">
        <v>11</v>
      </c>
      <c r="G3844">
        <v>40</v>
      </c>
      <c r="H3844">
        <v>16.7</v>
      </c>
      <c r="I3844">
        <v>35</v>
      </c>
      <c r="J3844">
        <v>6.8</v>
      </c>
      <c r="L3844">
        <v>6.8</v>
      </c>
      <c r="R3844" t="s">
        <v>663</v>
      </c>
      <c r="T3844" t="s">
        <v>1344</v>
      </c>
      <c r="U3844">
        <v>8.0079999999999991</v>
      </c>
      <c r="V3844">
        <v>-82.757000000000005</v>
      </c>
      <c r="W3844">
        <v>100</v>
      </c>
      <c r="AE3844">
        <v>1</v>
      </c>
      <c r="AQ3844">
        <v>1</v>
      </c>
    </row>
    <row r="3845" spans="1:45" x14ac:dyDescent="0.35">
      <c r="A3845">
        <v>4259</v>
      </c>
      <c r="B3845" t="s">
        <v>47</v>
      </c>
      <c r="C3845">
        <v>1962</v>
      </c>
      <c r="D3845">
        <v>3</v>
      </c>
      <c r="E3845">
        <v>18</v>
      </c>
      <c r="F3845">
        <v>15</v>
      </c>
      <c r="G3845">
        <v>30</v>
      </c>
      <c r="H3845" t="s">
        <v>48</v>
      </c>
      <c r="I3845">
        <v>33</v>
      </c>
      <c r="J3845">
        <v>6</v>
      </c>
      <c r="P3845">
        <v>6</v>
      </c>
      <c r="R3845" t="s">
        <v>100</v>
      </c>
      <c r="T3845" t="s">
        <v>100</v>
      </c>
      <c r="U3845">
        <v>40.9</v>
      </c>
      <c r="V3845">
        <v>19.5</v>
      </c>
      <c r="W3845">
        <v>130</v>
      </c>
      <c r="X3845">
        <v>15</v>
      </c>
      <c r="Y3845">
        <v>1</v>
      </c>
      <c r="AE3845">
        <v>2</v>
      </c>
    </row>
    <row r="3846" spans="1:45" x14ac:dyDescent="0.35">
      <c r="A3846">
        <v>8052</v>
      </c>
      <c r="B3846" t="s">
        <v>47</v>
      </c>
      <c r="C3846">
        <v>1962</v>
      </c>
      <c r="D3846">
        <v>3</v>
      </c>
      <c r="E3846">
        <v>18</v>
      </c>
      <c r="F3846">
        <v>20</v>
      </c>
      <c r="G3846">
        <v>18</v>
      </c>
      <c r="H3846">
        <v>53</v>
      </c>
      <c r="I3846">
        <v>25</v>
      </c>
      <c r="J3846">
        <v>6.1</v>
      </c>
      <c r="L3846">
        <v>6.1</v>
      </c>
      <c r="Q3846">
        <v>8</v>
      </c>
      <c r="R3846" t="s">
        <v>93</v>
      </c>
      <c r="T3846" t="s">
        <v>308</v>
      </c>
      <c r="U3846">
        <v>23.72</v>
      </c>
      <c r="V3846">
        <v>114.67</v>
      </c>
      <c r="W3846">
        <v>30</v>
      </c>
      <c r="X3846">
        <v>1</v>
      </c>
      <c r="Y3846">
        <v>1</v>
      </c>
      <c r="AB3846">
        <v>2</v>
      </c>
      <c r="AC3846">
        <v>1</v>
      </c>
      <c r="AE3846">
        <v>3</v>
      </c>
      <c r="AF3846">
        <v>1200</v>
      </c>
      <c r="AG3846">
        <v>4</v>
      </c>
      <c r="AJ3846">
        <v>1</v>
      </c>
      <c r="AK3846">
        <v>1</v>
      </c>
      <c r="AN3846">
        <v>2</v>
      </c>
      <c r="AO3846">
        <v>1</v>
      </c>
      <c r="AQ3846">
        <v>3</v>
      </c>
      <c r="AR3846">
        <v>1200</v>
      </c>
      <c r="AS3846">
        <v>4</v>
      </c>
    </row>
    <row r="3847" spans="1:45" x14ac:dyDescent="0.35">
      <c r="A3847">
        <v>4260</v>
      </c>
      <c r="B3847" t="s">
        <v>47</v>
      </c>
      <c r="C3847">
        <v>1962</v>
      </c>
      <c r="D3847">
        <v>4</v>
      </c>
      <c r="E3847">
        <v>1</v>
      </c>
      <c r="F3847">
        <v>0</v>
      </c>
      <c r="G3847">
        <v>45</v>
      </c>
      <c r="H3847" t="s">
        <v>48</v>
      </c>
      <c r="I3847">
        <v>33</v>
      </c>
      <c r="Q3847">
        <v>7</v>
      </c>
      <c r="R3847" t="s">
        <v>73</v>
      </c>
      <c r="T3847" t="s">
        <v>2450</v>
      </c>
      <c r="U3847">
        <v>33.6</v>
      </c>
      <c r="V3847">
        <v>59</v>
      </c>
      <c r="W3847">
        <v>140</v>
      </c>
      <c r="X3847">
        <v>5</v>
      </c>
      <c r="Y3847">
        <v>1</v>
      </c>
      <c r="AE3847">
        <v>2</v>
      </c>
    </row>
    <row r="3848" spans="1:45" x14ac:dyDescent="0.35">
      <c r="A3848">
        <v>6404</v>
      </c>
      <c r="B3848" t="s">
        <v>51</v>
      </c>
      <c r="C3848">
        <v>1962</v>
      </c>
      <c r="D3848">
        <v>4</v>
      </c>
      <c r="E3848">
        <v>12</v>
      </c>
      <c r="F3848">
        <v>0</v>
      </c>
      <c r="G3848">
        <v>52</v>
      </c>
      <c r="H3848">
        <v>43</v>
      </c>
      <c r="I3848">
        <v>25</v>
      </c>
      <c r="J3848">
        <v>7.2</v>
      </c>
      <c r="K3848">
        <v>7.2</v>
      </c>
      <c r="L3848">
        <v>7.1</v>
      </c>
      <c r="R3848" t="s">
        <v>199</v>
      </c>
      <c r="T3848" t="s">
        <v>255</v>
      </c>
      <c r="U3848">
        <v>38.073</v>
      </c>
      <c r="V3848">
        <v>142.74100000000001</v>
      </c>
      <c r="W3848">
        <v>30</v>
      </c>
    </row>
    <row r="3849" spans="1:45" x14ac:dyDescent="0.35">
      <c r="A3849">
        <v>4261</v>
      </c>
      <c r="B3849" t="s">
        <v>47</v>
      </c>
      <c r="C3849">
        <v>1962</v>
      </c>
      <c r="D3849">
        <v>4</v>
      </c>
      <c r="E3849">
        <v>18</v>
      </c>
      <c r="F3849">
        <v>19</v>
      </c>
      <c r="G3849">
        <v>14</v>
      </c>
      <c r="H3849" t="s">
        <v>48</v>
      </c>
      <c r="I3849">
        <v>39</v>
      </c>
      <c r="J3849">
        <v>6.3</v>
      </c>
      <c r="P3849">
        <v>6.3</v>
      </c>
      <c r="R3849" t="s">
        <v>479</v>
      </c>
      <c r="T3849" t="s">
        <v>2451</v>
      </c>
      <c r="U3849">
        <v>-10</v>
      </c>
      <c r="V3849">
        <v>-79</v>
      </c>
      <c r="W3849">
        <v>160</v>
      </c>
      <c r="X3849">
        <v>9</v>
      </c>
      <c r="Y3849">
        <v>1</v>
      </c>
      <c r="AE3849">
        <v>2</v>
      </c>
    </row>
    <row r="3850" spans="1:45" x14ac:dyDescent="0.35">
      <c r="A3850">
        <v>8063</v>
      </c>
      <c r="B3850" t="s">
        <v>47</v>
      </c>
      <c r="C3850">
        <v>1962</v>
      </c>
      <c r="D3850">
        <v>4</v>
      </c>
      <c r="E3850">
        <v>23</v>
      </c>
      <c r="F3850">
        <v>4</v>
      </c>
      <c r="G3850">
        <v>18</v>
      </c>
      <c r="H3850">
        <v>1</v>
      </c>
      <c r="J3850">
        <v>5.5</v>
      </c>
      <c r="L3850">
        <v>5.5</v>
      </c>
      <c r="Q3850">
        <v>7</v>
      </c>
      <c r="R3850" t="s">
        <v>93</v>
      </c>
      <c r="T3850" t="s">
        <v>530</v>
      </c>
      <c r="U3850">
        <v>23.6</v>
      </c>
      <c r="V3850">
        <v>106.1</v>
      </c>
      <c r="W3850">
        <v>30</v>
      </c>
      <c r="AE3850">
        <v>1</v>
      </c>
      <c r="AQ3850">
        <v>1</v>
      </c>
    </row>
    <row r="3851" spans="1:45" x14ac:dyDescent="0.35">
      <c r="A3851">
        <v>6592</v>
      </c>
      <c r="B3851" t="s">
        <v>51</v>
      </c>
      <c r="C3851">
        <v>1962</v>
      </c>
      <c r="D3851">
        <v>4</v>
      </c>
      <c r="E3851">
        <v>23</v>
      </c>
      <c r="H3851" t="s">
        <v>48</v>
      </c>
      <c r="I3851">
        <v>60</v>
      </c>
      <c r="R3851" t="s">
        <v>199</v>
      </c>
      <c r="T3851" t="s">
        <v>1249</v>
      </c>
      <c r="U3851">
        <v>42.2</v>
      </c>
      <c r="V3851">
        <v>143.9</v>
      </c>
      <c r="W3851">
        <v>30</v>
      </c>
    </row>
    <row r="3852" spans="1:45" x14ac:dyDescent="0.35">
      <c r="A3852">
        <v>4263</v>
      </c>
      <c r="B3852" t="s">
        <v>47</v>
      </c>
      <c r="C3852">
        <v>1962</v>
      </c>
      <c r="D3852">
        <v>4</v>
      </c>
      <c r="E3852">
        <v>25</v>
      </c>
      <c r="H3852" t="s">
        <v>48</v>
      </c>
      <c r="J3852">
        <v>5.3</v>
      </c>
      <c r="P3852">
        <v>5.3</v>
      </c>
      <c r="Q3852">
        <v>8</v>
      </c>
      <c r="R3852" t="s">
        <v>170</v>
      </c>
      <c r="T3852" t="s">
        <v>2452</v>
      </c>
      <c r="U3852">
        <v>45</v>
      </c>
      <c r="V3852">
        <v>5.6</v>
      </c>
      <c r="W3852">
        <v>120</v>
      </c>
      <c r="AE3852">
        <v>2</v>
      </c>
    </row>
    <row r="3853" spans="1:45" x14ac:dyDescent="0.35">
      <c r="A3853">
        <v>4264</v>
      </c>
      <c r="B3853" t="s">
        <v>47</v>
      </c>
      <c r="C3853">
        <v>1962</v>
      </c>
      <c r="D3853">
        <v>4</v>
      </c>
      <c r="E3853">
        <v>30</v>
      </c>
      <c r="F3853">
        <v>2</v>
      </c>
      <c r="G3853">
        <v>26</v>
      </c>
      <c r="H3853">
        <v>30</v>
      </c>
      <c r="I3853">
        <v>104</v>
      </c>
      <c r="J3853">
        <v>6.8</v>
      </c>
      <c r="L3853">
        <v>6.8</v>
      </c>
      <c r="R3853" t="s">
        <v>199</v>
      </c>
      <c r="T3853" t="s">
        <v>2453</v>
      </c>
      <c r="U3853">
        <v>38.799999999999997</v>
      </c>
      <c r="V3853">
        <v>140.9</v>
      </c>
      <c r="W3853">
        <v>30</v>
      </c>
      <c r="X3853">
        <v>1</v>
      </c>
      <c r="Y3853">
        <v>1</v>
      </c>
      <c r="AC3853">
        <v>3</v>
      </c>
      <c r="AE3853">
        <v>2</v>
      </c>
      <c r="AJ3853">
        <v>1</v>
      </c>
      <c r="AK3853">
        <v>1</v>
      </c>
      <c r="AO3853">
        <v>3</v>
      </c>
      <c r="AQ3853">
        <v>2</v>
      </c>
    </row>
    <row r="3854" spans="1:45" x14ac:dyDescent="0.35">
      <c r="A3854">
        <v>4265</v>
      </c>
      <c r="B3854" t="s">
        <v>51</v>
      </c>
      <c r="C3854">
        <v>1962</v>
      </c>
      <c r="D3854">
        <v>5</v>
      </c>
      <c r="E3854">
        <v>11</v>
      </c>
      <c r="F3854">
        <v>14</v>
      </c>
      <c r="G3854">
        <v>11</v>
      </c>
      <c r="H3854">
        <v>54.1</v>
      </c>
      <c r="I3854">
        <v>40</v>
      </c>
      <c r="J3854">
        <v>7</v>
      </c>
      <c r="L3854">
        <v>7</v>
      </c>
      <c r="Q3854">
        <v>8</v>
      </c>
      <c r="R3854" t="s">
        <v>543</v>
      </c>
      <c r="T3854" t="s">
        <v>2454</v>
      </c>
      <c r="U3854">
        <v>17.2</v>
      </c>
      <c r="V3854">
        <v>-99.6</v>
      </c>
      <c r="W3854">
        <v>150</v>
      </c>
      <c r="X3854">
        <v>4</v>
      </c>
      <c r="Y3854">
        <v>1</v>
      </c>
      <c r="AC3854">
        <v>3</v>
      </c>
      <c r="AE3854">
        <v>2</v>
      </c>
      <c r="AG3854">
        <v>2</v>
      </c>
      <c r="AJ3854">
        <v>4</v>
      </c>
      <c r="AK3854">
        <v>1</v>
      </c>
      <c r="AO3854">
        <v>3</v>
      </c>
      <c r="AQ3854">
        <v>2</v>
      </c>
      <c r="AS3854">
        <v>2</v>
      </c>
    </row>
    <row r="3855" spans="1:45" x14ac:dyDescent="0.35">
      <c r="A3855">
        <v>4266</v>
      </c>
      <c r="B3855" t="s">
        <v>51</v>
      </c>
      <c r="C3855">
        <v>1962</v>
      </c>
      <c r="D3855">
        <v>5</v>
      </c>
      <c r="E3855">
        <v>19</v>
      </c>
      <c r="F3855">
        <v>14</v>
      </c>
      <c r="G3855">
        <v>58</v>
      </c>
      <c r="H3855">
        <v>15</v>
      </c>
      <c r="I3855">
        <v>33</v>
      </c>
      <c r="J3855">
        <v>7.2</v>
      </c>
      <c r="L3855">
        <v>7.2</v>
      </c>
      <c r="R3855" t="s">
        <v>543</v>
      </c>
      <c r="T3855" t="s">
        <v>2454</v>
      </c>
      <c r="U3855">
        <v>17.2</v>
      </c>
      <c r="V3855">
        <v>-99.5</v>
      </c>
      <c r="W3855">
        <v>150</v>
      </c>
      <c r="X3855">
        <v>3</v>
      </c>
      <c r="Y3855">
        <v>1</v>
      </c>
      <c r="AB3855">
        <v>16</v>
      </c>
      <c r="AC3855">
        <v>1</v>
      </c>
      <c r="AE3855">
        <v>2</v>
      </c>
      <c r="AG3855">
        <v>2</v>
      </c>
      <c r="AJ3855">
        <v>3</v>
      </c>
      <c r="AK3855">
        <v>1</v>
      </c>
      <c r="AN3855">
        <v>16</v>
      </c>
      <c r="AO3855">
        <v>1</v>
      </c>
      <c r="AQ3855">
        <v>2</v>
      </c>
      <c r="AS3855">
        <v>2</v>
      </c>
    </row>
    <row r="3856" spans="1:45" x14ac:dyDescent="0.35">
      <c r="A3856">
        <v>8064</v>
      </c>
      <c r="B3856" t="s">
        <v>47</v>
      </c>
      <c r="C3856">
        <v>1962</v>
      </c>
      <c r="D3856">
        <v>5</v>
      </c>
      <c r="E3856">
        <v>21</v>
      </c>
      <c r="F3856">
        <v>12</v>
      </c>
      <c r="G3856">
        <v>2</v>
      </c>
      <c r="H3856">
        <v>52</v>
      </c>
      <c r="J3856">
        <v>6.8</v>
      </c>
      <c r="L3856">
        <v>6.8</v>
      </c>
      <c r="R3856" t="s">
        <v>93</v>
      </c>
      <c r="T3856" t="s">
        <v>908</v>
      </c>
      <c r="U3856">
        <v>37.1</v>
      </c>
      <c r="V3856">
        <v>96</v>
      </c>
      <c r="W3856">
        <v>40</v>
      </c>
      <c r="AE3856">
        <v>1</v>
      </c>
      <c r="AG3856">
        <v>1</v>
      </c>
      <c r="AI3856">
        <v>1</v>
      </c>
      <c r="AQ3856">
        <v>1</v>
      </c>
      <c r="AS3856">
        <v>1</v>
      </c>
    </row>
    <row r="3857" spans="1:47" x14ac:dyDescent="0.35">
      <c r="A3857">
        <v>6405</v>
      </c>
      <c r="B3857" t="s">
        <v>51</v>
      </c>
      <c r="C3857">
        <v>1962</v>
      </c>
      <c r="D3857">
        <v>5</v>
      </c>
      <c r="E3857">
        <v>21</v>
      </c>
      <c r="F3857">
        <v>12</v>
      </c>
      <c r="G3857">
        <v>21</v>
      </c>
      <c r="I3857">
        <v>60</v>
      </c>
      <c r="J3857">
        <v>5.7</v>
      </c>
      <c r="L3857">
        <v>5.7</v>
      </c>
      <c r="R3857" t="s">
        <v>199</v>
      </c>
      <c r="T3857" t="s">
        <v>2455</v>
      </c>
      <c r="U3857">
        <v>41.8</v>
      </c>
      <c r="V3857">
        <v>142.4</v>
      </c>
      <c r="W3857">
        <v>30</v>
      </c>
    </row>
    <row r="3858" spans="1:47" x14ac:dyDescent="0.35">
      <c r="A3858">
        <v>7770</v>
      </c>
      <c r="B3858" t="s">
        <v>51</v>
      </c>
      <c r="C3858">
        <v>1962</v>
      </c>
      <c r="D3858">
        <v>5</v>
      </c>
      <c r="E3858">
        <v>28</v>
      </c>
      <c r="F3858">
        <v>22</v>
      </c>
      <c r="G3858">
        <v>57</v>
      </c>
      <c r="H3858">
        <v>47</v>
      </c>
      <c r="J3858">
        <v>4.5</v>
      </c>
      <c r="L3858">
        <v>4.5</v>
      </c>
      <c r="Q3858">
        <v>5</v>
      </c>
      <c r="R3858" t="s">
        <v>56</v>
      </c>
      <c r="T3858" t="s">
        <v>76</v>
      </c>
      <c r="U3858">
        <v>39.799999999999997</v>
      </c>
      <c r="V3858">
        <v>25</v>
      </c>
      <c r="W3858">
        <v>130</v>
      </c>
    </row>
    <row r="3859" spans="1:47" x14ac:dyDescent="0.35">
      <c r="A3859">
        <v>4267</v>
      </c>
      <c r="B3859" t="s">
        <v>47</v>
      </c>
      <c r="C3859">
        <v>1962</v>
      </c>
      <c r="D3859">
        <v>6</v>
      </c>
      <c r="E3859">
        <v>11</v>
      </c>
      <c r="F3859">
        <v>7</v>
      </c>
      <c r="G3859">
        <v>15</v>
      </c>
      <c r="H3859" t="s">
        <v>48</v>
      </c>
      <c r="J3859">
        <v>6.3</v>
      </c>
      <c r="P3859">
        <v>6.3</v>
      </c>
      <c r="R3859" t="s">
        <v>446</v>
      </c>
      <c r="T3859" t="s">
        <v>447</v>
      </c>
      <c r="U3859">
        <v>43.6</v>
      </c>
      <c r="V3859">
        <v>18.3</v>
      </c>
      <c r="W3859">
        <v>130</v>
      </c>
      <c r="AD3859">
        <v>40</v>
      </c>
      <c r="AE3859">
        <v>4</v>
      </c>
    </row>
    <row r="3860" spans="1:47" x14ac:dyDescent="0.35">
      <c r="A3860">
        <v>8065</v>
      </c>
      <c r="B3860" t="s">
        <v>47</v>
      </c>
      <c r="C3860">
        <v>1962</v>
      </c>
      <c r="D3860">
        <v>6</v>
      </c>
      <c r="E3860">
        <v>24</v>
      </c>
      <c r="F3860">
        <v>1</v>
      </c>
      <c r="G3860">
        <v>21</v>
      </c>
      <c r="H3860">
        <v>18</v>
      </c>
      <c r="I3860">
        <v>18</v>
      </c>
      <c r="J3860">
        <v>6.2</v>
      </c>
      <c r="L3860">
        <v>6.2</v>
      </c>
      <c r="Q3860">
        <v>7</v>
      </c>
      <c r="R3860" t="s">
        <v>93</v>
      </c>
      <c r="T3860" t="s">
        <v>1633</v>
      </c>
      <c r="U3860">
        <v>25.2</v>
      </c>
      <c r="V3860">
        <v>101.2</v>
      </c>
      <c r="W3860">
        <v>30</v>
      </c>
      <c r="AE3860">
        <v>3</v>
      </c>
      <c r="AF3860">
        <v>2550</v>
      </c>
      <c r="AG3860">
        <v>4</v>
      </c>
      <c r="AQ3860">
        <v>3</v>
      </c>
      <c r="AR3860">
        <v>2550</v>
      </c>
      <c r="AS3860">
        <v>4</v>
      </c>
    </row>
    <row r="3861" spans="1:47" x14ac:dyDescent="0.35">
      <c r="A3861">
        <v>4268</v>
      </c>
      <c r="B3861" t="s">
        <v>47</v>
      </c>
      <c r="C3861">
        <v>1962</v>
      </c>
      <c r="D3861">
        <v>7</v>
      </c>
      <c r="E3861">
        <v>26</v>
      </c>
      <c r="F3861">
        <v>8</v>
      </c>
      <c r="G3861">
        <v>14</v>
      </c>
      <c r="H3861">
        <v>41.8</v>
      </c>
      <c r="I3861">
        <v>21</v>
      </c>
      <c r="J3861">
        <v>7.4</v>
      </c>
      <c r="L3861">
        <v>7.4</v>
      </c>
      <c r="R3861" t="s">
        <v>663</v>
      </c>
      <c r="T3861" t="s">
        <v>663</v>
      </c>
      <c r="U3861">
        <v>7.5</v>
      </c>
      <c r="V3861">
        <v>-82</v>
      </c>
      <c r="W3861">
        <v>100</v>
      </c>
      <c r="AE3861">
        <v>2</v>
      </c>
    </row>
    <row r="3862" spans="1:47" x14ac:dyDescent="0.35">
      <c r="A3862">
        <v>4270</v>
      </c>
      <c r="B3862" t="s">
        <v>47</v>
      </c>
      <c r="C3862">
        <v>1962</v>
      </c>
      <c r="D3862">
        <v>7</v>
      </c>
      <c r="E3862">
        <v>30</v>
      </c>
      <c r="F3862">
        <v>20</v>
      </c>
      <c r="G3862">
        <v>18</v>
      </c>
      <c r="H3862">
        <v>52.3</v>
      </c>
      <c r="I3862">
        <v>69</v>
      </c>
      <c r="J3862">
        <v>6.8</v>
      </c>
      <c r="L3862">
        <v>6.8</v>
      </c>
      <c r="R3862" t="s">
        <v>580</v>
      </c>
      <c r="T3862" t="s">
        <v>2456</v>
      </c>
      <c r="U3862">
        <v>5.2</v>
      </c>
      <c r="V3862">
        <v>-76.400000000000006</v>
      </c>
      <c r="W3862">
        <v>160</v>
      </c>
      <c r="X3862">
        <v>47</v>
      </c>
      <c r="Y3862">
        <v>1</v>
      </c>
      <c r="AB3862">
        <v>300</v>
      </c>
      <c r="AC3862">
        <v>3</v>
      </c>
      <c r="AE3862">
        <v>3</v>
      </c>
      <c r="AI3862">
        <v>3</v>
      </c>
      <c r="AJ3862">
        <v>47</v>
      </c>
      <c r="AK3862">
        <v>1</v>
      </c>
      <c r="AN3862">
        <v>300</v>
      </c>
      <c r="AO3862">
        <v>3</v>
      </c>
      <c r="AQ3862">
        <v>3</v>
      </c>
      <c r="AU3862">
        <v>3</v>
      </c>
    </row>
    <row r="3863" spans="1:47" x14ac:dyDescent="0.35">
      <c r="A3863">
        <v>8066</v>
      </c>
      <c r="B3863" t="s">
        <v>47</v>
      </c>
      <c r="C3863">
        <v>1962</v>
      </c>
      <c r="D3863">
        <v>8</v>
      </c>
      <c r="E3863">
        <v>19</v>
      </c>
      <c r="F3863">
        <v>18</v>
      </c>
      <c r="G3863">
        <v>26</v>
      </c>
      <c r="H3863">
        <v>38</v>
      </c>
      <c r="J3863">
        <v>6.4</v>
      </c>
      <c r="L3863">
        <v>6.4</v>
      </c>
      <c r="Q3863">
        <v>8</v>
      </c>
      <c r="R3863" t="s">
        <v>93</v>
      </c>
      <c r="T3863" t="s">
        <v>1024</v>
      </c>
      <c r="U3863">
        <v>44.68</v>
      </c>
      <c r="V3863">
        <v>81.58</v>
      </c>
      <c r="W3863">
        <v>40</v>
      </c>
      <c r="AE3863">
        <v>1</v>
      </c>
      <c r="AG3863">
        <v>1</v>
      </c>
      <c r="AQ3863">
        <v>1</v>
      </c>
      <c r="AS3863">
        <v>1</v>
      </c>
    </row>
    <row r="3864" spans="1:47" x14ac:dyDescent="0.35">
      <c r="A3864">
        <v>4272</v>
      </c>
      <c r="B3864" t="s">
        <v>47</v>
      </c>
      <c r="C3864">
        <v>1962</v>
      </c>
      <c r="D3864">
        <v>8</v>
      </c>
      <c r="E3864">
        <v>21</v>
      </c>
      <c r="F3864">
        <v>18</v>
      </c>
      <c r="G3864">
        <v>19</v>
      </c>
      <c r="H3864" t="s">
        <v>48</v>
      </c>
      <c r="I3864">
        <v>34</v>
      </c>
      <c r="J3864">
        <v>6.1</v>
      </c>
      <c r="P3864">
        <v>6.1</v>
      </c>
      <c r="R3864" t="s">
        <v>60</v>
      </c>
      <c r="T3864" t="s">
        <v>1329</v>
      </c>
      <c r="U3864">
        <v>41.4</v>
      </c>
      <c r="V3864">
        <v>15.5</v>
      </c>
      <c r="W3864">
        <v>130</v>
      </c>
      <c r="X3864">
        <v>16</v>
      </c>
      <c r="Y3864">
        <v>1</v>
      </c>
      <c r="AE3864">
        <v>2</v>
      </c>
    </row>
    <row r="3865" spans="1:47" x14ac:dyDescent="0.35">
      <c r="A3865">
        <v>4273</v>
      </c>
      <c r="B3865" t="s">
        <v>47</v>
      </c>
      <c r="C3865">
        <v>1962</v>
      </c>
      <c r="D3865">
        <v>8</v>
      </c>
      <c r="E3865">
        <v>28</v>
      </c>
      <c r="F3865">
        <v>10</v>
      </c>
      <c r="G3865">
        <v>59</v>
      </c>
      <c r="H3865" t="s">
        <v>48</v>
      </c>
      <c r="I3865">
        <v>100</v>
      </c>
      <c r="J3865">
        <v>6.8</v>
      </c>
      <c r="P3865">
        <v>6.8</v>
      </c>
      <c r="R3865" t="s">
        <v>56</v>
      </c>
      <c r="T3865" t="s">
        <v>531</v>
      </c>
      <c r="U3865">
        <v>37.799999999999997</v>
      </c>
      <c r="V3865">
        <v>22.9</v>
      </c>
      <c r="W3865">
        <v>130</v>
      </c>
      <c r="X3865">
        <v>1</v>
      </c>
      <c r="Y3865">
        <v>1</v>
      </c>
      <c r="AE3865">
        <v>2</v>
      </c>
    </row>
    <row r="3866" spans="1:47" x14ac:dyDescent="0.35">
      <c r="A3866">
        <v>4274</v>
      </c>
      <c r="B3866" t="s">
        <v>47</v>
      </c>
      <c r="C3866">
        <v>1962</v>
      </c>
      <c r="D3866">
        <v>8</v>
      </c>
      <c r="E3866">
        <v>30</v>
      </c>
      <c r="F3866">
        <v>13</v>
      </c>
      <c r="G3866">
        <v>35</v>
      </c>
      <c r="H3866">
        <v>28.7</v>
      </c>
      <c r="I3866">
        <v>37</v>
      </c>
      <c r="J3866">
        <v>5.8</v>
      </c>
      <c r="P3866">
        <v>5.8</v>
      </c>
      <c r="Q3866">
        <v>7</v>
      </c>
      <c r="R3866" t="s">
        <v>505</v>
      </c>
      <c r="S3866" t="s">
        <v>1799</v>
      </c>
      <c r="T3866" t="s">
        <v>1800</v>
      </c>
      <c r="U3866">
        <v>41.8</v>
      </c>
      <c r="V3866">
        <v>-111.8</v>
      </c>
      <c r="W3866">
        <v>150</v>
      </c>
      <c r="AD3866">
        <v>1</v>
      </c>
      <c r="AE3866">
        <v>2</v>
      </c>
      <c r="AI3866">
        <v>2</v>
      </c>
      <c r="AP3866">
        <v>1</v>
      </c>
      <c r="AQ3866">
        <v>2</v>
      </c>
      <c r="AU3866">
        <v>2</v>
      </c>
    </row>
    <row r="3867" spans="1:47" x14ac:dyDescent="0.35">
      <c r="A3867">
        <v>4276</v>
      </c>
      <c r="B3867" t="s">
        <v>47</v>
      </c>
      <c r="C3867">
        <v>1962</v>
      </c>
      <c r="D3867">
        <v>9</v>
      </c>
      <c r="E3867">
        <v>1</v>
      </c>
      <c r="F3867">
        <v>19</v>
      </c>
      <c r="G3867">
        <v>20</v>
      </c>
      <c r="H3867">
        <v>39.9</v>
      </c>
      <c r="I3867">
        <v>27</v>
      </c>
      <c r="J3867">
        <v>7.2</v>
      </c>
      <c r="L3867">
        <v>7.2</v>
      </c>
      <c r="Q3867">
        <v>9</v>
      </c>
      <c r="R3867" t="s">
        <v>73</v>
      </c>
      <c r="T3867" t="s">
        <v>2457</v>
      </c>
      <c r="U3867">
        <v>35.630000000000003</v>
      </c>
      <c r="V3867">
        <v>49.87</v>
      </c>
      <c r="W3867">
        <v>140</v>
      </c>
      <c r="X3867">
        <v>12225</v>
      </c>
      <c r="Y3867">
        <v>4</v>
      </c>
      <c r="AB3867">
        <v>2776</v>
      </c>
      <c r="AC3867">
        <v>4</v>
      </c>
      <c r="AD3867">
        <v>30</v>
      </c>
      <c r="AE3867">
        <v>4</v>
      </c>
      <c r="AF3867">
        <v>21310</v>
      </c>
      <c r="AG3867">
        <v>4</v>
      </c>
      <c r="AJ3867">
        <v>12225</v>
      </c>
      <c r="AK3867">
        <v>4</v>
      </c>
      <c r="AN3867">
        <v>2776</v>
      </c>
      <c r="AO3867">
        <v>4</v>
      </c>
      <c r="AP3867">
        <v>30</v>
      </c>
      <c r="AQ3867">
        <v>4</v>
      </c>
      <c r="AR3867">
        <v>21310</v>
      </c>
      <c r="AS3867">
        <v>4</v>
      </c>
    </row>
    <row r="3868" spans="1:47" x14ac:dyDescent="0.35">
      <c r="A3868">
        <v>4277</v>
      </c>
      <c r="B3868" t="s">
        <v>47</v>
      </c>
      <c r="C3868">
        <v>1962</v>
      </c>
      <c r="D3868">
        <v>9</v>
      </c>
      <c r="E3868">
        <v>4</v>
      </c>
      <c r="F3868">
        <v>22</v>
      </c>
      <c r="G3868">
        <v>59</v>
      </c>
      <c r="H3868" t="s">
        <v>48</v>
      </c>
      <c r="J3868">
        <v>5.5</v>
      </c>
      <c r="P3868">
        <v>5.5</v>
      </c>
      <c r="Q3868">
        <v>6</v>
      </c>
      <c r="R3868" t="s">
        <v>80</v>
      </c>
      <c r="T3868" t="s">
        <v>2458</v>
      </c>
      <c r="U3868">
        <v>39.9</v>
      </c>
      <c r="V3868">
        <v>43.9</v>
      </c>
      <c r="W3868">
        <v>140</v>
      </c>
      <c r="X3868">
        <v>1</v>
      </c>
      <c r="Y3868">
        <v>1</v>
      </c>
      <c r="AE3868">
        <v>2</v>
      </c>
    </row>
    <row r="3869" spans="1:47" x14ac:dyDescent="0.35">
      <c r="A3869">
        <v>4278</v>
      </c>
      <c r="B3869" t="s">
        <v>47</v>
      </c>
      <c r="C3869">
        <v>1962</v>
      </c>
      <c r="D3869">
        <v>9</v>
      </c>
      <c r="E3869">
        <v>14</v>
      </c>
      <c r="F3869">
        <v>0</v>
      </c>
      <c r="G3869">
        <v>33</v>
      </c>
      <c r="H3869" t="s">
        <v>48</v>
      </c>
      <c r="J3869">
        <v>5.5</v>
      </c>
      <c r="P3869">
        <v>5.5</v>
      </c>
      <c r="R3869" t="s">
        <v>56</v>
      </c>
      <c r="T3869" t="s">
        <v>2459</v>
      </c>
      <c r="U3869">
        <v>39.6</v>
      </c>
      <c r="V3869">
        <v>23.3</v>
      </c>
      <c r="W3869">
        <v>130</v>
      </c>
      <c r="AE3869">
        <v>2</v>
      </c>
    </row>
    <row r="3870" spans="1:47" x14ac:dyDescent="0.35">
      <c r="A3870">
        <v>4279</v>
      </c>
      <c r="B3870" t="s">
        <v>47</v>
      </c>
      <c r="C3870">
        <v>1962</v>
      </c>
      <c r="D3870">
        <v>10</v>
      </c>
      <c r="E3870">
        <v>5</v>
      </c>
      <c r="F3870">
        <v>20</v>
      </c>
      <c r="G3870">
        <v>2</v>
      </c>
      <c r="H3870" t="s">
        <v>48</v>
      </c>
      <c r="I3870">
        <v>8</v>
      </c>
      <c r="J3870">
        <v>5</v>
      </c>
      <c r="P3870">
        <v>5</v>
      </c>
      <c r="Q3870">
        <v>8</v>
      </c>
      <c r="R3870" t="s">
        <v>73</v>
      </c>
      <c r="T3870" t="s">
        <v>2460</v>
      </c>
      <c r="U3870">
        <v>35.1</v>
      </c>
      <c r="V3870">
        <v>58.7</v>
      </c>
      <c r="W3870">
        <v>140</v>
      </c>
      <c r="X3870">
        <v>6</v>
      </c>
      <c r="Y3870">
        <v>1</v>
      </c>
      <c r="AE3870">
        <v>2</v>
      </c>
    </row>
    <row r="3871" spans="1:47" x14ac:dyDescent="0.35">
      <c r="A3871">
        <v>4281</v>
      </c>
      <c r="B3871" t="s">
        <v>47</v>
      </c>
      <c r="C3871">
        <v>1962</v>
      </c>
      <c r="D3871">
        <v>11</v>
      </c>
      <c r="E3871">
        <v>6</v>
      </c>
      <c r="F3871">
        <v>0</v>
      </c>
      <c r="G3871">
        <v>9</v>
      </c>
      <c r="H3871" t="s">
        <v>48</v>
      </c>
      <c r="I3871">
        <v>40</v>
      </c>
      <c r="J3871">
        <v>5.5</v>
      </c>
      <c r="P3871">
        <v>5.5</v>
      </c>
      <c r="R3871" t="s">
        <v>73</v>
      </c>
      <c r="T3871" t="s">
        <v>2461</v>
      </c>
      <c r="U3871">
        <v>28.1</v>
      </c>
      <c r="V3871">
        <v>55.6</v>
      </c>
      <c r="W3871">
        <v>140</v>
      </c>
      <c r="AE3871">
        <v>2</v>
      </c>
    </row>
    <row r="3872" spans="1:47" x14ac:dyDescent="0.35">
      <c r="A3872">
        <v>8067</v>
      </c>
      <c r="B3872" t="s">
        <v>47</v>
      </c>
      <c r="C3872">
        <v>1962</v>
      </c>
      <c r="D3872">
        <v>12</v>
      </c>
      <c r="E3872">
        <v>17</v>
      </c>
      <c r="F3872">
        <v>9</v>
      </c>
      <c r="G3872">
        <v>36</v>
      </c>
      <c r="H3872">
        <v>1</v>
      </c>
      <c r="J3872">
        <v>5.5</v>
      </c>
      <c r="L3872">
        <v>5.5</v>
      </c>
      <c r="Q3872">
        <v>7</v>
      </c>
      <c r="R3872" t="s">
        <v>93</v>
      </c>
      <c r="T3872" t="s">
        <v>340</v>
      </c>
      <c r="U3872">
        <v>38.119999999999997</v>
      </c>
      <c r="V3872">
        <v>106.27</v>
      </c>
      <c r="W3872">
        <v>30</v>
      </c>
      <c r="AE3872">
        <v>1</v>
      </c>
      <c r="AG3872">
        <v>1</v>
      </c>
      <c r="AQ3872">
        <v>1</v>
      </c>
      <c r="AS3872">
        <v>1</v>
      </c>
    </row>
    <row r="3873" spans="1:45" x14ac:dyDescent="0.35">
      <c r="A3873">
        <v>6326</v>
      </c>
      <c r="B3873" t="s">
        <v>51</v>
      </c>
      <c r="C3873">
        <v>1962</v>
      </c>
      <c r="D3873">
        <v>12</v>
      </c>
      <c r="E3873">
        <v>21</v>
      </c>
      <c r="F3873">
        <v>8</v>
      </c>
      <c r="G3873">
        <v>42</v>
      </c>
      <c r="H3873">
        <v>43</v>
      </c>
      <c r="I3873">
        <v>33</v>
      </c>
      <c r="J3873">
        <v>6.5</v>
      </c>
      <c r="P3873">
        <v>6.5</v>
      </c>
      <c r="R3873" t="s">
        <v>505</v>
      </c>
      <c r="S3873" t="s">
        <v>1032</v>
      </c>
      <c r="T3873" t="s">
        <v>1517</v>
      </c>
      <c r="U3873">
        <v>52.47</v>
      </c>
      <c r="V3873">
        <v>-168.54</v>
      </c>
      <c r="W3873">
        <v>150</v>
      </c>
    </row>
    <row r="3874" spans="1:45" x14ac:dyDescent="0.35">
      <c r="A3874">
        <v>4282</v>
      </c>
      <c r="B3874" t="s">
        <v>47</v>
      </c>
      <c r="C3874">
        <v>1963</v>
      </c>
      <c r="D3874">
        <v>1</v>
      </c>
      <c r="E3874">
        <v>31</v>
      </c>
      <c r="F3874">
        <v>2</v>
      </c>
      <c r="G3874">
        <v>27</v>
      </c>
      <c r="H3874" t="s">
        <v>48</v>
      </c>
      <c r="I3874">
        <v>3</v>
      </c>
      <c r="J3874">
        <v>4.5</v>
      </c>
      <c r="P3874">
        <v>4.5</v>
      </c>
      <c r="Q3874">
        <v>9</v>
      </c>
      <c r="R3874" t="s">
        <v>73</v>
      </c>
      <c r="T3874" t="s">
        <v>2462</v>
      </c>
      <c r="U3874">
        <v>36.9</v>
      </c>
      <c r="V3874">
        <v>57.8</v>
      </c>
      <c r="W3874">
        <v>140</v>
      </c>
      <c r="X3874">
        <v>4</v>
      </c>
      <c r="Y3874">
        <v>1</v>
      </c>
      <c r="AE3874">
        <v>2</v>
      </c>
    </row>
    <row r="3875" spans="1:45" x14ac:dyDescent="0.35">
      <c r="A3875">
        <v>4283</v>
      </c>
      <c r="B3875" t="s">
        <v>51</v>
      </c>
      <c r="C3875">
        <v>1963</v>
      </c>
      <c r="D3875">
        <v>2</v>
      </c>
      <c r="E3875">
        <v>13</v>
      </c>
      <c r="F3875">
        <v>8</v>
      </c>
      <c r="G3875">
        <v>50</v>
      </c>
      <c r="H3875">
        <v>4.5</v>
      </c>
      <c r="I3875">
        <v>47</v>
      </c>
      <c r="J3875">
        <v>7.3</v>
      </c>
      <c r="L3875">
        <v>7.3</v>
      </c>
      <c r="R3875" t="s">
        <v>738</v>
      </c>
      <c r="T3875" t="s">
        <v>2463</v>
      </c>
      <c r="U3875">
        <v>24.5</v>
      </c>
      <c r="V3875">
        <v>122.1</v>
      </c>
      <c r="W3875">
        <v>30</v>
      </c>
      <c r="X3875">
        <v>15</v>
      </c>
      <c r="Y3875">
        <v>1</v>
      </c>
      <c r="AB3875">
        <v>18</v>
      </c>
      <c r="AC3875">
        <v>1</v>
      </c>
      <c r="AE3875">
        <v>2</v>
      </c>
      <c r="AG3875">
        <v>2</v>
      </c>
      <c r="AJ3875">
        <v>15</v>
      </c>
      <c r="AK3875">
        <v>1</v>
      </c>
      <c r="AN3875">
        <v>18</v>
      </c>
      <c r="AO3875">
        <v>1</v>
      </c>
      <c r="AQ3875">
        <v>2</v>
      </c>
      <c r="AS3875">
        <v>2</v>
      </c>
    </row>
    <row r="3876" spans="1:45" x14ac:dyDescent="0.35">
      <c r="A3876">
        <v>4285</v>
      </c>
      <c r="B3876" t="s">
        <v>47</v>
      </c>
      <c r="C3876">
        <v>1963</v>
      </c>
      <c r="D3876">
        <v>2</v>
      </c>
      <c r="E3876">
        <v>21</v>
      </c>
      <c r="F3876">
        <v>17</v>
      </c>
      <c r="G3876">
        <v>14</v>
      </c>
      <c r="H3876">
        <v>31</v>
      </c>
      <c r="I3876">
        <v>5</v>
      </c>
      <c r="J3876">
        <v>5.4</v>
      </c>
      <c r="L3876">
        <v>5.4</v>
      </c>
      <c r="M3876">
        <v>5.3</v>
      </c>
      <c r="R3876" t="s">
        <v>2464</v>
      </c>
      <c r="T3876" t="s">
        <v>2465</v>
      </c>
      <c r="U3876">
        <v>32.6</v>
      </c>
      <c r="V3876">
        <v>21</v>
      </c>
      <c r="W3876">
        <v>15</v>
      </c>
      <c r="X3876">
        <v>300</v>
      </c>
      <c r="Y3876">
        <v>3</v>
      </c>
      <c r="AB3876">
        <v>375</v>
      </c>
      <c r="AC3876">
        <v>3</v>
      </c>
      <c r="AD3876">
        <v>5</v>
      </c>
      <c r="AE3876">
        <v>2</v>
      </c>
      <c r="AG3876">
        <v>3</v>
      </c>
      <c r="AI3876">
        <v>3</v>
      </c>
      <c r="AJ3876">
        <v>300</v>
      </c>
      <c r="AK3876">
        <v>3</v>
      </c>
      <c r="AN3876">
        <v>375</v>
      </c>
      <c r="AO3876">
        <v>3</v>
      </c>
      <c r="AP3876">
        <v>5</v>
      </c>
      <c r="AQ3876">
        <v>2</v>
      </c>
      <c r="AS3876">
        <v>3</v>
      </c>
    </row>
    <row r="3877" spans="1:45" x14ac:dyDescent="0.35">
      <c r="A3877">
        <v>4287</v>
      </c>
      <c r="B3877" t="s">
        <v>47</v>
      </c>
      <c r="C3877">
        <v>1963</v>
      </c>
      <c r="D3877">
        <v>3</v>
      </c>
      <c r="E3877">
        <v>24</v>
      </c>
      <c r="F3877">
        <v>12</v>
      </c>
      <c r="G3877">
        <v>44</v>
      </c>
      <c r="H3877" t="s">
        <v>48</v>
      </c>
      <c r="I3877">
        <v>40</v>
      </c>
      <c r="J3877">
        <v>7.2</v>
      </c>
      <c r="P3877">
        <v>7.2</v>
      </c>
      <c r="R3877" t="s">
        <v>73</v>
      </c>
      <c r="T3877" t="s">
        <v>2466</v>
      </c>
      <c r="U3877">
        <v>34.4</v>
      </c>
      <c r="V3877">
        <v>47.9</v>
      </c>
      <c r="W3877">
        <v>140</v>
      </c>
      <c r="X3877">
        <v>100</v>
      </c>
      <c r="Y3877">
        <v>2</v>
      </c>
      <c r="AE3877">
        <v>3</v>
      </c>
    </row>
    <row r="3878" spans="1:45" x14ac:dyDescent="0.35">
      <c r="A3878">
        <v>4289</v>
      </c>
      <c r="B3878" t="s">
        <v>47</v>
      </c>
      <c r="C3878">
        <v>1963</v>
      </c>
      <c r="D3878">
        <v>3</v>
      </c>
      <c r="E3878">
        <v>28</v>
      </c>
      <c r="F3878">
        <v>12</v>
      </c>
      <c r="G3878">
        <v>45</v>
      </c>
      <c r="H3878" t="s">
        <v>48</v>
      </c>
      <c r="Q3878">
        <v>12</v>
      </c>
      <c r="R3878" t="s">
        <v>60</v>
      </c>
      <c r="T3878" t="s">
        <v>1329</v>
      </c>
      <c r="U3878">
        <v>40.799999999999997</v>
      </c>
      <c r="V3878">
        <v>15.6</v>
      </c>
      <c r="W3878">
        <v>130</v>
      </c>
    </row>
    <row r="3879" spans="1:45" x14ac:dyDescent="0.35">
      <c r="A3879">
        <v>4290</v>
      </c>
      <c r="B3879" t="s">
        <v>47</v>
      </c>
      <c r="C3879">
        <v>1963</v>
      </c>
      <c r="D3879">
        <v>3</v>
      </c>
      <c r="E3879">
        <v>31</v>
      </c>
      <c r="F3879">
        <v>2</v>
      </c>
      <c r="G3879">
        <v>27</v>
      </c>
      <c r="H3879">
        <v>6.5</v>
      </c>
      <c r="I3879">
        <v>33</v>
      </c>
      <c r="J3879">
        <v>7</v>
      </c>
      <c r="P3879">
        <v>7</v>
      </c>
      <c r="R3879" t="s">
        <v>73</v>
      </c>
      <c r="T3879" t="s">
        <v>2467</v>
      </c>
      <c r="U3879">
        <v>37</v>
      </c>
      <c r="V3879">
        <v>57.9</v>
      </c>
      <c r="W3879">
        <v>140</v>
      </c>
      <c r="X3879">
        <v>4</v>
      </c>
      <c r="Y3879">
        <v>1</v>
      </c>
      <c r="AC3879">
        <v>3</v>
      </c>
      <c r="AE3879">
        <v>2</v>
      </c>
      <c r="AF3879">
        <v>100</v>
      </c>
      <c r="AG3879">
        <v>2</v>
      </c>
      <c r="AJ3879">
        <v>4</v>
      </c>
      <c r="AK3879">
        <v>1</v>
      </c>
      <c r="AO3879">
        <v>3</v>
      </c>
      <c r="AQ3879">
        <v>2</v>
      </c>
      <c r="AR3879">
        <v>100</v>
      </c>
      <c r="AS3879">
        <v>2</v>
      </c>
    </row>
    <row r="3880" spans="1:45" x14ac:dyDescent="0.35">
      <c r="A3880">
        <v>8068</v>
      </c>
      <c r="B3880" t="s">
        <v>47</v>
      </c>
      <c r="C3880">
        <v>1963</v>
      </c>
      <c r="D3880">
        <v>4</v>
      </c>
      <c r="E3880">
        <v>19</v>
      </c>
      <c r="F3880">
        <v>7</v>
      </c>
      <c r="G3880">
        <v>35</v>
      </c>
      <c r="H3880">
        <v>21</v>
      </c>
      <c r="J3880">
        <v>7</v>
      </c>
      <c r="L3880">
        <v>7</v>
      </c>
      <c r="Q3880">
        <v>8</v>
      </c>
      <c r="R3880" t="s">
        <v>93</v>
      </c>
      <c r="T3880" t="s">
        <v>908</v>
      </c>
      <c r="U3880">
        <v>35.700000000000003</v>
      </c>
      <c r="V3880">
        <v>97</v>
      </c>
      <c r="W3880">
        <v>30</v>
      </c>
      <c r="AE3880">
        <v>1</v>
      </c>
      <c r="AG3880">
        <v>1</v>
      </c>
      <c r="AI3880">
        <v>1</v>
      </c>
      <c r="AQ3880">
        <v>1</v>
      </c>
      <c r="AS3880">
        <v>1</v>
      </c>
    </row>
    <row r="3881" spans="1:45" x14ac:dyDescent="0.35">
      <c r="A3881">
        <v>8069</v>
      </c>
      <c r="B3881" t="s">
        <v>47</v>
      </c>
      <c r="C3881">
        <v>1963</v>
      </c>
      <c r="D3881">
        <v>4</v>
      </c>
      <c r="E3881">
        <v>23</v>
      </c>
      <c r="F3881">
        <v>9</v>
      </c>
      <c r="G3881">
        <v>55</v>
      </c>
      <c r="H3881">
        <v>7</v>
      </c>
      <c r="J3881">
        <v>6</v>
      </c>
      <c r="L3881">
        <v>6</v>
      </c>
      <c r="Q3881">
        <v>7</v>
      </c>
      <c r="R3881" t="s">
        <v>93</v>
      </c>
      <c r="T3881" t="s">
        <v>1633</v>
      </c>
      <c r="U3881">
        <v>25.8</v>
      </c>
      <c r="V3881">
        <v>99.5</v>
      </c>
      <c r="W3881">
        <v>30</v>
      </c>
      <c r="AE3881">
        <v>2</v>
      </c>
      <c r="AG3881">
        <v>2</v>
      </c>
      <c r="AQ3881">
        <v>2</v>
      </c>
      <c r="AS3881">
        <v>2</v>
      </c>
    </row>
    <row r="3882" spans="1:45" x14ac:dyDescent="0.35">
      <c r="A3882">
        <v>4291</v>
      </c>
      <c r="B3882" t="s">
        <v>47</v>
      </c>
      <c r="C3882">
        <v>1963</v>
      </c>
      <c r="D3882">
        <v>5</v>
      </c>
      <c r="E3882">
        <v>9</v>
      </c>
      <c r="F3882">
        <v>15</v>
      </c>
      <c r="G3882">
        <v>3</v>
      </c>
      <c r="H3882">
        <v>43.8</v>
      </c>
      <c r="I3882">
        <v>50</v>
      </c>
      <c r="J3882">
        <v>5.5</v>
      </c>
      <c r="L3882">
        <v>5.5</v>
      </c>
      <c r="R3882" t="s">
        <v>713</v>
      </c>
      <c r="T3882" t="s">
        <v>714</v>
      </c>
      <c r="U3882">
        <v>12.2</v>
      </c>
      <c r="V3882">
        <v>-86.9</v>
      </c>
      <c r="W3882">
        <v>100</v>
      </c>
      <c r="AE3882">
        <v>1</v>
      </c>
      <c r="AQ3882">
        <v>1</v>
      </c>
    </row>
    <row r="3883" spans="1:45" x14ac:dyDescent="0.35">
      <c r="A3883">
        <v>4292</v>
      </c>
      <c r="B3883" t="s">
        <v>47</v>
      </c>
      <c r="C3883">
        <v>1963</v>
      </c>
      <c r="D3883">
        <v>5</v>
      </c>
      <c r="E3883">
        <v>18</v>
      </c>
      <c r="F3883">
        <v>12</v>
      </c>
      <c r="G3883">
        <v>20</v>
      </c>
      <c r="H3883">
        <v>34.4</v>
      </c>
      <c r="I3883">
        <v>65</v>
      </c>
      <c r="J3883">
        <v>6</v>
      </c>
      <c r="L3883">
        <v>6</v>
      </c>
      <c r="R3883" t="s">
        <v>676</v>
      </c>
      <c r="T3883" t="s">
        <v>1131</v>
      </c>
      <c r="U3883">
        <v>-8.1999999999999993</v>
      </c>
      <c r="V3883">
        <v>115.6</v>
      </c>
      <c r="W3883">
        <v>60</v>
      </c>
    </row>
    <row r="3884" spans="1:45" x14ac:dyDescent="0.35">
      <c r="A3884">
        <v>4293</v>
      </c>
      <c r="B3884" t="s">
        <v>47</v>
      </c>
      <c r="C3884">
        <v>1963</v>
      </c>
      <c r="D3884">
        <v>5</v>
      </c>
      <c r="E3884">
        <v>19</v>
      </c>
      <c r="F3884">
        <v>10</v>
      </c>
      <c r="H3884" t="s">
        <v>48</v>
      </c>
      <c r="I3884">
        <v>13</v>
      </c>
      <c r="J3884">
        <v>4.9000000000000004</v>
      </c>
      <c r="P3884">
        <v>4.9000000000000004</v>
      </c>
      <c r="Q3884">
        <v>7</v>
      </c>
      <c r="R3884" t="s">
        <v>191</v>
      </c>
      <c r="T3884" t="s">
        <v>281</v>
      </c>
      <c r="U3884">
        <v>46.1</v>
      </c>
      <c r="V3884">
        <v>14.8</v>
      </c>
      <c r="W3884">
        <v>130</v>
      </c>
      <c r="AE3884">
        <v>2</v>
      </c>
    </row>
    <row r="3885" spans="1:45" x14ac:dyDescent="0.35">
      <c r="A3885">
        <v>8070</v>
      </c>
      <c r="B3885" t="s">
        <v>47</v>
      </c>
      <c r="C3885">
        <v>1963</v>
      </c>
      <c r="D3885">
        <v>6</v>
      </c>
      <c r="E3885">
        <v>21</v>
      </c>
      <c r="F3885">
        <v>13</v>
      </c>
      <c r="G3885">
        <v>44</v>
      </c>
      <c r="H3885">
        <v>24</v>
      </c>
      <c r="J3885">
        <v>5.8</v>
      </c>
      <c r="L3885">
        <v>5.8</v>
      </c>
      <c r="Q3885">
        <v>7</v>
      </c>
      <c r="R3885" t="s">
        <v>93</v>
      </c>
      <c r="T3885" t="s">
        <v>2254</v>
      </c>
      <c r="U3885">
        <v>47.9</v>
      </c>
      <c r="V3885">
        <v>130.6</v>
      </c>
      <c r="W3885">
        <v>30</v>
      </c>
      <c r="AE3885">
        <v>1</v>
      </c>
      <c r="AQ3885">
        <v>1</v>
      </c>
    </row>
    <row r="3886" spans="1:45" x14ac:dyDescent="0.35">
      <c r="A3886">
        <v>4294</v>
      </c>
      <c r="B3886" t="s">
        <v>47</v>
      </c>
      <c r="C3886">
        <v>1963</v>
      </c>
      <c r="D3886">
        <v>6</v>
      </c>
      <c r="E3886">
        <v>30</v>
      </c>
      <c r="F3886">
        <v>7</v>
      </c>
      <c r="G3886">
        <v>41</v>
      </c>
      <c r="H3886" t="s">
        <v>48</v>
      </c>
      <c r="I3886">
        <v>38</v>
      </c>
      <c r="J3886">
        <v>5.0999999999999996</v>
      </c>
      <c r="P3886">
        <v>5.0999999999999996</v>
      </c>
      <c r="R3886" t="s">
        <v>73</v>
      </c>
      <c r="T3886" t="s">
        <v>2468</v>
      </c>
      <c r="U3886">
        <v>33.200000000000003</v>
      </c>
      <c r="V3886">
        <v>49.2</v>
      </c>
      <c r="W3886">
        <v>140</v>
      </c>
      <c r="AE3886">
        <v>2</v>
      </c>
    </row>
    <row r="3887" spans="1:45" x14ac:dyDescent="0.35">
      <c r="A3887">
        <v>4297</v>
      </c>
      <c r="B3887" t="s">
        <v>47</v>
      </c>
      <c r="C3887">
        <v>1963</v>
      </c>
      <c r="D3887">
        <v>7</v>
      </c>
      <c r="E3887">
        <v>26</v>
      </c>
      <c r="F3887">
        <v>4</v>
      </c>
      <c r="G3887">
        <v>17</v>
      </c>
      <c r="H3887">
        <v>12</v>
      </c>
      <c r="I3887">
        <v>5</v>
      </c>
      <c r="J3887">
        <v>6</v>
      </c>
      <c r="L3887">
        <v>6</v>
      </c>
      <c r="Q3887">
        <v>10</v>
      </c>
      <c r="R3887" t="s">
        <v>153</v>
      </c>
      <c r="T3887" t="s">
        <v>2469</v>
      </c>
      <c r="U3887">
        <v>42.1</v>
      </c>
      <c r="V3887">
        <v>21.3</v>
      </c>
      <c r="W3887">
        <v>130</v>
      </c>
      <c r="X3887">
        <v>1070</v>
      </c>
      <c r="Y3887">
        <v>4</v>
      </c>
      <c r="AB3887">
        <v>3300</v>
      </c>
      <c r="AC3887">
        <v>4</v>
      </c>
      <c r="AD3887">
        <v>1000</v>
      </c>
      <c r="AE3887">
        <v>4</v>
      </c>
      <c r="AG3887">
        <v>4</v>
      </c>
      <c r="AJ3887">
        <v>1070</v>
      </c>
      <c r="AK3887">
        <v>4</v>
      </c>
      <c r="AN3887">
        <v>3300</v>
      </c>
      <c r="AO3887">
        <v>4</v>
      </c>
      <c r="AP3887">
        <v>1000</v>
      </c>
      <c r="AQ3887">
        <v>4</v>
      </c>
      <c r="AS3887">
        <v>4</v>
      </c>
    </row>
    <row r="3888" spans="1:45" x14ac:dyDescent="0.35">
      <c r="A3888">
        <v>4299</v>
      </c>
      <c r="B3888" t="s">
        <v>47</v>
      </c>
      <c r="C3888">
        <v>1963</v>
      </c>
      <c r="D3888">
        <v>7</v>
      </c>
      <c r="E3888">
        <v>29</v>
      </c>
      <c r="F3888">
        <v>6</v>
      </c>
      <c r="G3888">
        <v>10</v>
      </c>
      <c r="H3888" t="s">
        <v>48</v>
      </c>
      <c r="I3888">
        <v>46</v>
      </c>
      <c r="J3888">
        <v>5.2</v>
      </c>
      <c r="P3888">
        <v>5.2</v>
      </c>
      <c r="R3888" t="s">
        <v>73</v>
      </c>
      <c r="T3888" t="s">
        <v>2470</v>
      </c>
      <c r="U3888">
        <v>28.2</v>
      </c>
      <c r="V3888">
        <v>55.7</v>
      </c>
      <c r="W3888">
        <v>140</v>
      </c>
      <c r="X3888">
        <v>5</v>
      </c>
      <c r="Y3888">
        <v>1</v>
      </c>
      <c r="AE3888">
        <v>2</v>
      </c>
    </row>
    <row r="3889" spans="1:47" x14ac:dyDescent="0.35">
      <c r="A3889">
        <v>4300</v>
      </c>
      <c r="B3889" t="s">
        <v>47</v>
      </c>
      <c r="C3889">
        <v>1963</v>
      </c>
      <c r="D3889">
        <v>8</v>
      </c>
      <c r="E3889">
        <v>15</v>
      </c>
      <c r="F3889">
        <v>17</v>
      </c>
      <c r="G3889">
        <v>25</v>
      </c>
      <c r="H3889" t="s">
        <v>48</v>
      </c>
      <c r="I3889">
        <v>543</v>
      </c>
      <c r="J3889">
        <v>7.7</v>
      </c>
      <c r="P3889">
        <v>7.7</v>
      </c>
      <c r="R3889" t="s">
        <v>479</v>
      </c>
      <c r="T3889" t="s">
        <v>1962</v>
      </c>
      <c r="U3889">
        <v>-13.8</v>
      </c>
      <c r="V3889">
        <v>-69.3</v>
      </c>
      <c r="W3889">
        <v>160</v>
      </c>
      <c r="AE3889">
        <v>1</v>
      </c>
    </row>
    <row r="3890" spans="1:47" x14ac:dyDescent="0.35">
      <c r="A3890">
        <v>8028</v>
      </c>
      <c r="B3890" t="s">
        <v>47</v>
      </c>
      <c r="C3890">
        <v>1963</v>
      </c>
      <c r="D3890">
        <v>8</v>
      </c>
      <c r="E3890">
        <v>29</v>
      </c>
      <c r="F3890">
        <v>8</v>
      </c>
      <c r="G3890">
        <v>53</v>
      </c>
      <c r="H3890">
        <v>50</v>
      </c>
      <c r="J3890">
        <v>6.5</v>
      </c>
      <c r="L3890">
        <v>6.5</v>
      </c>
      <c r="R3890" t="s">
        <v>93</v>
      </c>
      <c r="T3890" t="s">
        <v>1024</v>
      </c>
      <c r="U3890">
        <v>39.799999999999997</v>
      </c>
      <c r="V3890">
        <v>74.2</v>
      </c>
      <c r="W3890">
        <v>40</v>
      </c>
      <c r="X3890">
        <v>1</v>
      </c>
      <c r="Y3890">
        <v>1</v>
      </c>
      <c r="AE3890">
        <v>1</v>
      </c>
      <c r="AF3890">
        <v>40</v>
      </c>
      <c r="AG3890">
        <v>1</v>
      </c>
      <c r="AJ3890">
        <v>1</v>
      </c>
      <c r="AK3890">
        <v>1</v>
      </c>
      <c r="AQ3890">
        <v>1</v>
      </c>
      <c r="AR3890">
        <v>40</v>
      </c>
      <c r="AS3890">
        <v>1</v>
      </c>
    </row>
    <row r="3891" spans="1:47" x14ac:dyDescent="0.35">
      <c r="A3891">
        <v>4302</v>
      </c>
      <c r="B3891" t="s">
        <v>47</v>
      </c>
      <c r="C3891">
        <v>1963</v>
      </c>
      <c r="D3891">
        <v>9</v>
      </c>
      <c r="E3891">
        <v>2</v>
      </c>
      <c r="F3891">
        <v>1</v>
      </c>
      <c r="G3891">
        <v>34</v>
      </c>
      <c r="H3891" t="s">
        <v>48</v>
      </c>
      <c r="I3891">
        <v>25</v>
      </c>
      <c r="J3891">
        <v>5.3</v>
      </c>
      <c r="P3891">
        <v>5.3</v>
      </c>
      <c r="R3891" t="s">
        <v>77</v>
      </c>
      <c r="T3891" t="s">
        <v>2471</v>
      </c>
      <c r="U3891">
        <v>33.9</v>
      </c>
      <c r="V3891">
        <v>74.8</v>
      </c>
      <c r="W3891">
        <v>60</v>
      </c>
      <c r="X3891">
        <v>80</v>
      </c>
      <c r="Y3891">
        <v>2</v>
      </c>
      <c r="AE3891">
        <v>2</v>
      </c>
    </row>
    <row r="3892" spans="1:47" x14ac:dyDescent="0.35">
      <c r="A3892">
        <v>9960</v>
      </c>
      <c r="B3892" t="s">
        <v>47</v>
      </c>
      <c r="C3892">
        <v>1963</v>
      </c>
      <c r="D3892">
        <v>9</v>
      </c>
      <c r="E3892">
        <v>15</v>
      </c>
      <c r="F3892">
        <v>0</v>
      </c>
      <c r="G3892">
        <v>46</v>
      </c>
      <c r="H3892">
        <v>54.3</v>
      </c>
      <c r="I3892">
        <v>35</v>
      </c>
      <c r="J3892">
        <v>7.5</v>
      </c>
      <c r="K3892">
        <v>7.5</v>
      </c>
      <c r="R3892" t="s">
        <v>1769</v>
      </c>
      <c r="T3892" t="s">
        <v>1769</v>
      </c>
      <c r="U3892">
        <v>-10.472</v>
      </c>
      <c r="V3892">
        <v>165.77</v>
      </c>
      <c r="W3892">
        <v>170</v>
      </c>
    </row>
    <row r="3893" spans="1:47" x14ac:dyDescent="0.35">
      <c r="A3893">
        <v>9961</v>
      </c>
      <c r="B3893" t="s">
        <v>47</v>
      </c>
      <c r="C3893">
        <v>1963</v>
      </c>
      <c r="D3893">
        <v>9</v>
      </c>
      <c r="E3893">
        <v>17</v>
      </c>
      <c r="F3893">
        <v>19</v>
      </c>
      <c r="G3893">
        <v>20</v>
      </c>
      <c r="H3893">
        <v>11.5</v>
      </c>
      <c r="I3893">
        <v>28</v>
      </c>
      <c r="J3893">
        <v>7.5</v>
      </c>
      <c r="K3893">
        <v>7.5</v>
      </c>
      <c r="R3893" t="s">
        <v>1769</v>
      </c>
      <c r="T3893" t="s">
        <v>1769</v>
      </c>
      <c r="U3893">
        <v>-10.286</v>
      </c>
      <c r="V3893">
        <v>165.41300000000001</v>
      </c>
      <c r="W3893">
        <v>170</v>
      </c>
    </row>
    <row r="3894" spans="1:47" x14ac:dyDescent="0.35">
      <c r="A3894">
        <v>9995</v>
      </c>
      <c r="B3894" t="s">
        <v>51</v>
      </c>
      <c r="C3894">
        <v>1963</v>
      </c>
      <c r="D3894">
        <v>9</v>
      </c>
      <c r="E3894">
        <v>18</v>
      </c>
      <c r="I3894">
        <v>19</v>
      </c>
      <c r="J3894">
        <v>6.1</v>
      </c>
      <c r="L3894">
        <v>6.1</v>
      </c>
      <c r="R3894" t="s">
        <v>80</v>
      </c>
      <c r="T3894" t="s">
        <v>2472</v>
      </c>
      <c r="U3894">
        <v>40.75</v>
      </c>
      <c r="V3894">
        <v>29</v>
      </c>
      <c r="W3894">
        <v>140</v>
      </c>
      <c r="X3894">
        <v>1</v>
      </c>
      <c r="Y3894">
        <v>1</v>
      </c>
      <c r="AC3894">
        <v>2</v>
      </c>
      <c r="AE3894">
        <v>2</v>
      </c>
      <c r="AF3894">
        <v>7</v>
      </c>
      <c r="AG3894">
        <v>1</v>
      </c>
      <c r="AH3894">
        <v>163</v>
      </c>
      <c r="AI3894">
        <v>3</v>
      </c>
      <c r="AJ3894">
        <v>1</v>
      </c>
      <c r="AK3894">
        <v>1</v>
      </c>
      <c r="AO3894">
        <v>2</v>
      </c>
      <c r="AQ3894">
        <v>2</v>
      </c>
      <c r="AR3894">
        <v>7</v>
      </c>
      <c r="AS3894">
        <v>1</v>
      </c>
      <c r="AT3894">
        <v>163</v>
      </c>
      <c r="AU3894">
        <v>3</v>
      </c>
    </row>
    <row r="3895" spans="1:47" x14ac:dyDescent="0.35">
      <c r="A3895">
        <v>4303</v>
      </c>
      <c r="B3895" t="s">
        <v>51</v>
      </c>
      <c r="C3895">
        <v>1963</v>
      </c>
      <c r="D3895">
        <v>9</v>
      </c>
      <c r="E3895">
        <v>24</v>
      </c>
      <c r="F3895">
        <v>16</v>
      </c>
      <c r="G3895">
        <v>30</v>
      </c>
      <c r="H3895">
        <v>16</v>
      </c>
      <c r="I3895">
        <v>75</v>
      </c>
      <c r="J3895">
        <v>7</v>
      </c>
      <c r="L3895">
        <v>7</v>
      </c>
      <c r="R3895" t="s">
        <v>479</v>
      </c>
      <c r="T3895" t="s">
        <v>2473</v>
      </c>
      <c r="U3895">
        <v>-10.385</v>
      </c>
      <c r="V3895">
        <v>-78.022000000000006</v>
      </c>
      <c r="W3895">
        <v>160</v>
      </c>
      <c r="X3895">
        <v>1</v>
      </c>
      <c r="Y3895">
        <v>1</v>
      </c>
      <c r="AE3895">
        <v>2</v>
      </c>
      <c r="AJ3895">
        <v>1</v>
      </c>
      <c r="AK3895">
        <v>1</v>
      </c>
      <c r="AQ3895">
        <v>2</v>
      </c>
      <c r="AU3895">
        <v>2</v>
      </c>
    </row>
    <row r="3896" spans="1:47" x14ac:dyDescent="0.35">
      <c r="A3896">
        <v>6407</v>
      </c>
      <c r="B3896" t="s">
        <v>51</v>
      </c>
      <c r="C3896">
        <v>1963</v>
      </c>
      <c r="D3896">
        <v>10</v>
      </c>
      <c r="E3896">
        <v>12</v>
      </c>
      <c r="F3896">
        <v>11</v>
      </c>
      <c r="G3896">
        <v>27</v>
      </c>
      <c r="H3896">
        <v>0.2</v>
      </c>
      <c r="I3896">
        <v>48</v>
      </c>
      <c r="J3896">
        <v>7.1</v>
      </c>
      <c r="K3896">
        <v>7.1</v>
      </c>
      <c r="L3896">
        <v>7</v>
      </c>
      <c r="R3896" t="s">
        <v>98</v>
      </c>
      <c r="T3896" t="s">
        <v>904</v>
      </c>
      <c r="U3896">
        <v>44.426000000000002</v>
      </c>
      <c r="V3896">
        <v>149.27199999999999</v>
      </c>
      <c r="W3896">
        <v>50</v>
      </c>
    </row>
    <row r="3897" spans="1:47" x14ac:dyDescent="0.35">
      <c r="A3897">
        <v>4304</v>
      </c>
      <c r="B3897" t="s">
        <v>51</v>
      </c>
      <c r="C3897">
        <v>1963</v>
      </c>
      <c r="D3897">
        <v>10</v>
      </c>
      <c r="E3897">
        <v>13</v>
      </c>
      <c r="F3897">
        <v>5</v>
      </c>
      <c r="G3897">
        <v>17</v>
      </c>
      <c r="H3897">
        <v>53.4</v>
      </c>
      <c r="I3897">
        <v>13</v>
      </c>
      <c r="J3897">
        <v>8.5</v>
      </c>
      <c r="K3897">
        <v>8.5</v>
      </c>
      <c r="L3897">
        <v>8.1</v>
      </c>
      <c r="M3897">
        <v>7.7</v>
      </c>
      <c r="Q3897">
        <v>9</v>
      </c>
      <c r="R3897" t="s">
        <v>98</v>
      </c>
      <c r="T3897" t="s">
        <v>904</v>
      </c>
      <c r="U3897">
        <v>44.77</v>
      </c>
      <c r="V3897">
        <v>149.798</v>
      </c>
      <c r="W3897">
        <v>50</v>
      </c>
      <c r="AE3897">
        <v>1</v>
      </c>
      <c r="AQ3897">
        <v>1</v>
      </c>
    </row>
    <row r="3898" spans="1:47" x14ac:dyDescent="0.35">
      <c r="A3898">
        <v>4305</v>
      </c>
      <c r="B3898" t="s">
        <v>51</v>
      </c>
      <c r="C3898">
        <v>1963</v>
      </c>
      <c r="D3898">
        <v>10</v>
      </c>
      <c r="E3898">
        <v>20</v>
      </c>
      <c r="F3898">
        <v>0</v>
      </c>
      <c r="G3898">
        <v>53</v>
      </c>
      <c r="H3898">
        <v>10.9</v>
      </c>
      <c r="I3898">
        <v>28</v>
      </c>
      <c r="J3898">
        <v>7.9</v>
      </c>
      <c r="K3898">
        <v>7.9</v>
      </c>
      <c r="L3898">
        <v>7.2</v>
      </c>
      <c r="R3898" t="s">
        <v>98</v>
      </c>
      <c r="T3898" t="s">
        <v>904</v>
      </c>
      <c r="U3898">
        <v>44.771999999999998</v>
      </c>
      <c r="V3898">
        <v>150.56299999999999</v>
      </c>
      <c r="W3898">
        <v>50</v>
      </c>
    </row>
    <row r="3899" spans="1:47" x14ac:dyDescent="0.35">
      <c r="A3899">
        <v>4306</v>
      </c>
      <c r="B3899" t="s">
        <v>47</v>
      </c>
      <c r="C3899">
        <v>1963</v>
      </c>
      <c r="D3899">
        <v>11</v>
      </c>
      <c r="E3899">
        <v>4</v>
      </c>
      <c r="F3899">
        <v>1</v>
      </c>
      <c r="G3899">
        <v>17</v>
      </c>
      <c r="H3899">
        <v>11.4</v>
      </c>
      <c r="I3899">
        <v>100</v>
      </c>
      <c r="J3899">
        <v>8.3000000000000007</v>
      </c>
      <c r="L3899">
        <v>8.3000000000000007</v>
      </c>
      <c r="M3899">
        <v>7.8</v>
      </c>
      <c r="R3899" t="s">
        <v>676</v>
      </c>
      <c r="T3899" t="s">
        <v>677</v>
      </c>
      <c r="U3899">
        <v>-6.86</v>
      </c>
      <c r="V3899">
        <v>129.58000000000001</v>
      </c>
      <c r="W3899">
        <v>170</v>
      </c>
      <c r="AE3899">
        <v>1</v>
      </c>
      <c r="AQ3899">
        <v>1</v>
      </c>
    </row>
    <row r="3900" spans="1:47" x14ac:dyDescent="0.35">
      <c r="A3900">
        <v>6408</v>
      </c>
      <c r="B3900" t="s">
        <v>51</v>
      </c>
      <c r="C3900">
        <v>1963</v>
      </c>
      <c r="D3900">
        <v>12</v>
      </c>
      <c r="E3900">
        <v>16</v>
      </c>
      <c r="F3900">
        <v>1</v>
      </c>
      <c r="G3900">
        <v>51</v>
      </c>
      <c r="H3900">
        <v>31</v>
      </c>
      <c r="I3900">
        <v>64</v>
      </c>
      <c r="J3900">
        <v>6.6</v>
      </c>
      <c r="L3900">
        <v>6.6</v>
      </c>
      <c r="R3900" t="s">
        <v>676</v>
      </c>
      <c r="T3900" t="s">
        <v>2474</v>
      </c>
      <c r="U3900">
        <v>-6.4</v>
      </c>
      <c r="V3900">
        <v>105.4</v>
      </c>
      <c r="W3900">
        <v>60</v>
      </c>
      <c r="AE3900">
        <v>1</v>
      </c>
      <c r="AI3900">
        <v>1</v>
      </c>
      <c r="AQ3900">
        <v>1</v>
      </c>
      <c r="AU3900">
        <v>1</v>
      </c>
    </row>
    <row r="3901" spans="1:47" x14ac:dyDescent="0.35">
      <c r="A3901">
        <v>6327</v>
      </c>
      <c r="B3901" t="s">
        <v>51</v>
      </c>
      <c r="C3901">
        <v>1963</v>
      </c>
      <c r="D3901">
        <v>12</v>
      </c>
      <c r="E3901">
        <v>18</v>
      </c>
      <c r="F3901">
        <v>0</v>
      </c>
      <c r="G3901">
        <v>30</v>
      </c>
      <c r="H3901" t="s">
        <v>48</v>
      </c>
      <c r="I3901">
        <v>45</v>
      </c>
      <c r="J3901">
        <v>7.5</v>
      </c>
      <c r="L3901">
        <v>7.5</v>
      </c>
      <c r="R3901" t="s">
        <v>1332</v>
      </c>
      <c r="T3901" t="s">
        <v>1333</v>
      </c>
      <c r="U3901">
        <v>-24.8</v>
      </c>
      <c r="V3901">
        <v>-176.6</v>
      </c>
      <c r="W3901">
        <v>170</v>
      </c>
    </row>
    <row r="3902" spans="1:47" x14ac:dyDescent="0.35">
      <c r="A3902">
        <v>4307</v>
      </c>
      <c r="B3902" t="s">
        <v>47</v>
      </c>
      <c r="C3902">
        <v>1964</v>
      </c>
      <c r="D3902">
        <v>1</v>
      </c>
      <c r="E3902">
        <v>8</v>
      </c>
      <c r="F3902">
        <v>22</v>
      </c>
      <c r="G3902">
        <v>30</v>
      </c>
      <c r="H3902">
        <v>49.7</v>
      </c>
      <c r="I3902">
        <v>90</v>
      </c>
      <c r="J3902">
        <v>5.2</v>
      </c>
      <c r="L3902">
        <v>5.2</v>
      </c>
      <c r="R3902" t="s">
        <v>676</v>
      </c>
      <c r="T3902" t="s">
        <v>2475</v>
      </c>
      <c r="U3902">
        <v>-3.7</v>
      </c>
      <c r="V3902">
        <v>119.4</v>
      </c>
      <c r="W3902">
        <v>170</v>
      </c>
      <c r="X3902">
        <v>8</v>
      </c>
      <c r="Y3902">
        <v>1</v>
      </c>
      <c r="AB3902">
        <v>27</v>
      </c>
      <c r="AC3902">
        <v>1</v>
      </c>
      <c r="AE3902">
        <v>2</v>
      </c>
      <c r="AJ3902">
        <v>8</v>
      </c>
      <c r="AK3902">
        <v>1</v>
      </c>
      <c r="AN3902">
        <v>27</v>
      </c>
      <c r="AO3902">
        <v>1</v>
      </c>
      <c r="AQ3902">
        <v>2</v>
      </c>
    </row>
    <row r="3903" spans="1:47" x14ac:dyDescent="0.35">
      <c r="A3903">
        <v>4308</v>
      </c>
      <c r="B3903" t="s">
        <v>47</v>
      </c>
      <c r="C3903">
        <v>1964</v>
      </c>
      <c r="D3903">
        <v>1</v>
      </c>
      <c r="E3903">
        <v>18</v>
      </c>
      <c r="F3903">
        <v>12</v>
      </c>
      <c r="G3903">
        <v>4</v>
      </c>
      <c r="H3903">
        <v>41</v>
      </c>
      <c r="I3903">
        <v>33</v>
      </c>
      <c r="J3903">
        <v>7</v>
      </c>
      <c r="L3903">
        <v>7</v>
      </c>
      <c r="R3903" t="s">
        <v>738</v>
      </c>
      <c r="T3903" t="s">
        <v>739</v>
      </c>
      <c r="U3903">
        <v>23.2</v>
      </c>
      <c r="V3903">
        <v>120.6</v>
      </c>
      <c r="W3903">
        <v>30</v>
      </c>
      <c r="X3903">
        <v>107</v>
      </c>
      <c r="Y3903">
        <v>3</v>
      </c>
      <c r="AB3903">
        <v>479</v>
      </c>
      <c r="AC3903">
        <v>3</v>
      </c>
      <c r="AE3903">
        <v>3</v>
      </c>
      <c r="AF3903">
        <v>3000</v>
      </c>
      <c r="AG3903">
        <v>4</v>
      </c>
      <c r="AJ3903">
        <v>107</v>
      </c>
      <c r="AK3903">
        <v>3</v>
      </c>
      <c r="AN3903">
        <v>479</v>
      </c>
      <c r="AO3903">
        <v>3</v>
      </c>
      <c r="AQ3903">
        <v>3</v>
      </c>
      <c r="AR3903">
        <v>3000</v>
      </c>
      <c r="AS3903">
        <v>4</v>
      </c>
    </row>
    <row r="3904" spans="1:47" x14ac:dyDescent="0.35">
      <c r="A3904">
        <v>8071</v>
      </c>
      <c r="B3904" t="s">
        <v>47</v>
      </c>
      <c r="C3904">
        <v>1964</v>
      </c>
      <c r="D3904">
        <v>2</v>
      </c>
      <c r="E3904">
        <v>13</v>
      </c>
      <c r="F3904">
        <v>10</v>
      </c>
      <c r="G3904">
        <v>3</v>
      </c>
      <c r="H3904">
        <v>53</v>
      </c>
      <c r="I3904">
        <v>15</v>
      </c>
      <c r="J3904">
        <v>5.4</v>
      </c>
      <c r="L3904">
        <v>5.4</v>
      </c>
      <c r="Q3904">
        <v>7</v>
      </c>
      <c r="R3904" t="s">
        <v>93</v>
      </c>
      <c r="T3904" t="s">
        <v>1633</v>
      </c>
      <c r="U3904">
        <v>26.1</v>
      </c>
      <c r="V3904">
        <v>101</v>
      </c>
      <c r="W3904">
        <v>30</v>
      </c>
      <c r="AE3904">
        <v>1</v>
      </c>
      <c r="AQ3904">
        <v>1</v>
      </c>
    </row>
    <row r="3905" spans="1:45" x14ac:dyDescent="0.35">
      <c r="A3905">
        <v>4310</v>
      </c>
      <c r="B3905" t="s">
        <v>47</v>
      </c>
      <c r="C3905">
        <v>1964</v>
      </c>
      <c r="D3905">
        <v>2</v>
      </c>
      <c r="E3905">
        <v>18</v>
      </c>
      <c r="F3905">
        <v>12</v>
      </c>
      <c r="G3905">
        <v>19</v>
      </c>
      <c r="H3905" t="s">
        <v>48</v>
      </c>
      <c r="I3905">
        <v>33</v>
      </c>
      <c r="J3905">
        <v>4.5999999999999996</v>
      </c>
      <c r="P3905">
        <v>4.5999999999999996</v>
      </c>
      <c r="R3905" t="s">
        <v>541</v>
      </c>
      <c r="T3905" t="s">
        <v>2416</v>
      </c>
      <c r="U3905">
        <v>38.799999999999997</v>
      </c>
      <c r="V3905">
        <v>-28.4</v>
      </c>
      <c r="W3905">
        <v>130</v>
      </c>
      <c r="AE3905">
        <v>3</v>
      </c>
    </row>
    <row r="3906" spans="1:45" x14ac:dyDescent="0.35">
      <c r="A3906">
        <v>4311</v>
      </c>
      <c r="B3906" t="s">
        <v>51</v>
      </c>
      <c r="C3906">
        <v>1964</v>
      </c>
      <c r="D3906">
        <v>3</v>
      </c>
      <c r="E3906">
        <v>28</v>
      </c>
      <c r="F3906">
        <v>3</v>
      </c>
      <c r="G3906">
        <v>36</v>
      </c>
      <c r="H3906" t="s">
        <v>48</v>
      </c>
      <c r="I3906">
        <v>33</v>
      </c>
      <c r="J3906">
        <v>9.1999999999999993</v>
      </c>
      <c r="K3906">
        <v>9.1999999999999993</v>
      </c>
      <c r="L3906">
        <v>8.4</v>
      </c>
      <c r="Q3906">
        <v>10</v>
      </c>
      <c r="R3906" t="s">
        <v>505</v>
      </c>
      <c r="S3906" t="s">
        <v>1032</v>
      </c>
      <c r="T3906" t="s">
        <v>2237</v>
      </c>
      <c r="U3906">
        <v>61.017000000000003</v>
      </c>
      <c r="V3906">
        <v>-147.648</v>
      </c>
      <c r="W3906">
        <v>150</v>
      </c>
      <c r="X3906">
        <v>15</v>
      </c>
      <c r="Y3906">
        <v>1</v>
      </c>
      <c r="AD3906">
        <v>284</v>
      </c>
      <c r="AE3906">
        <v>4</v>
      </c>
      <c r="AG3906">
        <v>3</v>
      </c>
      <c r="AJ3906">
        <v>139</v>
      </c>
      <c r="AK3906">
        <v>3</v>
      </c>
      <c r="AP3906">
        <v>400</v>
      </c>
      <c r="AQ3906">
        <v>4</v>
      </c>
      <c r="AS3906">
        <v>3</v>
      </c>
    </row>
    <row r="3907" spans="1:45" x14ac:dyDescent="0.35">
      <c r="A3907">
        <v>4313</v>
      </c>
      <c r="B3907" t="s">
        <v>51</v>
      </c>
      <c r="C3907">
        <v>1964</v>
      </c>
      <c r="D3907">
        <v>4</v>
      </c>
      <c r="E3907">
        <v>2</v>
      </c>
      <c r="F3907">
        <v>1</v>
      </c>
      <c r="G3907">
        <v>11</v>
      </c>
      <c r="H3907">
        <v>51</v>
      </c>
      <c r="I3907">
        <v>130</v>
      </c>
      <c r="J3907">
        <v>7</v>
      </c>
      <c r="L3907">
        <v>7</v>
      </c>
      <c r="M3907">
        <v>5.6</v>
      </c>
      <c r="Q3907">
        <v>7</v>
      </c>
      <c r="R3907" t="s">
        <v>676</v>
      </c>
      <c r="T3907" t="s">
        <v>2335</v>
      </c>
      <c r="U3907">
        <v>5.9</v>
      </c>
      <c r="V3907">
        <v>95.7</v>
      </c>
      <c r="W3907">
        <v>60</v>
      </c>
      <c r="AE3907">
        <v>3</v>
      </c>
      <c r="AG3907">
        <v>3</v>
      </c>
      <c r="AQ3907">
        <v>3</v>
      </c>
      <c r="AS3907">
        <v>3</v>
      </c>
    </row>
    <row r="3908" spans="1:45" x14ac:dyDescent="0.35">
      <c r="A3908">
        <v>4316</v>
      </c>
      <c r="B3908" t="s">
        <v>47</v>
      </c>
      <c r="C3908">
        <v>1964</v>
      </c>
      <c r="D3908">
        <v>4</v>
      </c>
      <c r="E3908">
        <v>13</v>
      </c>
      <c r="F3908">
        <v>8</v>
      </c>
      <c r="G3908">
        <v>30</v>
      </c>
      <c r="H3908" t="s">
        <v>48</v>
      </c>
      <c r="I3908">
        <v>32</v>
      </c>
      <c r="J3908">
        <v>6</v>
      </c>
      <c r="P3908">
        <v>6</v>
      </c>
      <c r="Q3908">
        <v>8</v>
      </c>
      <c r="R3908" t="s">
        <v>389</v>
      </c>
      <c r="T3908" t="s">
        <v>390</v>
      </c>
      <c r="U3908">
        <v>45.3</v>
      </c>
      <c r="V3908">
        <v>18.100000000000001</v>
      </c>
      <c r="W3908">
        <v>130</v>
      </c>
      <c r="X3908">
        <v>3</v>
      </c>
      <c r="Y3908">
        <v>1</v>
      </c>
      <c r="AE3908">
        <v>3</v>
      </c>
    </row>
    <row r="3909" spans="1:45" x14ac:dyDescent="0.35">
      <c r="A3909">
        <v>4317</v>
      </c>
      <c r="B3909" t="s">
        <v>47</v>
      </c>
      <c r="C3909">
        <v>1964</v>
      </c>
      <c r="D3909">
        <v>5</v>
      </c>
      <c r="E3909">
        <v>7</v>
      </c>
      <c r="F3909">
        <v>5</v>
      </c>
      <c r="G3909">
        <v>45</v>
      </c>
      <c r="H3909" t="s">
        <v>48</v>
      </c>
      <c r="I3909">
        <v>33</v>
      </c>
      <c r="J3909">
        <v>6</v>
      </c>
      <c r="P3909">
        <v>6</v>
      </c>
      <c r="R3909" t="s">
        <v>2476</v>
      </c>
      <c r="T3909" t="s">
        <v>2476</v>
      </c>
      <c r="U3909">
        <v>-4</v>
      </c>
      <c r="V3909">
        <v>34.9</v>
      </c>
      <c r="W3909">
        <v>10</v>
      </c>
      <c r="X3909">
        <v>1</v>
      </c>
      <c r="Y3909">
        <v>1</v>
      </c>
      <c r="AB3909">
        <v>19</v>
      </c>
      <c r="AC3909">
        <v>1</v>
      </c>
      <c r="AE3909">
        <v>3</v>
      </c>
      <c r="AJ3909">
        <v>1</v>
      </c>
      <c r="AK3909">
        <v>1</v>
      </c>
      <c r="AN3909">
        <v>19</v>
      </c>
      <c r="AO3909">
        <v>1</v>
      </c>
      <c r="AQ3909">
        <v>3</v>
      </c>
    </row>
    <row r="3910" spans="1:45" x14ac:dyDescent="0.35">
      <c r="A3910">
        <v>6547</v>
      </c>
      <c r="B3910" t="s">
        <v>51</v>
      </c>
      <c r="C3910">
        <v>1964</v>
      </c>
      <c r="D3910">
        <v>5</v>
      </c>
      <c r="E3910">
        <v>7</v>
      </c>
      <c r="F3910">
        <v>7</v>
      </c>
      <c r="G3910">
        <v>58</v>
      </c>
      <c r="H3910">
        <v>14.3</v>
      </c>
      <c r="I3910">
        <v>30</v>
      </c>
      <c r="J3910">
        <v>6.9</v>
      </c>
      <c r="L3910">
        <v>6.9</v>
      </c>
      <c r="R3910" t="s">
        <v>199</v>
      </c>
      <c r="T3910" t="s">
        <v>705</v>
      </c>
      <c r="U3910">
        <v>40.299999999999997</v>
      </c>
      <c r="V3910">
        <v>139</v>
      </c>
      <c r="W3910">
        <v>30</v>
      </c>
      <c r="AE3910">
        <v>2</v>
      </c>
      <c r="AF3910">
        <v>2</v>
      </c>
      <c r="AG3910">
        <v>1</v>
      </c>
      <c r="AQ3910">
        <v>2</v>
      </c>
      <c r="AR3910">
        <v>2</v>
      </c>
      <c r="AS3910">
        <v>1</v>
      </c>
    </row>
    <row r="3911" spans="1:45" x14ac:dyDescent="0.35">
      <c r="A3911">
        <v>9813</v>
      </c>
      <c r="B3911" t="s">
        <v>51</v>
      </c>
      <c r="C3911">
        <v>1964</v>
      </c>
      <c r="D3911">
        <v>5</v>
      </c>
      <c r="E3911">
        <v>7</v>
      </c>
      <c r="F3911">
        <v>20</v>
      </c>
      <c r="G3911">
        <v>13</v>
      </c>
      <c r="J3911">
        <v>6.6</v>
      </c>
      <c r="L3911">
        <v>6.6</v>
      </c>
      <c r="R3911" t="s">
        <v>199</v>
      </c>
      <c r="T3911" t="s">
        <v>705</v>
      </c>
      <c r="U3911">
        <v>40.4</v>
      </c>
      <c r="V3911">
        <v>139</v>
      </c>
      <c r="W3911">
        <v>30</v>
      </c>
    </row>
    <row r="3912" spans="1:45" x14ac:dyDescent="0.35">
      <c r="A3912">
        <v>4320</v>
      </c>
      <c r="B3912" t="s">
        <v>47</v>
      </c>
      <c r="C3912">
        <v>1964</v>
      </c>
      <c r="D3912">
        <v>6</v>
      </c>
      <c r="E3912">
        <v>14</v>
      </c>
      <c r="F3912">
        <v>12</v>
      </c>
      <c r="G3912">
        <v>16</v>
      </c>
      <c r="H3912" t="s">
        <v>48</v>
      </c>
      <c r="J3912">
        <v>6.1</v>
      </c>
      <c r="P3912">
        <v>6.1</v>
      </c>
      <c r="Q3912">
        <v>8</v>
      </c>
      <c r="R3912" t="s">
        <v>80</v>
      </c>
      <c r="T3912" t="s">
        <v>2477</v>
      </c>
      <c r="U3912">
        <v>38.1</v>
      </c>
      <c r="V3912">
        <v>38.299999999999997</v>
      </c>
      <c r="W3912">
        <v>140</v>
      </c>
      <c r="X3912">
        <v>8</v>
      </c>
      <c r="Y3912">
        <v>1</v>
      </c>
      <c r="AE3912">
        <v>2</v>
      </c>
    </row>
    <row r="3913" spans="1:45" x14ac:dyDescent="0.35">
      <c r="A3913">
        <v>4322</v>
      </c>
      <c r="B3913" t="s">
        <v>51</v>
      </c>
      <c r="C3913">
        <v>1964</v>
      </c>
      <c r="D3913">
        <v>6</v>
      </c>
      <c r="E3913">
        <v>16</v>
      </c>
      <c r="F3913">
        <v>4</v>
      </c>
      <c r="G3913">
        <v>1</v>
      </c>
      <c r="H3913">
        <v>44.3</v>
      </c>
      <c r="I3913">
        <v>40</v>
      </c>
      <c r="J3913">
        <v>7.5</v>
      </c>
      <c r="P3913">
        <v>7.5</v>
      </c>
      <c r="Q3913">
        <v>5</v>
      </c>
      <c r="R3913" t="s">
        <v>199</v>
      </c>
      <c r="T3913" t="s">
        <v>2447</v>
      </c>
      <c r="U3913">
        <v>38.65</v>
      </c>
      <c r="V3913">
        <v>139.19999999999999</v>
      </c>
      <c r="W3913">
        <v>30</v>
      </c>
      <c r="X3913">
        <v>26</v>
      </c>
      <c r="Y3913">
        <v>1</v>
      </c>
      <c r="AB3913">
        <v>450</v>
      </c>
      <c r="AC3913">
        <v>3</v>
      </c>
      <c r="AD3913">
        <v>80</v>
      </c>
      <c r="AE3913">
        <v>4</v>
      </c>
      <c r="AF3913">
        <v>2250</v>
      </c>
      <c r="AG3913">
        <v>4</v>
      </c>
      <c r="AH3913">
        <v>2250</v>
      </c>
      <c r="AI3913">
        <v>4</v>
      </c>
      <c r="AJ3913">
        <v>26</v>
      </c>
      <c r="AK3913">
        <v>1</v>
      </c>
      <c r="AN3913">
        <v>450</v>
      </c>
      <c r="AO3913">
        <v>3</v>
      </c>
      <c r="AP3913">
        <v>80</v>
      </c>
      <c r="AQ3913">
        <v>4</v>
      </c>
      <c r="AR3913">
        <v>2250</v>
      </c>
      <c r="AS3913">
        <v>4</v>
      </c>
    </row>
    <row r="3914" spans="1:45" x14ac:dyDescent="0.35">
      <c r="A3914">
        <v>4324</v>
      </c>
      <c r="B3914" t="s">
        <v>47</v>
      </c>
      <c r="C3914">
        <v>1964</v>
      </c>
      <c r="D3914">
        <v>7</v>
      </c>
      <c r="E3914">
        <v>5</v>
      </c>
      <c r="H3914" t="s">
        <v>48</v>
      </c>
      <c r="J3914">
        <v>7.5</v>
      </c>
      <c r="P3914">
        <v>7.5</v>
      </c>
      <c r="R3914" t="s">
        <v>1423</v>
      </c>
      <c r="T3914" t="s">
        <v>2478</v>
      </c>
      <c r="U3914">
        <v>-15.5</v>
      </c>
      <c r="V3914">
        <v>166.5</v>
      </c>
      <c r="W3914">
        <v>170</v>
      </c>
    </row>
    <row r="3915" spans="1:45" x14ac:dyDescent="0.35">
      <c r="A3915">
        <v>4326</v>
      </c>
      <c r="B3915" t="s">
        <v>47</v>
      </c>
      <c r="C3915">
        <v>1964</v>
      </c>
      <c r="D3915">
        <v>7</v>
      </c>
      <c r="E3915">
        <v>6</v>
      </c>
      <c r="F3915">
        <v>7</v>
      </c>
      <c r="G3915">
        <v>22</v>
      </c>
      <c r="H3915" t="s">
        <v>48</v>
      </c>
      <c r="I3915">
        <v>100</v>
      </c>
      <c r="J3915">
        <v>7.4</v>
      </c>
      <c r="P3915">
        <v>7.4</v>
      </c>
      <c r="R3915" t="s">
        <v>543</v>
      </c>
      <c r="T3915" t="s">
        <v>1644</v>
      </c>
      <c r="U3915">
        <v>18.3</v>
      </c>
      <c r="V3915">
        <v>-100.4</v>
      </c>
      <c r="W3915">
        <v>150</v>
      </c>
      <c r="X3915">
        <v>78</v>
      </c>
      <c r="Y3915">
        <v>2</v>
      </c>
      <c r="AE3915">
        <v>3</v>
      </c>
    </row>
    <row r="3916" spans="1:45" x14ac:dyDescent="0.35">
      <c r="A3916">
        <v>6594</v>
      </c>
      <c r="B3916" t="s">
        <v>51</v>
      </c>
      <c r="C3916">
        <v>1964</v>
      </c>
      <c r="D3916">
        <v>7</v>
      </c>
      <c r="E3916">
        <v>24</v>
      </c>
      <c r="F3916">
        <v>8</v>
      </c>
      <c r="G3916">
        <v>12</v>
      </c>
      <c r="H3916">
        <v>39</v>
      </c>
      <c r="I3916">
        <v>15</v>
      </c>
      <c r="J3916">
        <v>6.8</v>
      </c>
      <c r="L3916">
        <v>6.8</v>
      </c>
      <c r="M3916">
        <v>6.9</v>
      </c>
      <c r="R3916" t="s">
        <v>98</v>
      </c>
      <c r="T3916" t="s">
        <v>902</v>
      </c>
      <c r="U3916">
        <v>47.158999999999999</v>
      </c>
      <c r="V3916">
        <v>153.876</v>
      </c>
      <c r="W3916">
        <v>50</v>
      </c>
    </row>
    <row r="3917" spans="1:45" x14ac:dyDescent="0.35">
      <c r="A3917">
        <v>8073</v>
      </c>
      <c r="B3917" t="s">
        <v>47</v>
      </c>
      <c r="C3917">
        <v>1964</v>
      </c>
      <c r="D3917">
        <v>9</v>
      </c>
      <c r="E3917">
        <v>1</v>
      </c>
      <c r="F3917">
        <v>22</v>
      </c>
      <c r="G3917">
        <v>20</v>
      </c>
      <c r="H3917">
        <v>30</v>
      </c>
      <c r="J3917">
        <v>4.7</v>
      </c>
      <c r="L3917">
        <v>4.7</v>
      </c>
      <c r="R3917" t="s">
        <v>93</v>
      </c>
      <c r="T3917" t="s">
        <v>400</v>
      </c>
      <c r="U3917">
        <v>35.1</v>
      </c>
      <c r="V3917">
        <v>111.6</v>
      </c>
      <c r="W3917">
        <v>30</v>
      </c>
      <c r="AE3917">
        <v>1</v>
      </c>
      <c r="AF3917">
        <v>23</v>
      </c>
      <c r="AG3917">
        <v>1</v>
      </c>
      <c r="AQ3917">
        <v>1</v>
      </c>
      <c r="AR3917">
        <v>23</v>
      </c>
      <c r="AS3917">
        <v>1</v>
      </c>
    </row>
    <row r="3918" spans="1:45" x14ac:dyDescent="0.35">
      <c r="A3918">
        <v>4329</v>
      </c>
      <c r="B3918" t="s">
        <v>47</v>
      </c>
      <c r="C3918">
        <v>1964</v>
      </c>
      <c r="D3918">
        <v>10</v>
      </c>
      <c r="E3918">
        <v>6</v>
      </c>
      <c r="F3918">
        <v>14</v>
      </c>
      <c r="G3918">
        <v>31</v>
      </c>
      <c r="H3918" t="s">
        <v>48</v>
      </c>
      <c r="I3918">
        <v>15</v>
      </c>
      <c r="J3918">
        <v>7</v>
      </c>
      <c r="P3918">
        <v>7</v>
      </c>
      <c r="Q3918">
        <v>10</v>
      </c>
      <c r="R3918" t="s">
        <v>80</v>
      </c>
      <c r="T3918" t="s">
        <v>2479</v>
      </c>
      <c r="U3918">
        <v>40.299999999999997</v>
      </c>
      <c r="V3918">
        <v>28.2</v>
      </c>
      <c r="W3918">
        <v>140</v>
      </c>
      <c r="X3918">
        <v>19</v>
      </c>
      <c r="Y3918">
        <v>1</v>
      </c>
      <c r="AD3918">
        <v>5</v>
      </c>
      <c r="AE3918">
        <v>2</v>
      </c>
    </row>
    <row r="3919" spans="1:45" x14ac:dyDescent="0.35">
      <c r="A3919">
        <v>4331</v>
      </c>
      <c r="B3919" t="s">
        <v>51</v>
      </c>
      <c r="C3919">
        <v>1964</v>
      </c>
      <c r="D3919">
        <v>11</v>
      </c>
      <c r="E3919">
        <v>17</v>
      </c>
      <c r="F3919">
        <v>8</v>
      </c>
      <c r="G3919">
        <v>15</v>
      </c>
      <c r="H3919">
        <v>39.299999999999997</v>
      </c>
      <c r="I3919">
        <v>45</v>
      </c>
      <c r="J3919">
        <v>7.6</v>
      </c>
      <c r="L3919">
        <v>7.6</v>
      </c>
      <c r="Q3919">
        <v>8</v>
      </c>
      <c r="R3919" t="s">
        <v>977</v>
      </c>
      <c r="T3919" t="s">
        <v>1856</v>
      </c>
      <c r="U3919">
        <v>-5.7</v>
      </c>
      <c r="V3919">
        <v>150.69999999999999</v>
      </c>
      <c r="W3919">
        <v>170</v>
      </c>
      <c r="AE3919">
        <v>1</v>
      </c>
      <c r="AQ3919">
        <v>1</v>
      </c>
    </row>
    <row r="3920" spans="1:45" x14ac:dyDescent="0.35">
      <c r="A3920">
        <v>6410</v>
      </c>
      <c r="B3920" t="s">
        <v>51</v>
      </c>
      <c r="C3920">
        <v>1964</v>
      </c>
      <c r="D3920">
        <v>12</v>
      </c>
      <c r="E3920">
        <v>11</v>
      </c>
      <c r="H3920" t="s">
        <v>48</v>
      </c>
      <c r="I3920">
        <v>40</v>
      </c>
      <c r="R3920" t="s">
        <v>199</v>
      </c>
      <c r="T3920" t="s">
        <v>2480</v>
      </c>
      <c r="U3920">
        <v>40.4</v>
      </c>
      <c r="V3920">
        <v>138.9</v>
      </c>
      <c r="W3920">
        <v>30</v>
      </c>
    </row>
    <row r="3921" spans="1:45" x14ac:dyDescent="0.35">
      <c r="A3921">
        <v>4332</v>
      </c>
      <c r="B3921" t="s">
        <v>47</v>
      </c>
      <c r="C3921">
        <v>1964</v>
      </c>
      <c r="D3921">
        <v>12</v>
      </c>
      <c r="E3921">
        <v>27</v>
      </c>
      <c r="H3921" t="s">
        <v>48</v>
      </c>
      <c r="R3921" t="s">
        <v>73</v>
      </c>
      <c r="T3921" t="s">
        <v>2481</v>
      </c>
      <c r="U3921">
        <v>27</v>
      </c>
      <c r="V3921">
        <v>54</v>
      </c>
      <c r="W3921">
        <v>140</v>
      </c>
      <c r="AE3921">
        <v>2</v>
      </c>
    </row>
    <row r="3922" spans="1:45" x14ac:dyDescent="0.35">
      <c r="A3922">
        <v>4333</v>
      </c>
      <c r="B3922" t="s">
        <v>47</v>
      </c>
      <c r="C3922">
        <v>1965</v>
      </c>
      <c r="D3922">
        <v>1</v>
      </c>
      <c r="E3922">
        <v>1</v>
      </c>
      <c r="F3922">
        <v>21</v>
      </c>
      <c r="G3922">
        <v>38</v>
      </c>
      <c r="H3922">
        <v>29.2</v>
      </c>
      <c r="I3922">
        <v>10</v>
      </c>
      <c r="J3922">
        <v>5.5</v>
      </c>
      <c r="L3922">
        <v>5.5</v>
      </c>
      <c r="R3922" t="s">
        <v>258</v>
      </c>
      <c r="T3922" t="s">
        <v>1632</v>
      </c>
      <c r="U3922">
        <v>35.700000000000003</v>
      </c>
      <c r="V3922">
        <v>4.4000000000000004</v>
      </c>
      <c r="W3922">
        <v>15</v>
      </c>
      <c r="X3922">
        <v>4</v>
      </c>
      <c r="Y3922">
        <v>1</v>
      </c>
      <c r="AB3922">
        <v>350</v>
      </c>
      <c r="AC3922">
        <v>3</v>
      </c>
      <c r="AD3922">
        <v>2</v>
      </c>
      <c r="AE3922">
        <v>2</v>
      </c>
      <c r="AF3922">
        <v>25000</v>
      </c>
      <c r="AG3922">
        <v>4</v>
      </c>
      <c r="AJ3922">
        <v>4</v>
      </c>
      <c r="AK3922">
        <v>1</v>
      </c>
      <c r="AN3922">
        <v>350</v>
      </c>
      <c r="AO3922">
        <v>3</v>
      </c>
      <c r="AP3922">
        <v>2</v>
      </c>
      <c r="AQ3922">
        <v>2</v>
      </c>
      <c r="AR3922">
        <v>2500</v>
      </c>
      <c r="AS3922">
        <v>4</v>
      </c>
    </row>
    <row r="3923" spans="1:45" x14ac:dyDescent="0.35">
      <c r="A3923">
        <v>8074</v>
      </c>
      <c r="B3923" t="s">
        <v>47</v>
      </c>
      <c r="C3923">
        <v>1965</v>
      </c>
      <c r="D3923">
        <v>1</v>
      </c>
      <c r="E3923">
        <v>12</v>
      </c>
      <c r="F3923">
        <v>17</v>
      </c>
      <c r="G3923">
        <v>18</v>
      </c>
      <c r="H3923">
        <v>9</v>
      </c>
      <c r="I3923">
        <v>10</v>
      </c>
      <c r="J3923">
        <v>5.5</v>
      </c>
      <c r="L3923">
        <v>5.5</v>
      </c>
      <c r="Q3923">
        <v>7</v>
      </c>
      <c r="R3923" t="s">
        <v>93</v>
      </c>
      <c r="T3923" t="s">
        <v>400</v>
      </c>
      <c r="U3923">
        <v>35</v>
      </c>
      <c r="V3923">
        <v>111.63</v>
      </c>
      <c r="W3923">
        <v>30</v>
      </c>
      <c r="AE3923">
        <v>2</v>
      </c>
      <c r="AG3923">
        <v>3</v>
      </c>
      <c r="AQ3923">
        <v>2</v>
      </c>
      <c r="AS3923">
        <v>3</v>
      </c>
    </row>
    <row r="3924" spans="1:45" x14ac:dyDescent="0.35">
      <c r="A3924">
        <v>4334</v>
      </c>
      <c r="B3924" t="s">
        <v>51</v>
      </c>
      <c r="C3924">
        <v>1965</v>
      </c>
      <c r="D3924">
        <v>1</v>
      </c>
      <c r="E3924">
        <v>24</v>
      </c>
      <c r="F3924">
        <v>0</v>
      </c>
      <c r="G3924">
        <v>11</v>
      </c>
      <c r="H3924">
        <v>12.1</v>
      </c>
      <c r="I3924">
        <v>6</v>
      </c>
      <c r="J3924">
        <v>7.6</v>
      </c>
      <c r="L3924">
        <v>7.6</v>
      </c>
      <c r="R3924" t="s">
        <v>676</v>
      </c>
      <c r="T3924" t="s">
        <v>2482</v>
      </c>
      <c r="U3924">
        <v>-2.4</v>
      </c>
      <c r="V3924">
        <v>126.1</v>
      </c>
      <c r="W3924">
        <v>170</v>
      </c>
      <c r="X3924">
        <v>71</v>
      </c>
      <c r="Y3924">
        <v>2</v>
      </c>
      <c r="AE3924">
        <v>2</v>
      </c>
      <c r="AF3924">
        <v>3000</v>
      </c>
      <c r="AG3924">
        <v>4</v>
      </c>
      <c r="AJ3924">
        <v>71</v>
      </c>
      <c r="AK3924">
        <v>2</v>
      </c>
      <c r="AQ3924">
        <v>2</v>
      </c>
      <c r="AR3924">
        <v>3000</v>
      </c>
      <c r="AS3924">
        <v>4</v>
      </c>
    </row>
    <row r="3925" spans="1:45" x14ac:dyDescent="0.35">
      <c r="A3925">
        <v>4337</v>
      </c>
      <c r="B3925" t="s">
        <v>51</v>
      </c>
      <c r="C3925">
        <v>1965</v>
      </c>
      <c r="D3925">
        <v>2</v>
      </c>
      <c r="E3925">
        <v>4</v>
      </c>
      <c r="F3925">
        <v>5</v>
      </c>
      <c r="G3925">
        <v>1</v>
      </c>
      <c r="H3925">
        <v>21.6</v>
      </c>
      <c r="I3925">
        <v>36</v>
      </c>
      <c r="J3925">
        <v>8.6999999999999993</v>
      </c>
      <c r="K3925">
        <v>8.6999999999999993</v>
      </c>
      <c r="L3925">
        <v>7.8</v>
      </c>
      <c r="M3925">
        <v>7.7</v>
      </c>
      <c r="Q3925">
        <v>6</v>
      </c>
      <c r="R3925" t="s">
        <v>505</v>
      </c>
      <c r="S3925" t="s">
        <v>1032</v>
      </c>
      <c r="T3925" t="s">
        <v>1853</v>
      </c>
      <c r="U3925">
        <v>51.29</v>
      </c>
      <c r="V3925">
        <v>178.55</v>
      </c>
      <c r="W3925">
        <v>150</v>
      </c>
      <c r="AE3925">
        <v>1</v>
      </c>
      <c r="AP3925">
        <v>0.01</v>
      </c>
      <c r="AQ3925">
        <v>1</v>
      </c>
    </row>
    <row r="3926" spans="1:45" x14ac:dyDescent="0.35">
      <c r="A3926">
        <v>4340</v>
      </c>
      <c r="B3926" t="s">
        <v>47</v>
      </c>
      <c r="C3926">
        <v>1965</v>
      </c>
      <c r="D3926">
        <v>2</v>
      </c>
      <c r="E3926">
        <v>10</v>
      </c>
      <c r="F3926">
        <v>16</v>
      </c>
      <c r="G3926">
        <v>9</v>
      </c>
      <c r="H3926" t="s">
        <v>48</v>
      </c>
      <c r="I3926">
        <v>52</v>
      </c>
      <c r="J3926">
        <v>5.0999999999999996</v>
      </c>
      <c r="P3926">
        <v>5.0999999999999996</v>
      </c>
      <c r="R3926" t="s">
        <v>73</v>
      </c>
      <c r="T3926" t="s">
        <v>2483</v>
      </c>
      <c r="U3926">
        <v>37.6</v>
      </c>
      <c r="V3926">
        <v>47.1</v>
      </c>
      <c r="W3926">
        <v>140</v>
      </c>
      <c r="X3926">
        <v>20</v>
      </c>
      <c r="Y3926">
        <v>1</v>
      </c>
      <c r="AE3926">
        <v>3</v>
      </c>
    </row>
    <row r="3927" spans="1:45" x14ac:dyDescent="0.35">
      <c r="A3927">
        <v>6411</v>
      </c>
      <c r="B3927" t="s">
        <v>51</v>
      </c>
      <c r="C3927">
        <v>1965</v>
      </c>
      <c r="D3927">
        <v>2</v>
      </c>
      <c r="E3927">
        <v>23</v>
      </c>
      <c r="F3927">
        <v>22</v>
      </c>
      <c r="G3927">
        <v>11</v>
      </c>
      <c r="H3927">
        <v>46</v>
      </c>
      <c r="I3927">
        <v>36</v>
      </c>
      <c r="J3927">
        <v>7</v>
      </c>
      <c r="L3927">
        <v>7</v>
      </c>
      <c r="R3927" t="s">
        <v>539</v>
      </c>
      <c r="T3927" t="s">
        <v>1557</v>
      </c>
      <c r="U3927">
        <v>-25.67</v>
      </c>
      <c r="V3927">
        <v>-70.63</v>
      </c>
      <c r="W3927">
        <v>160</v>
      </c>
    </row>
    <row r="3928" spans="1:45" x14ac:dyDescent="0.35">
      <c r="A3928">
        <v>4341</v>
      </c>
      <c r="B3928" t="s">
        <v>51</v>
      </c>
      <c r="C3928">
        <v>1965</v>
      </c>
      <c r="D3928">
        <v>3</v>
      </c>
      <c r="E3928">
        <v>9</v>
      </c>
      <c r="F3928">
        <v>17</v>
      </c>
      <c r="G3928">
        <v>57</v>
      </c>
      <c r="H3928">
        <v>53.7</v>
      </c>
      <c r="I3928">
        <v>18</v>
      </c>
      <c r="J3928">
        <v>6.3</v>
      </c>
      <c r="L3928">
        <v>6.3</v>
      </c>
      <c r="R3928" t="s">
        <v>56</v>
      </c>
      <c r="T3928" t="s">
        <v>2484</v>
      </c>
      <c r="U3928">
        <v>39.4</v>
      </c>
      <c r="V3928">
        <v>24</v>
      </c>
      <c r="W3928">
        <v>130</v>
      </c>
      <c r="X3928">
        <v>38</v>
      </c>
      <c r="Y3928">
        <v>1</v>
      </c>
      <c r="AB3928">
        <v>253</v>
      </c>
      <c r="AC3928">
        <v>3</v>
      </c>
      <c r="AD3928">
        <v>8</v>
      </c>
      <c r="AE3928">
        <v>3</v>
      </c>
      <c r="AJ3928">
        <v>38</v>
      </c>
      <c r="AK3928">
        <v>1</v>
      </c>
      <c r="AN3928">
        <v>253</v>
      </c>
      <c r="AO3928">
        <v>3</v>
      </c>
      <c r="AP3928">
        <v>8</v>
      </c>
      <c r="AQ3928">
        <v>3</v>
      </c>
      <c r="AS3928">
        <v>3</v>
      </c>
    </row>
    <row r="3929" spans="1:45" x14ac:dyDescent="0.35">
      <c r="A3929">
        <v>4343</v>
      </c>
      <c r="B3929" t="s">
        <v>47</v>
      </c>
      <c r="C3929">
        <v>1965</v>
      </c>
      <c r="D3929">
        <v>3</v>
      </c>
      <c r="E3929">
        <v>14</v>
      </c>
      <c r="F3929">
        <v>15</v>
      </c>
      <c r="G3929">
        <v>53</v>
      </c>
      <c r="H3929">
        <v>6.6</v>
      </c>
      <c r="I3929">
        <v>219</v>
      </c>
      <c r="J3929">
        <v>7.3</v>
      </c>
      <c r="L3929">
        <v>7.3</v>
      </c>
      <c r="M3929">
        <v>6.9</v>
      </c>
      <c r="Q3929">
        <v>7</v>
      </c>
      <c r="R3929" t="s">
        <v>121</v>
      </c>
      <c r="T3929" t="s">
        <v>121</v>
      </c>
      <c r="U3929">
        <v>36.299999999999997</v>
      </c>
      <c r="V3929">
        <v>70.7</v>
      </c>
      <c r="W3929">
        <v>40</v>
      </c>
      <c r="AE3929">
        <v>1</v>
      </c>
    </row>
    <row r="3930" spans="1:45" x14ac:dyDescent="0.35">
      <c r="A3930">
        <v>6412</v>
      </c>
      <c r="B3930" t="s">
        <v>51</v>
      </c>
      <c r="C3930">
        <v>1965</v>
      </c>
      <c r="D3930">
        <v>3</v>
      </c>
      <c r="E3930">
        <v>22</v>
      </c>
      <c r="F3930">
        <v>22</v>
      </c>
      <c r="G3930">
        <v>56</v>
      </c>
      <c r="H3930">
        <v>28</v>
      </c>
      <c r="I3930">
        <v>58</v>
      </c>
      <c r="J3930">
        <v>6</v>
      </c>
      <c r="L3930">
        <v>6</v>
      </c>
      <c r="Q3930">
        <v>6</v>
      </c>
      <c r="R3930" t="s">
        <v>539</v>
      </c>
      <c r="T3930" t="s">
        <v>1243</v>
      </c>
      <c r="U3930">
        <v>-31.81</v>
      </c>
      <c r="V3930">
        <v>-71.260000000000005</v>
      </c>
      <c r="W3930">
        <v>160</v>
      </c>
    </row>
    <row r="3931" spans="1:45" x14ac:dyDescent="0.35">
      <c r="A3931">
        <v>4345</v>
      </c>
      <c r="B3931" t="s">
        <v>47</v>
      </c>
      <c r="C3931">
        <v>1965</v>
      </c>
      <c r="D3931">
        <v>3</v>
      </c>
      <c r="E3931">
        <v>28</v>
      </c>
      <c r="F3931">
        <v>16</v>
      </c>
      <c r="G3931">
        <v>33</v>
      </c>
      <c r="H3931" t="s">
        <v>48</v>
      </c>
      <c r="I3931">
        <v>61</v>
      </c>
      <c r="J3931">
        <v>7.3</v>
      </c>
      <c r="P3931">
        <v>7.3</v>
      </c>
      <c r="R3931" t="s">
        <v>539</v>
      </c>
      <c r="T3931" t="s">
        <v>1243</v>
      </c>
      <c r="U3931">
        <v>-32.4</v>
      </c>
      <c r="V3931">
        <v>-71.2</v>
      </c>
      <c r="W3931">
        <v>160</v>
      </c>
      <c r="X3931">
        <v>400</v>
      </c>
      <c r="Y3931">
        <v>3</v>
      </c>
      <c r="AD3931">
        <v>125</v>
      </c>
      <c r="AE3931">
        <v>4</v>
      </c>
    </row>
    <row r="3932" spans="1:45" x14ac:dyDescent="0.35">
      <c r="A3932">
        <v>4347</v>
      </c>
      <c r="B3932" t="s">
        <v>51</v>
      </c>
      <c r="C3932">
        <v>1965</v>
      </c>
      <c r="D3932">
        <v>3</v>
      </c>
      <c r="E3932">
        <v>30</v>
      </c>
      <c r="F3932">
        <v>2</v>
      </c>
      <c r="G3932">
        <v>27</v>
      </c>
      <c r="H3932">
        <v>3.4</v>
      </c>
      <c r="I3932">
        <v>20</v>
      </c>
      <c r="J3932">
        <v>7.6</v>
      </c>
      <c r="K3932">
        <v>7.6</v>
      </c>
      <c r="L3932">
        <v>7.4</v>
      </c>
      <c r="R3932" t="s">
        <v>505</v>
      </c>
      <c r="S3932" t="s">
        <v>1032</v>
      </c>
      <c r="T3932" t="s">
        <v>1853</v>
      </c>
      <c r="U3932">
        <v>50.32</v>
      </c>
      <c r="V3932">
        <v>177.93</v>
      </c>
      <c r="W3932">
        <v>150</v>
      </c>
    </row>
    <row r="3933" spans="1:45" x14ac:dyDescent="0.35">
      <c r="A3933">
        <v>4349</v>
      </c>
      <c r="B3933" t="s">
        <v>47</v>
      </c>
      <c r="C3933">
        <v>1965</v>
      </c>
      <c r="D3933">
        <v>3</v>
      </c>
      <c r="E3933">
        <v>31</v>
      </c>
      <c r="F3933">
        <v>9</v>
      </c>
      <c r="G3933">
        <v>47</v>
      </c>
      <c r="H3933" t="s">
        <v>48</v>
      </c>
      <c r="I3933">
        <v>78</v>
      </c>
      <c r="J3933">
        <v>7.1</v>
      </c>
      <c r="P3933">
        <v>7.1</v>
      </c>
      <c r="Q3933">
        <v>10</v>
      </c>
      <c r="R3933" t="s">
        <v>56</v>
      </c>
      <c r="T3933" t="s">
        <v>56</v>
      </c>
      <c r="U3933">
        <v>38.6</v>
      </c>
      <c r="V3933">
        <v>22.4</v>
      </c>
      <c r="W3933">
        <v>130</v>
      </c>
      <c r="X3933">
        <v>6</v>
      </c>
      <c r="Y3933">
        <v>1</v>
      </c>
      <c r="AE3933">
        <v>2</v>
      </c>
    </row>
    <row r="3934" spans="1:45" x14ac:dyDescent="0.35">
      <c r="A3934">
        <v>4350</v>
      </c>
      <c r="B3934" t="s">
        <v>47</v>
      </c>
      <c r="C3934">
        <v>1965</v>
      </c>
      <c r="D3934">
        <v>4</v>
      </c>
      <c r="E3934">
        <v>5</v>
      </c>
      <c r="F3934">
        <v>3</v>
      </c>
      <c r="G3934">
        <v>12</v>
      </c>
      <c r="H3934">
        <v>54.2</v>
      </c>
      <c r="I3934">
        <v>34</v>
      </c>
      <c r="J3934">
        <v>6.2</v>
      </c>
      <c r="L3934">
        <v>6.2</v>
      </c>
      <c r="Q3934">
        <v>10</v>
      </c>
      <c r="R3934" t="s">
        <v>56</v>
      </c>
      <c r="T3934" t="s">
        <v>2485</v>
      </c>
      <c r="U3934">
        <v>37.700000000000003</v>
      </c>
      <c r="V3934">
        <v>21.8</v>
      </c>
      <c r="W3934">
        <v>130</v>
      </c>
      <c r="X3934">
        <v>32</v>
      </c>
      <c r="Y3934">
        <v>1</v>
      </c>
      <c r="AB3934">
        <v>200</v>
      </c>
      <c r="AC3934">
        <v>3</v>
      </c>
      <c r="AE3934">
        <v>3</v>
      </c>
      <c r="AG3934">
        <v>3</v>
      </c>
      <c r="AJ3934">
        <v>32</v>
      </c>
      <c r="AK3934">
        <v>1</v>
      </c>
      <c r="AN3934">
        <v>200</v>
      </c>
      <c r="AO3934">
        <v>3</v>
      </c>
      <c r="AQ3934">
        <v>3</v>
      </c>
      <c r="AS3934">
        <v>3</v>
      </c>
    </row>
    <row r="3935" spans="1:45" x14ac:dyDescent="0.35">
      <c r="A3935">
        <v>9812</v>
      </c>
      <c r="B3935" t="s">
        <v>47</v>
      </c>
      <c r="C3935">
        <v>1965</v>
      </c>
      <c r="D3935">
        <v>4</v>
      </c>
      <c r="E3935">
        <v>19</v>
      </c>
      <c r="F3935">
        <v>23</v>
      </c>
      <c r="G3935">
        <v>41</v>
      </c>
      <c r="H3935">
        <v>58.8</v>
      </c>
      <c r="I3935">
        <v>36</v>
      </c>
      <c r="J3935">
        <v>6</v>
      </c>
      <c r="L3935">
        <v>6</v>
      </c>
      <c r="R3935" t="s">
        <v>199</v>
      </c>
      <c r="T3935" t="s">
        <v>2486</v>
      </c>
      <c r="U3935">
        <v>34.9</v>
      </c>
      <c r="V3935">
        <v>138</v>
      </c>
      <c r="W3935">
        <v>30</v>
      </c>
      <c r="X3935">
        <v>1</v>
      </c>
      <c r="Y3935">
        <v>1</v>
      </c>
      <c r="AB3935">
        <v>4</v>
      </c>
      <c r="AC3935">
        <v>1</v>
      </c>
      <c r="AE3935">
        <v>1</v>
      </c>
      <c r="AJ3935">
        <v>1</v>
      </c>
      <c r="AK3935">
        <v>1</v>
      </c>
      <c r="AN3935">
        <v>4</v>
      </c>
      <c r="AO3935">
        <v>1</v>
      </c>
      <c r="AQ3935">
        <v>1</v>
      </c>
    </row>
    <row r="3936" spans="1:45" x14ac:dyDescent="0.35">
      <c r="A3936">
        <v>4351</v>
      </c>
      <c r="B3936" t="s">
        <v>47</v>
      </c>
      <c r="C3936">
        <v>1965</v>
      </c>
      <c r="D3936">
        <v>4</v>
      </c>
      <c r="E3936">
        <v>29</v>
      </c>
      <c r="F3936">
        <v>15</v>
      </c>
      <c r="G3936">
        <v>28</v>
      </c>
      <c r="H3936">
        <v>43.7</v>
      </c>
      <c r="I3936">
        <v>59</v>
      </c>
      <c r="J3936">
        <v>6.6</v>
      </c>
      <c r="L3936">
        <v>6.6</v>
      </c>
      <c r="M3936">
        <v>6.5</v>
      </c>
      <c r="P3936">
        <v>6.5</v>
      </c>
      <c r="Q3936">
        <v>8</v>
      </c>
      <c r="R3936" t="s">
        <v>505</v>
      </c>
      <c r="S3936" t="s">
        <v>1673</v>
      </c>
      <c r="T3936" t="s">
        <v>2487</v>
      </c>
      <c r="U3936">
        <v>47.4</v>
      </c>
      <c r="V3936">
        <v>-122.3</v>
      </c>
      <c r="W3936">
        <v>150</v>
      </c>
      <c r="X3936">
        <v>7</v>
      </c>
      <c r="Y3936">
        <v>1</v>
      </c>
      <c r="AD3936">
        <v>28</v>
      </c>
      <c r="AE3936">
        <v>4</v>
      </c>
      <c r="AJ3936">
        <v>7</v>
      </c>
      <c r="AK3936">
        <v>1</v>
      </c>
      <c r="AP3936">
        <v>28</v>
      </c>
      <c r="AQ3936">
        <v>4</v>
      </c>
    </row>
    <row r="3937" spans="1:47" x14ac:dyDescent="0.35">
      <c r="A3937">
        <v>4353</v>
      </c>
      <c r="B3937" t="s">
        <v>47</v>
      </c>
      <c r="C3937">
        <v>1965</v>
      </c>
      <c r="D3937">
        <v>5</v>
      </c>
      <c r="E3937">
        <v>3</v>
      </c>
      <c r="F3937">
        <v>10</v>
      </c>
      <c r="G3937">
        <v>1</v>
      </c>
      <c r="H3937">
        <v>35.200000000000003</v>
      </c>
      <c r="I3937">
        <v>23</v>
      </c>
      <c r="J3937">
        <v>6</v>
      </c>
      <c r="L3937">
        <v>6</v>
      </c>
      <c r="Q3937">
        <v>6</v>
      </c>
      <c r="R3937" t="s">
        <v>591</v>
      </c>
      <c r="T3937" t="s">
        <v>592</v>
      </c>
      <c r="U3937">
        <v>13.5</v>
      </c>
      <c r="V3937">
        <v>-89.3</v>
      </c>
      <c r="W3937">
        <v>100</v>
      </c>
      <c r="X3937">
        <v>125</v>
      </c>
      <c r="Y3937">
        <v>3</v>
      </c>
      <c r="AB3937">
        <v>1138</v>
      </c>
      <c r="AC3937">
        <v>4</v>
      </c>
      <c r="AD3937">
        <v>35</v>
      </c>
      <c r="AE3937">
        <v>4</v>
      </c>
      <c r="AJ3937">
        <v>125</v>
      </c>
      <c r="AK3937">
        <v>3</v>
      </c>
      <c r="AN3937">
        <v>1138</v>
      </c>
      <c r="AO3937">
        <v>4</v>
      </c>
      <c r="AP3937">
        <v>35</v>
      </c>
      <c r="AQ3937">
        <v>4</v>
      </c>
    </row>
    <row r="3938" spans="1:47" x14ac:dyDescent="0.35">
      <c r="A3938">
        <v>6413</v>
      </c>
      <c r="B3938" t="s">
        <v>51</v>
      </c>
      <c r="C3938">
        <v>1965</v>
      </c>
      <c r="D3938">
        <v>6</v>
      </c>
      <c r="E3938">
        <v>11</v>
      </c>
      <c r="F3938">
        <v>3</v>
      </c>
      <c r="G3938">
        <v>34</v>
      </c>
      <c r="H3938">
        <v>2</v>
      </c>
      <c r="J3938">
        <v>7.2</v>
      </c>
      <c r="L3938">
        <v>7.2</v>
      </c>
      <c r="M3938">
        <v>6.6</v>
      </c>
      <c r="R3938" t="s">
        <v>98</v>
      </c>
      <c r="T3938" t="s">
        <v>904</v>
      </c>
      <c r="U3938">
        <v>44.7</v>
      </c>
      <c r="V3938">
        <v>148.69999999999999</v>
      </c>
      <c r="W3938">
        <v>50</v>
      </c>
    </row>
    <row r="3939" spans="1:47" x14ac:dyDescent="0.35">
      <c r="A3939">
        <v>4354</v>
      </c>
      <c r="B3939" t="s">
        <v>47</v>
      </c>
      <c r="C3939">
        <v>1965</v>
      </c>
      <c r="D3939">
        <v>6</v>
      </c>
      <c r="E3939">
        <v>21</v>
      </c>
      <c r="F3939">
        <v>0</v>
      </c>
      <c r="G3939">
        <v>21</v>
      </c>
      <c r="H3939" t="s">
        <v>48</v>
      </c>
      <c r="I3939">
        <v>40</v>
      </c>
      <c r="J3939">
        <v>6</v>
      </c>
      <c r="P3939">
        <v>6</v>
      </c>
      <c r="R3939" t="s">
        <v>73</v>
      </c>
      <c r="T3939" t="s">
        <v>2488</v>
      </c>
      <c r="U3939">
        <v>28.1</v>
      </c>
      <c r="V3939">
        <v>55.9</v>
      </c>
      <c r="W3939">
        <v>140</v>
      </c>
      <c r="AE3939">
        <v>3</v>
      </c>
    </row>
    <row r="3940" spans="1:47" x14ac:dyDescent="0.35">
      <c r="A3940">
        <v>6414</v>
      </c>
      <c r="B3940" t="s">
        <v>51</v>
      </c>
      <c r="C3940">
        <v>1965</v>
      </c>
      <c r="D3940">
        <v>7</v>
      </c>
      <c r="E3940">
        <v>2</v>
      </c>
      <c r="F3940">
        <v>20</v>
      </c>
      <c r="G3940">
        <v>58</v>
      </c>
      <c r="H3940">
        <v>38.1</v>
      </c>
      <c r="I3940">
        <v>40</v>
      </c>
      <c r="J3940">
        <v>6.5</v>
      </c>
      <c r="L3940">
        <v>6.5</v>
      </c>
      <c r="M3940">
        <v>7</v>
      </c>
      <c r="R3940" t="s">
        <v>505</v>
      </c>
      <c r="S3940" t="s">
        <v>1032</v>
      </c>
      <c r="T3940" t="s">
        <v>1517</v>
      </c>
      <c r="U3940">
        <v>53.03</v>
      </c>
      <c r="V3940">
        <v>-167.55</v>
      </c>
      <c r="W3940">
        <v>150</v>
      </c>
      <c r="AE3940">
        <v>1</v>
      </c>
      <c r="AQ3940">
        <v>1</v>
      </c>
    </row>
    <row r="3941" spans="1:47" x14ac:dyDescent="0.35">
      <c r="A3941">
        <v>8076</v>
      </c>
      <c r="B3941" t="s">
        <v>47</v>
      </c>
      <c r="C3941">
        <v>1965</v>
      </c>
      <c r="D3941">
        <v>7</v>
      </c>
      <c r="E3941">
        <v>3</v>
      </c>
      <c r="F3941">
        <v>11</v>
      </c>
      <c r="G3941">
        <v>26</v>
      </c>
      <c r="H3941">
        <v>12</v>
      </c>
      <c r="I3941">
        <v>15</v>
      </c>
      <c r="J3941">
        <v>6.1</v>
      </c>
      <c r="L3941">
        <v>6.1</v>
      </c>
      <c r="Q3941">
        <v>7</v>
      </c>
      <c r="R3941" t="s">
        <v>93</v>
      </c>
      <c r="T3941" t="s">
        <v>1633</v>
      </c>
      <c r="U3941">
        <v>22.4</v>
      </c>
      <c r="V3941">
        <v>101.6</v>
      </c>
      <c r="W3941">
        <v>30</v>
      </c>
      <c r="AE3941">
        <v>1</v>
      </c>
      <c r="AQ3941">
        <v>1</v>
      </c>
    </row>
    <row r="3942" spans="1:47" x14ac:dyDescent="0.35">
      <c r="A3942">
        <v>6415</v>
      </c>
      <c r="B3942" t="s">
        <v>51</v>
      </c>
      <c r="C3942">
        <v>1965</v>
      </c>
      <c r="D3942">
        <v>7</v>
      </c>
      <c r="E3942">
        <v>6</v>
      </c>
      <c r="F3942">
        <v>3</v>
      </c>
      <c r="G3942">
        <v>18</v>
      </c>
      <c r="H3942">
        <v>42.7</v>
      </c>
      <c r="I3942">
        <v>18</v>
      </c>
      <c r="J3942">
        <v>6.3</v>
      </c>
      <c r="L3942">
        <v>6.3</v>
      </c>
      <c r="Q3942">
        <v>8</v>
      </c>
      <c r="R3942" t="s">
        <v>56</v>
      </c>
      <c r="T3942" t="s">
        <v>2489</v>
      </c>
      <c r="U3942">
        <v>38.267000000000003</v>
      </c>
      <c r="V3942">
        <v>22.3</v>
      </c>
      <c r="W3942">
        <v>130</v>
      </c>
      <c r="X3942">
        <v>1</v>
      </c>
      <c r="Y3942">
        <v>1</v>
      </c>
      <c r="AB3942">
        <v>6</v>
      </c>
      <c r="AC3942">
        <v>1</v>
      </c>
      <c r="AE3942">
        <v>2</v>
      </c>
      <c r="AJ3942">
        <v>2</v>
      </c>
      <c r="AK3942">
        <v>1</v>
      </c>
      <c r="AN3942">
        <v>6</v>
      </c>
      <c r="AO3942">
        <v>1</v>
      </c>
      <c r="AQ3942">
        <v>2</v>
      </c>
    </row>
    <row r="3943" spans="1:47" x14ac:dyDescent="0.35">
      <c r="A3943">
        <v>6416</v>
      </c>
      <c r="B3943" t="s">
        <v>51</v>
      </c>
      <c r="C3943">
        <v>1965</v>
      </c>
      <c r="D3943">
        <v>8</v>
      </c>
      <c r="E3943">
        <v>11</v>
      </c>
      <c r="F3943">
        <v>22</v>
      </c>
      <c r="G3943">
        <v>31</v>
      </c>
      <c r="H3943">
        <v>45.9</v>
      </c>
      <c r="I3943">
        <v>13</v>
      </c>
      <c r="J3943">
        <v>7.6</v>
      </c>
      <c r="K3943">
        <v>7.6</v>
      </c>
      <c r="L3943">
        <v>7.3</v>
      </c>
      <c r="R3943" t="s">
        <v>1423</v>
      </c>
      <c r="T3943" t="s">
        <v>1424</v>
      </c>
      <c r="U3943">
        <v>-15.8</v>
      </c>
      <c r="V3943">
        <v>167.2</v>
      </c>
      <c r="W3943">
        <v>170</v>
      </c>
      <c r="AE3943">
        <v>2</v>
      </c>
      <c r="AI3943">
        <v>2</v>
      </c>
      <c r="AQ3943">
        <v>2</v>
      </c>
      <c r="AU3943">
        <v>2</v>
      </c>
    </row>
    <row r="3944" spans="1:47" x14ac:dyDescent="0.35">
      <c r="A3944">
        <v>6595</v>
      </c>
      <c r="B3944" t="s">
        <v>51</v>
      </c>
      <c r="C3944">
        <v>1965</v>
      </c>
      <c r="D3944">
        <v>8</v>
      </c>
      <c r="E3944">
        <v>13</v>
      </c>
      <c r="F3944">
        <v>12</v>
      </c>
      <c r="G3944">
        <v>40</v>
      </c>
      <c r="H3944">
        <v>32</v>
      </c>
      <c r="I3944">
        <v>33</v>
      </c>
      <c r="J3944">
        <v>7.3</v>
      </c>
      <c r="L3944">
        <v>7.3</v>
      </c>
      <c r="M3944">
        <v>6.8</v>
      </c>
      <c r="R3944" t="s">
        <v>1423</v>
      </c>
      <c r="T3944" t="s">
        <v>1424</v>
      </c>
      <c r="U3944">
        <v>-15.9</v>
      </c>
      <c r="V3944">
        <v>166.8</v>
      </c>
      <c r="W3944">
        <v>170</v>
      </c>
      <c r="AQ3944">
        <v>1</v>
      </c>
      <c r="AS3944">
        <v>1</v>
      </c>
    </row>
    <row r="3945" spans="1:47" x14ac:dyDescent="0.35">
      <c r="A3945">
        <v>4356</v>
      </c>
      <c r="B3945" t="s">
        <v>51</v>
      </c>
      <c r="C3945">
        <v>1965</v>
      </c>
      <c r="D3945">
        <v>8</v>
      </c>
      <c r="E3945">
        <v>23</v>
      </c>
      <c r="F3945">
        <v>19</v>
      </c>
      <c r="G3945">
        <v>46</v>
      </c>
      <c r="H3945">
        <v>2.9</v>
      </c>
      <c r="I3945">
        <v>28</v>
      </c>
      <c r="J3945">
        <v>7.8</v>
      </c>
      <c r="L3945">
        <v>7.8</v>
      </c>
      <c r="M3945">
        <v>6.6</v>
      </c>
      <c r="R3945" t="s">
        <v>543</v>
      </c>
      <c r="T3945" t="s">
        <v>2490</v>
      </c>
      <c r="U3945">
        <v>16.3</v>
      </c>
      <c r="V3945">
        <v>-95.8</v>
      </c>
      <c r="W3945">
        <v>150</v>
      </c>
      <c r="X3945">
        <v>6</v>
      </c>
      <c r="Y3945">
        <v>1</v>
      </c>
      <c r="AE3945">
        <v>1</v>
      </c>
      <c r="AI3945">
        <v>1</v>
      </c>
      <c r="AJ3945">
        <v>6</v>
      </c>
      <c r="AK3945">
        <v>1</v>
      </c>
      <c r="AQ3945">
        <v>1</v>
      </c>
      <c r="AU3945">
        <v>1</v>
      </c>
    </row>
    <row r="3946" spans="1:47" x14ac:dyDescent="0.35">
      <c r="A3946">
        <v>6417</v>
      </c>
      <c r="B3946" t="s">
        <v>51</v>
      </c>
      <c r="C3946">
        <v>1965</v>
      </c>
      <c r="D3946">
        <v>10</v>
      </c>
      <c r="E3946">
        <v>3</v>
      </c>
      <c r="F3946">
        <v>16</v>
      </c>
      <c r="G3946">
        <v>14</v>
      </c>
      <c r="H3946">
        <v>56</v>
      </c>
      <c r="I3946">
        <v>28</v>
      </c>
      <c r="J3946">
        <v>6.5</v>
      </c>
      <c r="L3946">
        <v>6.5</v>
      </c>
      <c r="Q3946">
        <v>3</v>
      </c>
      <c r="R3946" t="s">
        <v>539</v>
      </c>
      <c r="T3946" t="s">
        <v>2089</v>
      </c>
      <c r="U3946">
        <v>-42.9</v>
      </c>
      <c r="V3946">
        <v>-75.13</v>
      </c>
      <c r="W3946">
        <v>160</v>
      </c>
    </row>
    <row r="3947" spans="1:47" x14ac:dyDescent="0.35">
      <c r="A3947">
        <v>8077</v>
      </c>
      <c r="B3947" t="s">
        <v>47</v>
      </c>
      <c r="C3947">
        <v>1965</v>
      </c>
      <c r="D3947">
        <v>11</v>
      </c>
      <c r="E3947">
        <v>13</v>
      </c>
      <c r="F3947">
        <v>4</v>
      </c>
      <c r="G3947">
        <v>33</v>
      </c>
      <c r="H3947">
        <v>55</v>
      </c>
      <c r="J3947">
        <v>6.6</v>
      </c>
      <c r="L3947">
        <v>6.6</v>
      </c>
      <c r="Q3947">
        <v>8</v>
      </c>
      <c r="R3947" t="s">
        <v>93</v>
      </c>
      <c r="T3947" t="s">
        <v>1118</v>
      </c>
      <c r="U3947">
        <v>43.9</v>
      </c>
      <c r="V3947">
        <v>87.8</v>
      </c>
      <c r="W3947">
        <v>40</v>
      </c>
      <c r="AG3947">
        <v>3</v>
      </c>
      <c r="AQ3947">
        <v>2</v>
      </c>
      <c r="AS3947">
        <v>3</v>
      </c>
    </row>
    <row r="3948" spans="1:47" x14ac:dyDescent="0.35">
      <c r="A3948">
        <v>8078</v>
      </c>
      <c r="B3948" t="s">
        <v>47</v>
      </c>
      <c r="C3948">
        <v>1966</v>
      </c>
      <c r="D3948">
        <v>1</v>
      </c>
      <c r="E3948">
        <v>31</v>
      </c>
      <c r="F3948">
        <v>2</v>
      </c>
      <c r="G3948">
        <v>35</v>
      </c>
      <c r="H3948">
        <v>3</v>
      </c>
      <c r="J3948">
        <v>5.0999999999999996</v>
      </c>
      <c r="L3948">
        <v>5.0999999999999996</v>
      </c>
      <c r="Q3948">
        <v>7</v>
      </c>
      <c r="R3948" t="s">
        <v>93</v>
      </c>
      <c r="T3948" t="s">
        <v>530</v>
      </c>
      <c r="U3948">
        <v>27.9</v>
      </c>
      <c r="V3948">
        <v>99.7</v>
      </c>
      <c r="W3948">
        <v>30</v>
      </c>
      <c r="AE3948">
        <v>1</v>
      </c>
      <c r="AG3948">
        <v>1</v>
      </c>
      <c r="AQ3948">
        <v>1</v>
      </c>
      <c r="AS3948">
        <v>1</v>
      </c>
    </row>
    <row r="3949" spans="1:47" x14ac:dyDescent="0.35">
      <c r="A3949">
        <v>4357</v>
      </c>
      <c r="B3949" t="s">
        <v>47</v>
      </c>
      <c r="C3949">
        <v>1966</v>
      </c>
      <c r="D3949">
        <v>2</v>
      </c>
      <c r="E3949">
        <v>5</v>
      </c>
      <c r="F3949">
        <v>2</v>
      </c>
      <c r="G3949">
        <v>1</v>
      </c>
      <c r="H3949">
        <v>48.3</v>
      </c>
      <c r="I3949">
        <v>38</v>
      </c>
      <c r="J3949">
        <v>6.3</v>
      </c>
      <c r="L3949">
        <v>6.3</v>
      </c>
      <c r="R3949" t="s">
        <v>56</v>
      </c>
      <c r="T3949" t="s">
        <v>2491</v>
      </c>
      <c r="U3949">
        <v>39.200000000000003</v>
      </c>
      <c r="V3949">
        <v>22</v>
      </c>
      <c r="W3949">
        <v>130</v>
      </c>
      <c r="X3949">
        <v>1</v>
      </c>
      <c r="Y3949">
        <v>1</v>
      </c>
      <c r="AB3949">
        <v>60</v>
      </c>
      <c r="AC3949">
        <v>2</v>
      </c>
      <c r="AD3949">
        <v>4</v>
      </c>
      <c r="AE3949">
        <v>2</v>
      </c>
      <c r="AF3949">
        <v>450</v>
      </c>
      <c r="AG3949">
        <v>3</v>
      </c>
      <c r="AN3949">
        <v>60</v>
      </c>
      <c r="AO3949">
        <v>2</v>
      </c>
      <c r="AP3949">
        <v>4</v>
      </c>
      <c r="AQ3949">
        <v>2</v>
      </c>
      <c r="AR3949">
        <v>450</v>
      </c>
      <c r="AS3949">
        <v>3</v>
      </c>
    </row>
    <row r="3950" spans="1:47" x14ac:dyDescent="0.35">
      <c r="A3950">
        <v>8079</v>
      </c>
      <c r="B3950" t="s">
        <v>47</v>
      </c>
      <c r="C3950">
        <v>1966</v>
      </c>
      <c r="D3950">
        <v>2</v>
      </c>
      <c r="E3950">
        <v>5</v>
      </c>
      <c r="F3950">
        <v>15</v>
      </c>
      <c r="G3950">
        <v>12</v>
      </c>
      <c r="H3950">
        <v>27</v>
      </c>
      <c r="J3950">
        <v>6.5</v>
      </c>
      <c r="L3950">
        <v>6.5</v>
      </c>
      <c r="Q3950">
        <v>9</v>
      </c>
      <c r="R3950" t="s">
        <v>93</v>
      </c>
      <c r="T3950" t="s">
        <v>530</v>
      </c>
      <c r="U3950">
        <v>26.1</v>
      </c>
      <c r="V3950">
        <v>103.1</v>
      </c>
      <c r="W3950">
        <v>30</v>
      </c>
      <c r="AE3950">
        <v>2</v>
      </c>
      <c r="AG3950">
        <v>3</v>
      </c>
      <c r="AQ3950">
        <v>2</v>
      </c>
      <c r="AS3950">
        <v>3</v>
      </c>
    </row>
    <row r="3951" spans="1:47" x14ac:dyDescent="0.35">
      <c r="A3951">
        <v>8080</v>
      </c>
      <c r="B3951" t="s">
        <v>47</v>
      </c>
      <c r="C3951">
        <v>1966</v>
      </c>
      <c r="D3951">
        <v>2</v>
      </c>
      <c r="E3951">
        <v>13</v>
      </c>
      <c r="F3951">
        <v>10</v>
      </c>
      <c r="G3951">
        <v>44</v>
      </c>
      <c r="H3951">
        <v>36</v>
      </c>
      <c r="J3951">
        <v>6.2</v>
      </c>
      <c r="L3951">
        <v>6.2</v>
      </c>
      <c r="R3951" t="s">
        <v>93</v>
      </c>
      <c r="T3951" t="s">
        <v>1633</v>
      </c>
      <c r="U3951">
        <v>26.1</v>
      </c>
      <c r="V3951">
        <v>103.1</v>
      </c>
      <c r="W3951">
        <v>30</v>
      </c>
      <c r="AE3951">
        <v>1</v>
      </c>
      <c r="AG3951">
        <v>1</v>
      </c>
      <c r="AQ3951">
        <v>1</v>
      </c>
      <c r="AS3951">
        <v>1</v>
      </c>
    </row>
    <row r="3952" spans="1:47" x14ac:dyDescent="0.35">
      <c r="A3952">
        <v>8081</v>
      </c>
      <c r="B3952" t="s">
        <v>47</v>
      </c>
      <c r="C3952">
        <v>1966</v>
      </c>
      <c r="D3952">
        <v>3</v>
      </c>
      <c r="E3952">
        <v>6</v>
      </c>
      <c r="F3952">
        <v>0</v>
      </c>
      <c r="G3952">
        <v>12</v>
      </c>
      <c r="H3952">
        <v>19</v>
      </c>
      <c r="J3952">
        <v>5.2</v>
      </c>
      <c r="L3952">
        <v>5.2</v>
      </c>
      <c r="Q3952">
        <v>7</v>
      </c>
      <c r="R3952" t="s">
        <v>93</v>
      </c>
      <c r="T3952" t="s">
        <v>662</v>
      </c>
      <c r="U3952">
        <v>37.47</v>
      </c>
      <c r="V3952">
        <v>115.03</v>
      </c>
      <c r="W3952">
        <v>30</v>
      </c>
      <c r="AE3952">
        <v>1</v>
      </c>
      <c r="AF3952">
        <v>11</v>
      </c>
      <c r="AG3952">
        <v>1</v>
      </c>
      <c r="AQ3952">
        <v>1</v>
      </c>
      <c r="AR3952">
        <v>11</v>
      </c>
      <c r="AS3952">
        <v>1</v>
      </c>
    </row>
    <row r="3953" spans="1:45" x14ac:dyDescent="0.35">
      <c r="A3953">
        <v>4358</v>
      </c>
      <c r="B3953" t="s">
        <v>47</v>
      </c>
      <c r="C3953">
        <v>1966</v>
      </c>
      <c r="D3953">
        <v>3</v>
      </c>
      <c r="E3953">
        <v>7</v>
      </c>
      <c r="F3953">
        <v>1</v>
      </c>
      <c r="G3953">
        <v>16</v>
      </c>
      <c r="H3953" t="s">
        <v>48</v>
      </c>
      <c r="I3953">
        <v>38</v>
      </c>
      <c r="J3953">
        <v>6</v>
      </c>
      <c r="P3953">
        <v>6</v>
      </c>
      <c r="Q3953">
        <v>8</v>
      </c>
      <c r="R3953" t="s">
        <v>80</v>
      </c>
      <c r="T3953" t="s">
        <v>2492</v>
      </c>
      <c r="U3953">
        <v>39.1</v>
      </c>
      <c r="V3953">
        <v>41.6</v>
      </c>
      <c r="W3953">
        <v>140</v>
      </c>
      <c r="X3953">
        <v>10</v>
      </c>
      <c r="Y3953">
        <v>1</v>
      </c>
      <c r="AE3953">
        <v>3</v>
      </c>
    </row>
    <row r="3954" spans="1:45" x14ac:dyDescent="0.35">
      <c r="A3954">
        <v>4359</v>
      </c>
      <c r="B3954" t="s">
        <v>47</v>
      </c>
      <c r="C3954">
        <v>1966</v>
      </c>
      <c r="D3954">
        <v>3</v>
      </c>
      <c r="E3954">
        <v>7</v>
      </c>
      <c r="F3954">
        <v>21</v>
      </c>
      <c r="G3954">
        <v>29</v>
      </c>
      <c r="H3954">
        <v>17</v>
      </c>
      <c r="I3954">
        <v>8</v>
      </c>
      <c r="J3954">
        <v>7.4</v>
      </c>
      <c r="L3954">
        <v>7.4</v>
      </c>
      <c r="M3954">
        <v>6.4</v>
      </c>
      <c r="Q3954">
        <v>9</v>
      </c>
      <c r="R3954" t="s">
        <v>93</v>
      </c>
      <c r="T3954" t="s">
        <v>662</v>
      </c>
      <c r="U3954">
        <v>37.35</v>
      </c>
      <c r="V3954">
        <v>114.92</v>
      </c>
      <c r="W3954">
        <v>30</v>
      </c>
      <c r="Y3954">
        <v>3</v>
      </c>
      <c r="AE3954">
        <v>4</v>
      </c>
      <c r="AG3954">
        <v>4</v>
      </c>
      <c r="AK3954">
        <v>3</v>
      </c>
      <c r="AQ3954">
        <v>4</v>
      </c>
      <c r="AS3954">
        <v>4</v>
      </c>
    </row>
    <row r="3955" spans="1:45" x14ac:dyDescent="0.35">
      <c r="A3955">
        <v>4360</v>
      </c>
      <c r="B3955" t="s">
        <v>51</v>
      </c>
      <c r="C3955">
        <v>1966</v>
      </c>
      <c r="D3955">
        <v>3</v>
      </c>
      <c r="E3955">
        <v>12</v>
      </c>
      <c r="F3955">
        <v>16</v>
      </c>
      <c r="G3955">
        <v>31</v>
      </c>
      <c r="H3955">
        <v>21.8</v>
      </c>
      <c r="I3955">
        <v>48</v>
      </c>
      <c r="J3955">
        <v>8</v>
      </c>
      <c r="L3955">
        <v>8</v>
      </c>
      <c r="M3955">
        <v>6.1</v>
      </c>
      <c r="R3955" t="s">
        <v>738</v>
      </c>
      <c r="T3955" t="s">
        <v>738</v>
      </c>
      <c r="U3955">
        <v>24.1</v>
      </c>
      <c r="V3955">
        <v>122.6</v>
      </c>
      <c r="W3955">
        <v>30</v>
      </c>
      <c r="X3955">
        <v>7</v>
      </c>
      <c r="Y3955">
        <v>1</v>
      </c>
      <c r="AB3955">
        <v>10</v>
      </c>
      <c r="AC3955">
        <v>1</v>
      </c>
      <c r="AE3955">
        <v>2</v>
      </c>
      <c r="AG3955">
        <v>2</v>
      </c>
      <c r="AJ3955">
        <v>7</v>
      </c>
      <c r="AK3955">
        <v>1</v>
      </c>
      <c r="AN3955">
        <v>10</v>
      </c>
      <c r="AO3955">
        <v>1</v>
      </c>
      <c r="AQ3955">
        <v>2</v>
      </c>
      <c r="AS3955">
        <v>2</v>
      </c>
    </row>
    <row r="3956" spans="1:45" x14ac:dyDescent="0.35">
      <c r="A3956">
        <v>8082</v>
      </c>
      <c r="B3956" t="s">
        <v>47</v>
      </c>
      <c r="C3956">
        <v>1966</v>
      </c>
      <c r="D3956">
        <v>3</v>
      </c>
      <c r="E3956">
        <v>19</v>
      </c>
      <c r="F3956">
        <v>16</v>
      </c>
      <c r="G3956">
        <v>59</v>
      </c>
      <c r="H3956">
        <v>31</v>
      </c>
      <c r="J3956">
        <v>5.6</v>
      </c>
      <c r="L3956">
        <v>5.6</v>
      </c>
      <c r="Q3956">
        <v>6</v>
      </c>
      <c r="R3956" t="s">
        <v>93</v>
      </c>
      <c r="T3956" t="s">
        <v>662</v>
      </c>
      <c r="U3956">
        <v>37.270000000000003</v>
      </c>
      <c r="V3956">
        <v>114.97</v>
      </c>
      <c r="W3956">
        <v>30</v>
      </c>
      <c r="AE3956">
        <v>1</v>
      </c>
      <c r="AG3956">
        <v>2</v>
      </c>
      <c r="AQ3956">
        <v>1</v>
      </c>
      <c r="AS3956">
        <v>2</v>
      </c>
    </row>
    <row r="3957" spans="1:45" x14ac:dyDescent="0.35">
      <c r="A3957">
        <v>4362</v>
      </c>
      <c r="B3957" t="s">
        <v>47</v>
      </c>
      <c r="C3957">
        <v>1966</v>
      </c>
      <c r="D3957">
        <v>3</v>
      </c>
      <c r="E3957">
        <v>20</v>
      </c>
      <c r="F3957">
        <v>1</v>
      </c>
      <c r="G3957">
        <v>42</v>
      </c>
      <c r="H3957">
        <v>49.9</v>
      </c>
      <c r="I3957">
        <v>36</v>
      </c>
      <c r="J3957">
        <v>7</v>
      </c>
      <c r="L3957">
        <v>7</v>
      </c>
      <c r="R3957" t="s">
        <v>2295</v>
      </c>
      <c r="T3957" t="s">
        <v>2493</v>
      </c>
      <c r="U3957">
        <v>0.6</v>
      </c>
      <c r="V3957">
        <v>30.2</v>
      </c>
      <c r="W3957">
        <v>10</v>
      </c>
      <c r="X3957">
        <v>140</v>
      </c>
      <c r="Y3957">
        <v>3</v>
      </c>
      <c r="AC3957">
        <v>3</v>
      </c>
      <c r="AD3957">
        <v>1.5</v>
      </c>
      <c r="AE3957">
        <v>2</v>
      </c>
      <c r="AJ3957">
        <v>140</v>
      </c>
      <c r="AK3957">
        <v>3</v>
      </c>
      <c r="AO3957">
        <v>3</v>
      </c>
      <c r="AP3957">
        <v>1.5</v>
      </c>
      <c r="AQ3957">
        <v>2</v>
      </c>
    </row>
    <row r="3958" spans="1:45" x14ac:dyDescent="0.35">
      <c r="A3958">
        <v>4364</v>
      </c>
      <c r="B3958" t="s">
        <v>47</v>
      </c>
      <c r="C3958">
        <v>1966</v>
      </c>
      <c r="D3958">
        <v>3</v>
      </c>
      <c r="E3958">
        <v>22</v>
      </c>
      <c r="F3958">
        <v>8</v>
      </c>
      <c r="G3958">
        <v>19</v>
      </c>
      <c r="H3958">
        <v>27</v>
      </c>
      <c r="I3958">
        <v>15</v>
      </c>
      <c r="J3958">
        <v>7.6</v>
      </c>
      <c r="L3958">
        <v>7.6</v>
      </c>
      <c r="M3958">
        <v>6.5</v>
      </c>
      <c r="Q3958">
        <v>10</v>
      </c>
      <c r="R3958" t="s">
        <v>93</v>
      </c>
      <c r="T3958" t="s">
        <v>662</v>
      </c>
      <c r="U3958">
        <v>37.5</v>
      </c>
      <c r="V3958">
        <v>115.1</v>
      </c>
      <c r="W3958">
        <v>30</v>
      </c>
      <c r="Y3958">
        <v>3</v>
      </c>
      <c r="AE3958">
        <v>4</v>
      </c>
      <c r="AG3958">
        <v>4</v>
      </c>
      <c r="AK3958">
        <v>3</v>
      </c>
      <c r="AQ3958">
        <v>4</v>
      </c>
      <c r="AS3958">
        <v>4</v>
      </c>
    </row>
    <row r="3959" spans="1:45" x14ac:dyDescent="0.35">
      <c r="A3959">
        <v>8083</v>
      </c>
      <c r="B3959" t="s">
        <v>47</v>
      </c>
      <c r="C3959">
        <v>1966</v>
      </c>
      <c r="D3959">
        <v>3</v>
      </c>
      <c r="E3959">
        <v>26</v>
      </c>
      <c r="F3959">
        <v>15</v>
      </c>
      <c r="G3959">
        <v>19</v>
      </c>
      <c r="H3959">
        <v>4</v>
      </c>
      <c r="J3959">
        <v>6.2</v>
      </c>
      <c r="L3959">
        <v>6.2</v>
      </c>
      <c r="Q3959">
        <v>7</v>
      </c>
      <c r="R3959" t="s">
        <v>93</v>
      </c>
      <c r="T3959" t="s">
        <v>662</v>
      </c>
      <c r="U3959">
        <v>37.68</v>
      </c>
      <c r="V3959">
        <v>115.27</v>
      </c>
      <c r="W3959">
        <v>30</v>
      </c>
      <c r="AE3959">
        <v>2</v>
      </c>
      <c r="AG3959">
        <v>2</v>
      </c>
      <c r="AQ3959">
        <v>2</v>
      </c>
      <c r="AS3959">
        <v>2</v>
      </c>
    </row>
    <row r="3960" spans="1:45" x14ac:dyDescent="0.35">
      <c r="A3960">
        <v>8084</v>
      </c>
      <c r="B3960" t="s">
        <v>47</v>
      </c>
      <c r="C3960">
        <v>1966</v>
      </c>
      <c r="D3960">
        <v>4</v>
      </c>
      <c r="E3960">
        <v>20</v>
      </c>
      <c r="F3960">
        <v>14</v>
      </c>
      <c r="G3960">
        <v>31</v>
      </c>
      <c r="H3960">
        <v>15</v>
      </c>
      <c r="J3960">
        <v>5.3</v>
      </c>
      <c r="L3960">
        <v>5.3</v>
      </c>
      <c r="R3960" t="s">
        <v>93</v>
      </c>
      <c r="T3960" t="s">
        <v>662</v>
      </c>
      <c r="U3960">
        <v>37.25</v>
      </c>
      <c r="V3960">
        <v>114.78</v>
      </c>
      <c r="W3960">
        <v>30</v>
      </c>
      <c r="AE3960">
        <v>1</v>
      </c>
      <c r="AF3960">
        <v>22</v>
      </c>
      <c r="AG3960">
        <v>1</v>
      </c>
      <c r="AQ3960">
        <v>1</v>
      </c>
      <c r="AR3960">
        <v>22</v>
      </c>
      <c r="AS3960">
        <v>1</v>
      </c>
    </row>
    <row r="3961" spans="1:45" x14ac:dyDescent="0.35">
      <c r="A3961">
        <v>4366</v>
      </c>
      <c r="B3961" t="s">
        <v>47</v>
      </c>
      <c r="C3961">
        <v>1966</v>
      </c>
      <c r="D3961">
        <v>4</v>
      </c>
      <c r="E3961">
        <v>26</v>
      </c>
      <c r="H3961" t="s">
        <v>48</v>
      </c>
      <c r="R3961" t="s">
        <v>233</v>
      </c>
      <c r="T3961" t="s">
        <v>2494</v>
      </c>
      <c r="U3961">
        <v>41.2</v>
      </c>
      <c r="V3961">
        <v>69.099999999999994</v>
      </c>
      <c r="W3961">
        <v>40</v>
      </c>
      <c r="X3961">
        <v>10</v>
      </c>
      <c r="Y3961">
        <v>1</v>
      </c>
      <c r="AD3961">
        <v>300</v>
      </c>
      <c r="AE3961">
        <v>4</v>
      </c>
    </row>
    <row r="3962" spans="1:45" x14ac:dyDescent="0.35">
      <c r="A3962">
        <v>4367</v>
      </c>
      <c r="B3962" t="s">
        <v>47</v>
      </c>
      <c r="C3962">
        <v>1966</v>
      </c>
      <c r="D3962">
        <v>5</v>
      </c>
      <c r="E3962">
        <v>2</v>
      </c>
      <c r="F3962">
        <v>23</v>
      </c>
      <c r="G3962">
        <v>13</v>
      </c>
      <c r="H3962" t="s">
        <v>48</v>
      </c>
      <c r="I3962">
        <v>41</v>
      </c>
      <c r="J3962">
        <v>4.8</v>
      </c>
      <c r="P3962">
        <v>4.8</v>
      </c>
      <c r="R3962" t="s">
        <v>80</v>
      </c>
      <c r="T3962" t="s">
        <v>80</v>
      </c>
      <c r="U3962">
        <v>38</v>
      </c>
      <c r="V3962">
        <v>42.6</v>
      </c>
      <c r="W3962">
        <v>140</v>
      </c>
      <c r="AE3962">
        <v>2</v>
      </c>
    </row>
    <row r="3963" spans="1:45" x14ac:dyDescent="0.35">
      <c r="A3963">
        <v>4368</v>
      </c>
      <c r="B3963" t="s">
        <v>51</v>
      </c>
      <c r="C3963">
        <v>1966</v>
      </c>
      <c r="D3963">
        <v>6</v>
      </c>
      <c r="E3963">
        <v>15</v>
      </c>
      <c r="F3963">
        <v>0</v>
      </c>
      <c r="G3963">
        <v>59</v>
      </c>
      <c r="H3963">
        <v>42.7</v>
      </c>
      <c r="I3963">
        <v>31</v>
      </c>
      <c r="J3963">
        <v>7.1</v>
      </c>
      <c r="K3963">
        <v>7.1</v>
      </c>
      <c r="L3963">
        <v>7.7</v>
      </c>
      <c r="M3963">
        <v>7.4</v>
      </c>
      <c r="R3963" t="s">
        <v>1769</v>
      </c>
      <c r="T3963" t="s">
        <v>2072</v>
      </c>
      <c r="U3963">
        <v>-10.343</v>
      </c>
      <c r="V3963">
        <v>160.88300000000001</v>
      </c>
      <c r="W3963">
        <v>170</v>
      </c>
    </row>
    <row r="3964" spans="1:45" x14ac:dyDescent="0.35">
      <c r="A3964">
        <v>4369</v>
      </c>
      <c r="B3964" t="s">
        <v>47</v>
      </c>
      <c r="C3964">
        <v>1966</v>
      </c>
      <c r="D3964">
        <v>6</v>
      </c>
      <c r="E3964">
        <v>27</v>
      </c>
      <c r="F3964">
        <v>10</v>
      </c>
      <c r="G3964">
        <v>41</v>
      </c>
      <c r="H3964">
        <v>9.5</v>
      </c>
      <c r="I3964">
        <v>23</v>
      </c>
      <c r="J3964">
        <v>6.3</v>
      </c>
      <c r="L3964">
        <v>6.3</v>
      </c>
      <c r="M3964">
        <v>6</v>
      </c>
      <c r="Q3964">
        <v>8</v>
      </c>
      <c r="R3964" t="s">
        <v>376</v>
      </c>
      <c r="T3964" t="s">
        <v>514</v>
      </c>
      <c r="U3964">
        <v>29.553999999999998</v>
      </c>
      <c r="V3964">
        <v>80.853999999999999</v>
      </c>
      <c r="W3964">
        <v>60</v>
      </c>
      <c r="X3964">
        <v>80</v>
      </c>
      <c r="Y3964">
        <v>2</v>
      </c>
      <c r="AB3964">
        <v>100</v>
      </c>
      <c r="AC3964">
        <v>2</v>
      </c>
      <c r="AD3964">
        <v>1</v>
      </c>
      <c r="AE3964">
        <v>2</v>
      </c>
      <c r="AF3964">
        <v>5200</v>
      </c>
      <c r="AG3964">
        <v>4</v>
      </c>
      <c r="AJ3964">
        <v>80</v>
      </c>
      <c r="AK3964">
        <v>2</v>
      </c>
      <c r="AN3964">
        <v>100</v>
      </c>
      <c r="AO3964">
        <v>2</v>
      </c>
      <c r="AP3964">
        <v>1</v>
      </c>
      <c r="AQ3964">
        <v>2</v>
      </c>
      <c r="AR3964">
        <v>5200</v>
      </c>
      <c r="AS3964">
        <v>4</v>
      </c>
    </row>
    <row r="3965" spans="1:45" x14ac:dyDescent="0.35">
      <c r="A3965">
        <v>4370</v>
      </c>
      <c r="B3965" t="s">
        <v>47</v>
      </c>
      <c r="C3965">
        <v>1966</v>
      </c>
      <c r="D3965">
        <v>7</v>
      </c>
      <c r="E3965">
        <v>3</v>
      </c>
      <c r="H3965" t="s">
        <v>48</v>
      </c>
      <c r="R3965" t="s">
        <v>80</v>
      </c>
      <c r="T3965" t="s">
        <v>2495</v>
      </c>
      <c r="U3965">
        <v>38.5</v>
      </c>
      <c r="V3965">
        <v>41.3</v>
      </c>
      <c r="W3965">
        <v>140</v>
      </c>
      <c r="X3965">
        <v>14</v>
      </c>
      <c r="Y3965">
        <v>1</v>
      </c>
    </row>
    <row r="3966" spans="1:45" x14ac:dyDescent="0.35">
      <c r="A3966">
        <v>8337</v>
      </c>
      <c r="B3966" t="s">
        <v>47</v>
      </c>
      <c r="C3966">
        <v>1966</v>
      </c>
      <c r="D3966">
        <v>7</v>
      </c>
      <c r="E3966">
        <v>12</v>
      </c>
      <c r="F3966">
        <v>0</v>
      </c>
      <c r="G3966">
        <v>4</v>
      </c>
      <c r="H3966">
        <v>12</v>
      </c>
      <c r="I3966">
        <v>64</v>
      </c>
      <c r="J3966">
        <v>4.5999999999999996</v>
      </c>
      <c r="L3966">
        <v>4.5999999999999996</v>
      </c>
      <c r="R3966" t="s">
        <v>80</v>
      </c>
      <c r="T3966" t="s">
        <v>2496</v>
      </c>
      <c r="U3966">
        <v>38.9</v>
      </c>
      <c r="V3966">
        <v>41.3</v>
      </c>
      <c r="W3966">
        <v>140</v>
      </c>
      <c r="X3966">
        <v>12</v>
      </c>
      <c r="Y3966">
        <v>1</v>
      </c>
      <c r="AB3966">
        <v>20</v>
      </c>
      <c r="AC3966">
        <v>1</v>
      </c>
      <c r="AE3966">
        <v>3</v>
      </c>
      <c r="AJ3966">
        <v>12</v>
      </c>
      <c r="AK3966">
        <v>1</v>
      </c>
      <c r="AN3966">
        <v>20</v>
      </c>
      <c r="AO3966">
        <v>1</v>
      </c>
      <c r="AQ3966">
        <v>3</v>
      </c>
    </row>
    <row r="3967" spans="1:45" x14ac:dyDescent="0.35">
      <c r="A3967">
        <v>4371</v>
      </c>
      <c r="B3967" t="s">
        <v>51</v>
      </c>
      <c r="C3967">
        <v>1966</v>
      </c>
      <c r="D3967">
        <v>7</v>
      </c>
      <c r="E3967">
        <v>12</v>
      </c>
      <c r="F3967">
        <v>18</v>
      </c>
      <c r="G3967">
        <v>53</v>
      </c>
      <c r="I3967">
        <v>33</v>
      </c>
      <c r="J3967">
        <v>5.5</v>
      </c>
      <c r="L3967">
        <v>5.5</v>
      </c>
      <c r="Q3967">
        <v>6</v>
      </c>
      <c r="R3967" t="s">
        <v>98</v>
      </c>
      <c r="T3967" t="s">
        <v>1838</v>
      </c>
      <c r="U3967">
        <v>44.75</v>
      </c>
      <c r="V3967">
        <v>37</v>
      </c>
      <c r="W3967">
        <v>40</v>
      </c>
    </row>
    <row r="3968" spans="1:45" x14ac:dyDescent="0.35">
      <c r="A3968">
        <v>4372</v>
      </c>
      <c r="B3968" t="s">
        <v>47</v>
      </c>
      <c r="C3968">
        <v>1966</v>
      </c>
      <c r="D3968">
        <v>8</v>
      </c>
      <c r="E3968">
        <v>15</v>
      </c>
      <c r="F3968">
        <v>2</v>
      </c>
      <c r="G3968">
        <v>15</v>
      </c>
      <c r="H3968" t="s">
        <v>48</v>
      </c>
      <c r="I3968">
        <v>53</v>
      </c>
      <c r="J3968">
        <v>5.6</v>
      </c>
      <c r="P3968">
        <v>5.6</v>
      </c>
      <c r="R3968" t="s">
        <v>77</v>
      </c>
      <c r="T3968" t="s">
        <v>2438</v>
      </c>
      <c r="U3968">
        <v>28.7</v>
      </c>
      <c r="V3968">
        <v>78.900000000000006</v>
      </c>
      <c r="W3968">
        <v>60</v>
      </c>
      <c r="X3968">
        <v>15</v>
      </c>
      <c r="Y3968">
        <v>1</v>
      </c>
      <c r="AE3968">
        <v>1</v>
      </c>
    </row>
    <row r="3969" spans="1:45" x14ac:dyDescent="0.35">
      <c r="A3969">
        <v>4376</v>
      </c>
      <c r="B3969" t="s">
        <v>47</v>
      </c>
      <c r="C3969">
        <v>1966</v>
      </c>
      <c r="D3969">
        <v>8</v>
      </c>
      <c r="E3969">
        <v>19</v>
      </c>
      <c r="F3969">
        <v>12</v>
      </c>
      <c r="G3969">
        <v>22</v>
      </c>
      <c r="H3969" t="s">
        <v>48</v>
      </c>
      <c r="I3969">
        <v>24</v>
      </c>
      <c r="J3969">
        <v>6.8</v>
      </c>
      <c r="P3969">
        <v>6.8</v>
      </c>
      <c r="Q3969">
        <v>9</v>
      </c>
      <c r="R3969" t="s">
        <v>80</v>
      </c>
      <c r="T3969" t="s">
        <v>2497</v>
      </c>
      <c r="U3969">
        <v>39.200000000000003</v>
      </c>
      <c r="V3969">
        <v>41.6</v>
      </c>
      <c r="W3969">
        <v>140</v>
      </c>
      <c r="X3969">
        <v>2394</v>
      </c>
      <c r="Y3969">
        <v>4</v>
      </c>
      <c r="AD3969">
        <v>20</v>
      </c>
      <c r="AE3969">
        <v>3</v>
      </c>
    </row>
    <row r="3970" spans="1:45" x14ac:dyDescent="0.35">
      <c r="A3970">
        <v>4377</v>
      </c>
      <c r="B3970" t="s">
        <v>47</v>
      </c>
      <c r="C3970">
        <v>1966</v>
      </c>
      <c r="D3970">
        <v>9</v>
      </c>
      <c r="E3970">
        <v>1</v>
      </c>
      <c r="F3970">
        <v>14</v>
      </c>
      <c r="G3970">
        <v>13</v>
      </c>
      <c r="H3970">
        <v>48</v>
      </c>
      <c r="I3970">
        <v>17</v>
      </c>
      <c r="J3970">
        <v>5.9</v>
      </c>
      <c r="L3970">
        <v>5.9</v>
      </c>
      <c r="M3970">
        <v>5.3</v>
      </c>
      <c r="Q3970">
        <v>8</v>
      </c>
      <c r="R3970" t="s">
        <v>56</v>
      </c>
      <c r="T3970" t="s">
        <v>2485</v>
      </c>
      <c r="U3970">
        <v>37.5</v>
      </c>
      <c r="V3970">
        <v>22.1</v>
      </c>
      <c r="W3970">
        <v>130</v>
      </c>
      <c r="X3970">
        <v>1</v>
      </c>
      <c r="Y3970">
        <v>1</v>
      </c>
      <c r="AB3970">
        <v>25</v>
      </c>
      <c r="AC3970">
        <v>1</v>
      </c>
      <c r="AD3970">
        <v>14</v>
      </c>
      <c r="AE3970">
        <v>3</v>
      </c>
      <c r="AF3970">
        <v>180</v>
      </c>
      <c r="AG3970">
        <v>3</v>
      </c>
      <c r="AN3970">
        <v>25</v>
      </c>
      <c r="AO3970">
        <v>1</v>
      </c>
      <c r="AP3970">
        <v>14</v>
      </c>
      <c r="AQ3970">
        <v>3</v>
      </c>
      <c r="AR3970">
        <v>180</v>
      </c>
      <c r="AS3970">
        <v>3</v>
      </c>
    </row>
    <row r="3971" spans="1:45" x14ac:dyDescent="0.35">
      <c r="A3971">
        <v>4378</v>
      </c>
      <c r="B3971" t="s">
        <v>47</v>
      </c>
      <c r="C3971">
        <v>1966</v>
      </c>
      <c r="D3971">
        <v>9</v>
      </c>
      <c r="E3971">
        <v>4</v>
      </c>
      <c r="F3971">
        <v>22</v>
      </c>
      <c r="G3971">
        <v>14</v>
      </c>
      <c r="H3971" t="s">
        <v>48</v>
      </c>
      <c r="I3971">
        <v>8</v>
      </c>
      <c r="J3971">
        <v>5.2</v>
      </c>
      <c r="P3971">
        <v>5.2</v>
      </c>
      <c r="R3971" t="s">
        <v>580</v>
      </c>
      <c r="T3971" t="s">
        <v>580</v>
      </c>
      <c r="U3971">
        <v>4.5999999999999996</v>
      </c>
      <c r="V3971">
        <v>-73.900000000000006</v>
      </c>
      <c r="W3971">
        <v>160</v>
      </c>
      <c r="X3971">
        <v>6</v>
      </c>
      <c r="Y3971">
        <v>1</v>
      </c>
      <c r="AE3971">
        <v>3</v>
      </c>
    </row>
    <row r="3972" spans="1:45" x14ac:dyDescent="0.35">
      <c r="A3972">
        <v>8085</v>
      </c>
      <c r="B3972" t="s">
        <v>47</v>
      </c>
      <c r="C3972">
        <v>1966</v>
      </c>
      <c r="D3972">
        <v>9</v>
      </c>
      <c r="E3972">
        <v>19</v>
      </c>
      <c r="F3972">
        <v>5</v>
      </c>
      <c r="G3972">
        <v>3</v>
      </c>
      <c r="H3972">
        <v>53</v>
      </c>
      <c r="J3972">
        <v>5.4</v>
      </c>
      <c r="L3972">
        <v>5.4</v>
      </c>
      <c r="Q3972">
        <v>7</v>
      </c>
      <c r="R3972" t="s">
        <v>93</v>
      </c>
      <c r="T3972" t="s">
        <v>530</v>
      </c>
      <c r="U3972">
        <v>24</v>
      </c>
      <c r="V3972">
        <v>97.7</v>
      </c>
      <c r="W3972">
        <v>30</v>
      </c>
      <c r="AE3972">
        <v>1</v>
      </c>
      <c r="AQ3972">
        <v>1</v>
      </c>
    </row>
    <row r="3973" spans="1:45" x14ac:dyDescent="0.35">
      <c r="A3973">
        <v>4379</v>
      </c>
      <c r="B3973" t="s">
        <v>47</v>
      </c>
      <c r="C3973">
        <v>1966</v>
      </c>
      <c r="D3973">
        <v>9</v>
      </c>
      <c r="E3973">
        <v>19</v>
      </c>
      <c r="F3973">
        <v>18</v>
      </c>
      <c r="G3973">
        <v>40</v>
      </c>
      <c r="H3973" t="s">
        <v>48</v>
      </c>
      <c r="I3973">
        <v>12</v>
      </c>
      <c r="J3973">
        <v>5</v>
      </c>
      <c r="P3973">
        <v>5</v>
      </c>
      <c r="R3973" t="s">
        <v>501</v>
      </c>
      <c r="T3973" t="s">
        <v>501</v>
      </c>
      <c r="U3973">
        <v>10.8</v>
      </c>
      <c r="V3973">
        <v>-69.5</v>
      </c>
      <c r="W3973">
        <v>160</v>
      </c>
      <c r="AE3973">
        <v>3</v>
      </c>
    </row>
    <row r="3974" spans="1:45" x14ac:dyDescent="0.35">
      <c r="A3974">
        <v>8086</v>
      </c>
      <c r="B3974" t="s">
        <v>47</v>
      </c>
      <c r="C3974">
        <v>1966</v>
      </c>
      <c r="D3974">
        <v>9</v>
      </c>
      <c r="E3974">
        <v>28</v>
      </c>
      <c r="F3974">
        <v>14</v>
      </c>
      <c r="G3974">
        <v>0</v>
      </c>
      <c r="H3974">
        <v>19</v>
      </c>
      <c r="J3974">
        <v>6.4</v>
      </c>
      <c r="L3974">
        <v>6.4</v>
      </c>
      <c r="Q3974">
        <v>9</v>
      </c>
      <c r="R3974" t="s">
        <v>93</v>
      </c>
      <c r="T3974" t="s">
        <v>1633</v>
      </c>
      <c r="U3974">
        <v>27.5</v>
      </c>
      <c r="V3974">
        <v>100.1</v>
      </c>
      <c r="W3974">
        <v>30</v>
      </c>
      <c r="AE3974">
        <v>3</v>
      </c>
      <c r="AG3974">
        <v>3</v>
      </c>
      <c r="AQ3974">
        <v>3</v>
      </c>
      <c r="AS3974">
        <v>3</v>
      </c>
    </row>
    <row r="3975" spans="1:45" x14ac:dyDescent="0.35">
      <c r="A3975">
        <v>8087</v>
      </c>
      <c r="B3975" t="s">
        <v>47</v>
      </c>
      <c r="C3975">
        <v>1966</v>
      </c>
      <c r="D3975">
        <v>10</v>
      </c>
      <c r="E3975">
        <v>2</v>
      </c>
      <c r="F3975">
        <v>2</v>
      </c>
      <c r="G3975">
        <v>24</v>
      </c>
      <c r="H3975">
        <v>57</v>
      </c>
      <c r="J3975">
        <v>5.2</v>
      </c>
      <c r="L3975">
        <v>5.2</v>
      </c>
      <c r="Q3975">
        <v>7</v>
      </c>
      <c r="R3975" t="s">
        <v>93</v>
      </c>
      <c r="T3975" t="s">
        <v>1991</v>
      </c>
      <c r="U3975">
        <v>43.83</v>
      </c>
      <c r="V3975">
        <v>125.12</v>
      </c>
      <c r="W3975">
        <v>30</v>
      </c>
      <c r="AE3975">
        <v>3</v>
      </c>
      <c r="AQ3975">
        <v>3</v>
      </c>
    </row>
    <row r="3976" spans="1:45" x14ac:dyDescent="0.35">
      <c r="A3976">
        <v>4381</v>
      </c>
      <c r="B3976" t="s">
        <v>51</v>
      </c>
      <c r="C3976">
        <v>1966</v>
      </c>
      <c r="D3976">
        <v>10</v>
      </c>
      <c r="E3976">
        <v>17</v>
      </c>
      <c r="F3976">
        <v>21</v>
      </c>
      <c r="G3976">
        <v>41</v>
      </c>
      <c r="H3976">
        <v>56</v>
      </c>
      <c r="I3976">
        <v>38</v>
      </c>
      <c r="J3976">
        <v>8.1</v>
      </c>
      <c r="K3976">
        <v>8.1</v>
      </c>
      <c r="L3976">
        <v>7.5</v>
      </c>
      <c r="Q3976">
        <v>9</v>
      </c>
      <c r="R3976" t="s">
        <v>479</v>
      </c>
      <c r="T3976" t="s">
        <v>2498</v>
      </c>
      <c r="U3976">
        <v>-10.747999999999999</v>
      </c>
      <c r="V3976">
        <v>-78.638000000000005</v>
      </c>
      <c r="W3976">
        <v>160</v>
      </c>
      <c r="X3976">
        <v>110</v>
      </c>
      <c r="Y3976">
        <v>3</v>
      </c>
      <c r="AB3976">
        <v>3000</v>
      </c>
      <c r="AC3976">
        <v>4</v>
      </c>
      <c r="AD3976">
        <v>35</v>
      </c>
      <c r="AE3976">
        <v>4</v>
      </c>
      <c r="AJ3976">
        <v>110</v>
      </c>
      <c r="AK3976">
        <v>3</v>
      </c>
      <c r="AN3976">
        <v>3000</v>
      </c>
      <c r="AO3976">
        <v>4</v>
      </c>
      <c r="AP3976">
        <v>35</v>
      </c>
      <c r="AQ3976">
        <v>4</v>
      </c>
    </row>
    <row r="3977" spans="1:45" x14ac:dyDescent="0.35">
      <c r="A3977">
        <v>4382</v>
      </c>
      <c r="B3977" t="s">
        <v>47</v>
      </c>
      <c r="C3977">
        <v>1966</v>
      </c>
      <c r="D3977">
        <v>10</v>
      </c>
      <c r="E3977">
        <v>29</v>
      </c>
      <c r="F3977">
        <v>2</v>
      </c>
      <c r="G3977">
        <v>39</v>
      </c>
      <c r="H3977">
        <v>29.4</v>
      </c>
      <c r="I3977">
        <v>20</v>
      </c>
      <c r="J3977">
        <v>5.7</v>
      </c>
      <c r="L3977">
        <v>5.7</v>
      </c>
      <c r="R3977" t="s">
        <v>56</v>
      </c>
      <c r="T3977" t="s">
        <v>2491</v>
      </c>
      <c r="U3977">
        <v>39.200000000000003</v>
      </c>
      <c r="V3977">
        <v>21.2</v>
      </c>
      <c r="W3977">
        <v>130</v>
      </c>
      <c r="X3977">
        <v>1</v>
      </c>
      <c r="Y3977">
        <v>1</v>
      </c>
      <c r="AB3977">
        <v>23</v>
      </c>
      <c r="AC3977">
        <v>1</v>
      </c>
      <c r="AE3977">
        <v>3</v>
      </c>
      <c r="AG3977">
        <v>3</v>
      </c>
      <c r="AJ3977">
        <v>1</v>
      </c>
      <c r="AK3977">
        <v>1</v>
      </c>
      <c r="AN3977">
        <v>23</v>
      </c>
      <c r="AO3977">
        <v>1</v>
      </c>
      <c r="AQ3977">
        <v>3</v>
      </c>
      <c r="AS3977">
        <v>3</v>
      </c>
    </row>
    <row r="3978" spans="1:45" x14ac:dyDescent="0.35">
      <c r="A3978">
        <v>4383</v>
      </c>
      <c r="B3978" t="s">
        <v>51</v>
      </c>
      <c r="C3978">
        <v>1966</v>
      </c>
      <c r="D3978">
        <v>12</v>
      </c>
      <c r="E3978">
        <v>28</v>
      </c>
      <c r="F3978">
        <v>8</v>
      </c>
      <c r="G3978">
        <v>18</v>
      </c>
      <c r="H3978">
        <v>7.4</v>
      </c>
      <c r="I3978">
        <v>47</v>
      </c>
      <c r="J3978">
        <v>7.8</v>
      </c>
      <c r="L3978">
        <v>7.8</v>
      </c>
      <c r="Q3978">
        <v>8</v>
      </c>
      <c r="R3978" t="s">
        <v>539</v>
      </c>
      <c r="T3978" t="s">
        <v>2499</v>
      </c>
      <c r="U3978">
        <v>-25.5</v>
      </c>
      <c r="V3978">
        <v>-70.7</v>
      </c>
      <c r="W3978">
        <v>160</v>
      </c>
      <c r="X3978">
        <v>3</v>
      </c>
      <c r="Y3978">
        <v>1</v>
      </c>
      <c r="AB3978">
        <v>6</v>
      </c>
      <c r="AC3978">
        <v>1</v>
      </c>
      <c r="AD3978">
        <v>0.4</v>
      </c>
      <c r="AE3978">
        <v>1</v>
      </c>
      <c r="AG3978">
        <v>3</v>
      </c>
      <c r="AJ3978">
        <v>3</v>
      </c>
      <c r="AK3978">
        <v>1</v>
      </c>
      <c r="AN3978">
        <v>6</v>
      </c>
      <c r="AO3978">
        <v>1</v>
      </c>
      <c r="AP3978">
        <v>0.4</v>
      </c>
      <c r="AQ3978">
        <v>1</v>
      </c>
      <c r="AS3978">
        <v>3</v>
      </c>
    </row>
    <row r="3979" spans="1:45" x14ac:dyDescent="0.35">
      <c r="A3979">
        <v>4386</v>
      </c>
      <c r="B3979" t="s">
        <v>51</v>
      </c>
      <c r="C3979">
        <v>1966</v>
      </c>
      <c r="D3979">
        <v>12</v>
      </c>
      <c r="E3979">
        <v>31</v>
      </c>
      <c r="F3979">
        <v>18</v>
      </c>
      <c r="G3979">
        <v>23</v>
      </c>
      <c r="H3979">
        <v>11.1</v>
      </c>
      <c r="I3979">
        <v>83</v>
      </c>
      <c r="J3979">
        <v>7.8</v>
      </c>
      <c r="K3979">
        <v>7.8</v>
      </c>
      <c r="L3979">
        <v>7.5</v>
      </c>
      <c r="M3979">
        <v>7.3</v>
      </c>
      <c r="R3979" t="s">
        <v>1769</v>
      </c>
      <c r="T3979" t="s">
        <v>1770</v>
      </c>
      <c r="U3979">
        <v>-11.893000000000001</v>
      </c>
      <c r="V3979">
        <v>166.44499999999999</v>
      </c>
      <c r="W3979">
        <v>170</v>
      </c>
    </row>
    <row r="3980" spans="1:45" x14ac:dyDescent="0.35">
      <c r="A3980">
        <v>7445</v>
      </c>
      <c r="B3980" t="s">
        <v>51</v>
      </c>
      <c r="C3980">
        <v>1966</v>
      </c>
      <c r="D3980">
        <v>12</v>
      </c>
      <c r="E3980">
        <v>31</v>
      </c>
      <c r="F3980">
        <v>22</v>
      </c>
      <c r="G3980">
        <v>15</v>
      </c>
      <c r="H3980">
        <v>16.600000000000001</v>
      </c>
      <c r="I3980">
        <v>23</v>
      </c>
      <c r="J3980">
        <v>7.2</v>
      </c>
      <c r="K3980">
        <v>7.2</v>
      </c>
      <c r="L3980">
        <v>7.1</v>
      </c>
      <c r="R3980" t="s">
        <v>1769</v>
      </c>
      <c r="T3980" t="s">
        <v>1770</v>
      </c>
      <c r="U3980">
        <v>-12.334</v>
      </c>
      <c r="V3980">
        <v>166.684</v>
      </c>
      <c r="W3980">
        <v>170</v>
      </c>
    </row>
    <row r="3981" spans="1:45" x14ac:dyDescent="0.35">
      <c r="A3981">
        <v>4387</v>
      </c>
      <c r="B3981" t="s">
        <v>47</v>
      </c>
      <c r="C3981">
        <v>1967</v>
      </c>
      <c r="D3981">
        <v>1</v>
      </c>
      <c r="E3981">
        <v>4</v>
      </c>
      <c r="F3981">
        <v>5</v>
      </c>
      <c r="G3981">
        <v>58</v>
      </c>
      <c r="H3981" t="s">
        <v>48</v>
      </c>
      <c r="I3981">
        <v>10</v>
      </c>
      <c r="J3981">
        <v>6</v>
      </c>
      <c r="P3981">
        <v>6</v>
      </c>
      <c r="R3981" t="s">
        <v>56</v>
      </c>
      <c r="T3981" t="s">
        <v>56</v>
      </c>
      <c r="U3981">
        <v>38.4</v>
      </c>
      <c r="V3981">
        <v>22</v>
      </c>
      <c r="W3981">
        <v>130</v>
      </c>
      <c r="AE3981">
        <v>2</v>
      </c>
    </row>
    <row r="3982" spans="1:45" x14ac:dyDescent="0.35">
      <c r="A3982">
        <v>4388</v>
      </c>
      <c r="B3982" t="s">
        <v>47</v>
      </c>
      <c r="C3982">
        <v>1967</v>
      </c>
      <c r="D3982">
        <v>1</v>
      </c>
      <c r="E3982">
        <v>5</v>
      </c>
      <c r="F3982">
        <v>0</v>
      </c>
      <c r="G3982">
        <v>14</v>
      </c>
      <c r="H3982" t="s">
        <v>48</v>
      </c>
      <c r="I3982">
        <v>35</v>
      </c>
      <c r="J3982">
        <v>7.5</v>
      </c>
      <c r="P3982">
        <v>7.5</v>
      </c>
      <c r="Q3982">
        <v>10</v>
      </c>
      <c r="R3982" t="s">
        <v>1803</v>
      </c>
      <c r="T3982" t="s">
        <v>1803</v>
      </c>
      <c r="U3982">
        <v>48.1</v>
      </c>
      <c r="V3982">
        <v>102.8</v>
      </c>
      <c r="W3982">
        <v>40</v>
      </c>
      <c r="AE3982">
        <v>1</v>
      </c>
    </row>
    <row r="3983" spans="1:45" x14ac:dyDescent="0.35">
      <c r="A3983">
        <v>8088</v>
      </c>
      <c r="B3983" t="s">
        <v>47</v>
      </c>
      <c r="C3983">
        <v>1967</v>
      </c>
      <c r="D3983">
        <v>1</v>
      </c>
      <c r="E3983">
        <v>24</v>
      </c>
      <c r="F3983">
        <v>14</v>
      </c>
      <c r="G3983">
        <v>45</v>
      </c>
      <c r="H3983">
        <v>12</v>
      </c>
      <c r="J3983">
        <v>5.5</v>
      </c>
      <c r="L3983">
        <v>5.5</v>
      </c>
      <c r="Q3983">
        <v>7</v>
      </c>
      <c r="R3983" t="s">
        <v>93</v>
      </c>
      <c r="T3983" t="s">
        <v>410</v>
      </c>
      <c r="U3983">
        <v>30.2</v>
      </c>
      <c r="V3983">
        <v>104.1</v>
      </c>
      <c r="W3983">
        <v>30</v>
      </c>
      <c r="AE3983">
        <v>2</v>
      </c>
      <c r="AF3983">
        <v>417</v>
      </c>
      <c r="AG3983">
        <v>3</v>
      </c>
      <c r="AQ3983">
        <v>2</v>
      </c>
      <c r="AR3983">
        <v>417</v>
      </c>
      <c r="AS3983">
        <v>3</v>
      </c>
    </row>
    <row r="3984" spans="1:45" x14ac:dyDescent="0.35">
      <c r="A3984">
        <v>4418</v>
      </c>
      <c r="B3984" t="s">
        <v>47</v>
      </c>
      <c r="C3984">
        <v>1967</v>
      </c>
      <c r="D3984">
        <v>2</v>
      </c>
      <c r="E3984">
        <v>9</v>
      </c>
      <c r="F3984">
        <v>14</v>
      </c>
      <c r="G3984">
        <v>4</v>
      </c>
      <c r="H3984">
        <v>48</v>
      </c>
      <c r="I3984">
        <v>33</v>
      </c>
      <c r="J3984">
        <v>5.6</v>
      </c>
      <c r="L3984">
        <v>5.6</v>
      </c>
      <c r="M3984">
        <v>5.6</v>
      </c>
      <c r="R3984" t="s">
        <v>100</v>
      </c>
      <c r="T3984" t="s">
        <v>2500</v>
      </c>
      <c r="U3984">
        <v>40</v>
      </c>
      <c r="V3984">
        <v>20.2</v>
      </c>
      <c r="W3984">
        <v>130</v>
      </c>
      <c r="AE3984">
        <v>2</v>
      </c>
      <c r="AF3984">
        <v>77</v>
      </c>
      <c r="AG3984">
        <v>2</v>
      </c>
      <c r="AQ3984">
        <v>2</v>
      </c>
      <c r="AR3984">
        <v>77</v>
      </c>
      <c r="AS3984">
        <v>2</v>
      </c>
    </row>
    <row r="3985" spans="1:47" x14ac:dyDescent="0.35">
      <c r="A3985">
        <v>4391</v>
      </c>
      <c r="B3985" t="s">
        <v>47</v>
      </c>
      <c r="C3985">
        <v>1967</v>
      </c>
      <c r="D3985">
        <v>2</v>
      </c>
      <c r="E3985">
        <v>9</v>
      </c>
      <c r="F3985">
        <v>15</v>
      </c>
      <c r="G3985">
        <v>24</v>
      </c>
      <c r="H3985" t="s">
        <v>48</v>
      </c>
      <c r="I3985">
        <v>60</v>
      </c>
      <c r="J3985">
        <v>6.8</v>
      </c>
      <c r="P3985">
        <v>6.8</v>
      </c>
      <c r="Q3985">
        <v>9</v>
      </c>
      <c r="R3985" t="s">
        <v>580</v>
      </c>
      <c r="T3985" t="s">
        <v>2501</v>
      </c>
      <c r="U3985">
        <v>2.9</v>
      </c>
      <c r="V3985">
        <v>-74.900000000000006</v>
      </c>
      <c r="W3985">
        <v>160</v>
      </c>
      <c r="X3985">
        <v>98</v>
      </c>
      <c r="Y3985">
        <v>2</v>
      </c>
      <c r="AD3985">
        <v>20</v>
      </c>
      <c r="AE3985">
        <v>3</v>
      </c>
    </row>
    <row r="3986" spans="1:47" x14ac:dyDescent="0.35">
      <c r="A3986">
        <v>4394</v>
      </c>
      <c r="B3986" t="s">
        <v>47</v>
      </c>
      <c r="C3986">
        <v>1967</v>
      </c>
      <c r="D3986">
        <v>2</v>
      </c>
      <c r="E3986">
        <v>19</v>
      </c>
      <c r="F3986">
        <v>22</v>
      </c>
      <c r="G3986">
        <v>14</v>
      </c>
      <c r="H3986">
        <v>35.299999999999997</v>
      </c>
      <c r="I3986">
        <v>80</v>
      </c>
      <c r="J3986">
        <v>6.8</v>
      </c>
      <c r="L3986">
        <v>6.8</v>
      </c>
      <c r="Q3986">
        <v>9</v>
      </c>
      <c r="R3986" t="s">
        <v>676</v>
      </c>
      <c r="T3986" t="s">
        <v>2502</v>
      </c>
      <c r="U3986">
        <v>-9.1999999999999993</v>
      </c>
      <c r="V3986">
        <v>113.1</v>
      </c>
      <c r="W3986">
        <v>60</v>
      </c>
      <c r="X3986">
        <v>54</v>
      </c>
      <c r="Y3986">
        <v>2</v>
      </c>
      <c r="AB3986">
        <v>300</v>
      </c>
      <c r="AC3986">
        <v>3</v>
      </c>
      <c r="AE3986">
        <v>3</v>
      </c>
      <c r="AF3986">
        <v>2000</v>
      </c>
      <c r="AG3986">
        <v>4</v>
      </c>
      <c r="AH3986">
        <v>5000</v>
      </c>
      <c r="AI3986">
        <v>4</v>
      </c>
      <c r="AJ3986">
        <v>54</v>
      </c>
      <c r="AK3986">
        <v>2</v>
      </c>
      <c r="AN3986">
        <v>300</v>
      </c>
      <c r="AO3986">
        <v>3</v>
      </c>
      <c r="AQ3986">
        <v>3</v>
      </c>
      <c r="AR3986">
        <v>2000</v>
      </c>
      <c r="AS3986">
        <v>4</v>
      </c>
      <c r="AT3986">
        <v>5000</v>
      </c>
      <c r="AU3986">
        <v>4</v>
      </c>
    </row>
    <row r="3987" spans="1:47" x14ac:dyDescent="0.35">
      <c r="A3987">
        <v>6596</v>
      </c>
      <c r="B3987" t="s">
        <v>51</v>
      </c>
      <c r="C3987">
        <v>1967</v>
      </c>
      <c r="D3987">
        <v>3</v>
      </c>
      <c r="E3987">
        <v>19</v>
      </c>
      <c r="F3987">
        <v>4</v>
      </c>
      <c r="G3987">
        <v>1</v>
      </c>
      <c r="H3987">
        <v>38.5</v>
      </c>
      <c r="I3987">
        <v>38</v>
      </c>
      <c r="J3987">
        <v>7</v>
      </c>
      <c r="L3987">
        <v>7</v>
      </c>
      <c r="Q3987">
        <v>8</v>
      </c>
      <c r="R3987" t="s">
        <v>98</v>
      </c>
      <c r="T3987" t="s">
        <v>904</v>
      </c>
      <c r="U3987">
        <v>45.53</v>
      </c>
      <c r="V3987">
        <v>151.11000000000001</v>
      </c>
      <c r="W3987">
        <v>50</v>
      </c>
    </row>
    <row r="3988" spans="1:47" x14ac:dyDescent="0.35">
      <c r="A3988">
        <v>7973</v>
      </c>
      <c r="B3988" t="s">
        <v>47</v>
      </c>
      <c r="C3988">
        <v>1967</v>
      </c>
      <c r="D3988">
        <v>3</v>
      </c>
      <c r="E3988">
        <v>27</v>
      </c>
      <c r="F3988">
        <v>8</v>
      </c>
      <c r="G3988">
        <v>58</v>
      </c>
      <c r="H3988">
        <v>20</v>
      </c>
      <c r="I3988">
        <v>30</v>
      </c>
      <c r="J3988">
        <v>6.3</v>
      </c>
      <c r="L3988">
        <v>6.3</v>
      </c>
      <c r="Q3988">
        <v>7</v>
      </c>
      <c r="R3988" t="s">
        <v>93</v>
      </c>
      <c r="T3988" t="s">
        <v>2503</v>
      </c>
      <c r="U3988">
        <v>38.5</v>
      </c>
      <c r="V3988">
        <v>116.5</v>
      </c>
      <c r="W3988">
        <v>30</v>
      </c>
      <c r="AE3988">
        <v>3</v>
      </c>
      <c r="AF3988">
        <v>53886</v>
      </c>
      <c r="AG3988">
        <v>4</v>
      </c>
      <c r="AQ3988">
        <v>3</v>
      </c>
      <c r="AR3988">
        <v>53886</v>
      </c>
      <c r="AS3988">
        <v>4</v>
      </c>
    </row>
    <row r="3989" spans="1:47" x14ac:dyDescent="0.35">
      <c r="A3989">
        <v>4396</v>
      </c>
      <c r="B3989" t="s">
        <v>51</v>
      </c>
      <c r="C3989">
        <v>1967</v>
      </c>
      <c r="D3989">
        <v>4</v>
      </c>
      <c r="E3989">
        <v>11</v>
      </c>
      <c r="F3989">
        <v>5</v>
      </c>
      <c r="G3989">
        <v>9</v>
      </c>
      <c r="H3989">
        <v>12.1</v>
      </c>
      <c r="I3989">
        <v>33</v>
      </c>
      <c r="J3989">
        <v>5.5</v>
      </c>
      <c r="L3989">
        <v>5.5</v>
      </c>
      <c r="Q3989">
        <v>8</v>
      </c>
      <c r="R3989" t="s">
        <v>676</v>
      </c>
      <c r="T3989" t="s">
        <v>2504</v>
      </c>
      <c r="U3989">
        <v>-3.7</v>
      </c>
      <c r="V3989">
        <v>119.3</v>
      </c>
      <c r="W3989">
        <v>170</v>
      </c>
      <c r="X3989">
        <v>58</v>
      </c>
      <c r="Y3989">
        <v>2</v>
      </c>
      <c r="AB3989">
        <v>100</v>
      </c>
      <c r="AC3989">
        <v>2</v>
      </c>
      <c r="AE3989">
        <v>2</v>
      </c>
      <c r="AG3989">
        <v>2</v>
      </c>
      <c r="AJ3989">
        <v>71</v>
      </c>
      <c r="AK3989">
        <v>2</v>
      </c>
      <c r="AN3989">
        <v>100</v>
      </c>
      <c r="AO3989">
        <v>2</v>
      </c>
      <c r="AQ3989">
        <v>2</v>
      </c>
      <c r="AS3989">
        <v>2</v>
      </c>
    </row>
    <row r="3990" spans="1:47" x14ac:dyDescent="0.35">
      <c r="A3990">
        <v>4397</v>
      </c>
      <c r="B3990" t="s">
        <v>51</v>
      </c>
      <c r="C3990">
        <v>1967</v>
      </c>
      <c r="D3990">
        <v>4</v>
      </c>
      <c r="E3990">
        <v>12</v>
      </c>
      <c r="F3990">
        <v>4</v>
      </c>
      <c r="G3990">
        <v>51</v>
      </c>
      <c r="H3990">
        <v>50.2</v>
      </c>
      <c r="I3990">
        <v>100</v>
      </c>
      <c r="J3990">
        <v>6.1</v>
      </c>
      <c r="L3990">
        <v>6.1</v>
      </c>
      <c r="R3990" t="s">
        <v>676</v>
      </c>
      <c r="T3990" t="s">
        <v>2505</v>
      </c>
      <c r="U3990">
        <v>5.5</v>
      </c>
      <c r="V3990">
        <v>97.3</v>
      </c>
      <c r="W3990">
        <v>60</v>
      </c>
      <c r="X3990">
        <v>14</v>
      </c>
      <c r="Y3990">
        <v>1</v>
      </c>
      <c r="AE3990">
        <v>3</v>
      </c>
      <c r="AF3990">
        <v>2000</v>
      </c>
      <c r="AG3990">
        <v>4</v>
      </c>
      <c r="AJ3990">
        <v>14</v>
      </c>
      <c r="AK3990">
        <v>1</v>
      </c>
      <c r="AQ3990">
        <v>3</v>
      </c>
      <c r="AR3990">
        <v>2000</v>
      </c>
      <c r="AS3990">
        <v>4</v>
      </c>
    </row>
    <row r="3991" spans="1:47" x14ac:dyDescent="0.35">
      <c r="A3991">
        <v>4398</v>
      </c>
      <c r="B3991" t="s">
        <v>47</v>
      </c>
      <c r="C3991">
        <v>1967</v>
      </c>
      <c r="D3991">
        <v>5</v>
      </c>
      <c r="E3991">
        <v>1</v>
      </c>
      <c r="F3991">
        <v>7</v>
      </c>
      <c r="G3991">
        <v>8</v>
      </c>
      <c r="H3991" t="s">
        <v>48</v>
      </c>
      <c r="I3991">
        <v>55</v>
      </c>
      <c r="J3991">
        <v>5.9</v>
      </c>
      <c r="P3991">
        <v>5.9</v>
      </c>
      <c r="R3991" t="s">
        <v>56</v>
      </c>
      <c r="T3991" t="s">
        <v>56</v>
      </c>
      <c r="U3991">
        <v>39.5</v>
      </c>
      <c r="V3991">
        <v>21.2</v>
      </c>
      <c r="W3991">
        <v>130</v>
      </c>
      <c r="X3991">
        <v>9</v>
      </c>
      <c r="Y3991">
        <v>1</v>
      </c>
      <c r="AD3991">
        <v>5</v>
      </c>
      <c r="AE3991">
        <v>2</v>
      </c>
    </row>
    <row r="3992" spans="1:47" x14ac:dyDescent="0.35">
      <c r="A3992">
        <v>4399</v>
      </c>
      <c r="B3992" t="s">
        <v>47</v>
      </c>
      <c r="C3992">
        <v>1967</v>
      </c>
      <c r="D3992">
        <v>7</v>
      </c>
      <c r="E3992">
        <v>13</v>
      </c>
      <c r="F3992">
        <v>2</v>
      </c>
      <c r="G3992">
        <v>10</v>
      </c>
      <c r="H3992">
        <v>20</v>
      </c>
      <c r="I3992">
        <v>13</v>
      </c>
      <c r="J3992">
        <v>5</v>
      </c>
      <c r="L3992">
        <v>5</v>
      </c>
      <c r="R3992" t="s">
        <v>258</v>
      </c>
      <c r="T3992" t="s">
        <v>2506</v>
      </c>
      <c r="U3992">
        <v>35.5</v>
      </c>
      <c r="V3992">
        <v>-0.1</v>
      </c>
      <c r="W3992">
        <v>15</v>
      </c>
      <c r="X3992">
        <v>10</v>
      </c>
      <c r="Y3992">
        <v>1</v>
      </c>
      <c r="AB3992">
        <v>15</v>
      </c>
      <c r="AC3992">
        <v>1</v>
      </c>
      <c r="AE3992">
        <v>1</v>
      </c>
      <c r="AF3992">
        <v>40</v>
      </c>
      <c r="AG3992">
        <v>1</v>
      </c>
      <c r="AJ3992">
        <v>10</v>
      </c>
      <c r="AK3992">
        <v>1</v>
      </c>
      <c r="AN3992">
        <v>15</v>
      </c>
      <c r="AO3992">
        <v>1</v>
      </c>
      <c r="AQ3992">
        <v>1</v>
      </c>
      <c r="AR3992">
        <v>40</v>
      </c>
      <c r="AS3992">
        <v>1</v>
      </c>
    </row>
    <row r="3993" spans="1:47" x14ac:dyDescent="0.35">
      <c r="A3993">
        <v>4403</v>
      </c>
      <c r="B3993" t="s">
        <v>47</v>
      </c>
      <c r="C3993">
        <v>1967</v>
      </c>
      <c r="D3993">
        <v>7</v>
      </c>
      <c r="E3993">
        <v>22</v>
      </c>
      <c r="F3993">
        <v>16</v>
      </c>
      <c r="G3993">
        <v>57</v>
      </c>
      <c r="H3993" t="s">
        <v>48</v>
      </c>
      <c r="I3993">
        <v>4</v>
      </c>
      <c r="J3993">
        <v>7.3</v>
      </c>
      <c r="P3993">
        <v>7.3</v>
      </c>
      <c r="Q3993">
        <v>10</v>
      </c>
      <c r="R3993" t="s">
        <v>80</v>
      </c>
      <c r="T3993" t="s">
        <v>2507</v>
      </c>
      <c r="U3993">
        <v>40.700000000000003</v>
      </c>
      <c r="V3993">
        <v>30.8</v>
      </c>
      <c r="W3993">
        <v>140</v>
      </c>
      <c r="X3993">
        <v>86</v>
      </c>
      <c r="Y3993">
        <v>2</v>
      </c>
      <c r="AD3993">
        <v>3</v>
      </c>
      <c r="AE3993">
        <v>2</v>
      </c>
    </row>
    <row r="3994" spans="1:47" x14ac:dyDescent="0.35">
      <c r="A3994">
        <v>4404</v>
      </c>
      <c r="B3994" t="s">
        <v>47</v>
      </c>
      <c r="C3994">
        <v>1967</v>
      </c>
      <c r="D3994">
        <v>7</v>
      </c>
      <c r="E3994">
        <v>26</v>
      </c>
      <c r="F3994">
        <v>18</v>
      </c>
      <c r="G3994">
        <v>53</v>
      </c>
      <c r="H3994" t="s">
        <v>48</v>
      </c>
      <c r="I3994">
        <v>8</v>
      </c>
      <c r="J3994">
        <v>6.2</v>
      </c>
      <c r="P3994">
        <v>6.2</v>
      </c>
      <c r="R3994" t="s">
        <v>80</v>
      </c>
      <c r="T3994" t="s">
        <v>2508</v>
      </c>
      <c r="U3994">
        <v>39.5</v>
      </c>
      <c r="V3994">
        <v>40.4</v>
      </c>
      <c r="W3994">
        <v>140</v>
      </c>
      <c r="X3994">
        <v>97</v>
      </c>
      <c r="Y3994">
        <v>2</v>
      </c>
      <c r="AE3994">
        <v>3</v>
      </c>
    </row>
    <row r="3995" spans="1:47" x14ac:dyDescent="0.35">
      <c r="A3995">
        <v>4407</v>
      </c>
      <c r="B3995" t="s">
        <v>47</v>
      </c>
      <c r="C3995">
        <v>1967</v>
      </c>
      <c r="D3995">
        <v>7</v>
      </c>
      <c r="E3995">
        <v>29</v>
      </c>
      <c r="F3995">
        <v>10</v>
      </c>
      <c r="G3995">
        <v>24</v>
      </c>
      <c r="H3995">
        <v>24.6</v>
      </c>
      <c r="I3995">
        <v>161</v>
      </c>
      <c r="J3995">
        <v>6.8</v>
      </c>
      <c r="L3995">
        <v>6.8</v>
      </c>
      <c r="R3995" t="s">
        <v>580</v>
      </c>
      <c r="T3995" t="s">
        <v>580</v>
      </c>
      <c r="U3995">
        <v>6.8</v>
      </c>
      <c r="V3995">
        <v>-73</v>
      </c>
      <c r="W3995">
        <v>160</v>
      </c>
      <c r="X3995">
        <v>20</v>
      </c>
      <c r="Y3995">
        <v>1</v>
      </c>
      <c r="AE3995">
        <v>3</v>
      </c>
    </row>
    <row r="3996" spans="1:47" x14ac:dyDescent="0.35">
      <c r="A3996">
        <v>4410</v>
      </c>
      <c r="B3996" t="s">
        <v>51</v>
      </c>
      <c r="C3996">
        <v>1967</v>
      </c>
      <c r="D3996">
        <v>7</v>
      </c>
      <c r="E3996">
        <v>29</v>
      </c>
      <c r="F3996">
        <v>23</v>
      </c>
      <c r="G3996">
        <v>59</v>
      </c>
      <c r="H3996">
        <v>58.7</v>
      </c>
      <c r="I3996">
        <v>10</v>
      </c>
      <c r="J3996">
        <v>6.5</v>
      </c>
      <c r="L3996">
        <v>6.5</v>
      </c>
      <c r="Q3996">
        <v>8</v>
      </c>
      <c r="R3996" t="s">
        <v>501</v>
      </c>
      <c r="T3996" t="s">
        <v>501</v>
      </c>
      <c r="U3996">
        <v>10.6</v>
      </c>
      <c r="V3996">
        <v>-67.3</v>
      </c>
      <c r="W3996">
        <v>90</v>
      </c>
      <c r="X3996">
        <v>300</v>
      </c>
      <c r="Y3996">
        <v>3</v>
      </c>
      <c r="AB3996">
        <v>1536</v>
      </c>
      <c r="AC3996">
        <v>4</v>
      </c>
      <c r="AD3996">
        <v>140</v>
      </c>
      <c r="AE3996">
        <v>4</v>
      </c>
      <c r="AJ3996">
        <v>300</v>
      </c>
      <c r="AK3996">
        <v>3</v>
      </c>
      <c r="AN3996">
        <v>1536</v>
      </c>
      <c r="AO3996">
        <v>4</v>
      </c>
      <c r="AP3996">
        <v>140</v>
      </c>
      <c r="AQ3996">
        <v>4</v>
      </c>
    </row>
    <row r="3997" spans="1:47" x14ac:dyDescent="0.35">
      <c r="A3997">
        <v>4414</v>
      </c>
      <c r="B3997" t="s">
        <v>47</v>
      </c>
      <c r="C3997">
        <v>1967</v>
      </c>
      <c r="D3997">
        <v>8</v>
      </c>
      <c r="E3997">
        <v>13</v>
      </c>
      <c r="F3997">
        <v>22</v>
      </c>
      <c r="G3997">
        <v>7</v>
      </c>
      <c r="H3997">
        <v>47.5</v>
      </c>
      <c r="I3997">
        <v>15</v>
      </c>
      <c r="J3997">
        <v>5.3</v>
      </c>
      <c r="L3997">
        <v>5.3</v>
      </c>
      <c r="P3997">
        <v>5.9</v>
      </c>
      <c r="Q3997">
        <v>8</v>
      </c>
      <c r="R3997" t="s">
        <v>170</v>
      </c>
      <c r="T3997" t="s">
        <v>2509</v>
      </c>
      <c r="U3997">
        <v>43.2</v>
      </c>
      <c r="V3997">
        <v>-0.5</v>
      </c>
      <c r="W3997">
        <v>120</v>
      </c>
      <c r="X3997">
        <v>1</v>
      </c>
      <c r="Y3997">
        <v>1</v>
      </c>
      <c r="AB3997">
        <v>80</v>
      </c>
      <c r="AC3997">
        <v>2</v>
      </c>
      <c r="AE3997">
        <v>2</v>
      </c>
      <c r="AG3997">
        <v>3</v>
      </c>
      <c r="AK3997">
        <v>1</v>
      </c>
      <c r="AN3997">
        <v>80</v>
      </c>
      <c r="AO3997">
        <v>2</v>
      </c>
      <c r="AQ3997">
        <v>2</v>
      </c>
      <c r="AS3997">
        <v>3</v>
      </c>
    </row>
    <row r="3998" spans="1:47" x14ac:dyDescent="0.35">
      <c r="A3998">
        <v>4415</v>
      </c>
      <c r="B3998" t="s">
        <v>51</v>
      </c>
      <c r="C3998">
        <v>1967</v>
      </c>
      <c r="D3998">
        <v>8</v>
      </c>
      <c r="E3998">
        <v>13</v>
      </c>
      <c r="F3998">
        <v>22</v>
      </c>
      <c r="G3998">
        <v>15</v>
      </c>
      <c r="H3998">
        <v>10</v>
      </c>
      <c r="I3998">
        <v>30</v>
      </c>
      <c r="J3998">
        <v>6.4</v>
      </c>
      <c r="L3998">
        <v>6.4</v>
      </c>
      <c r="P3998">
        <v>6.2</v>
      </c>
      <c r="R3998" t="s">
        <v>977</v>
      </c>
      <c r="T3998" t="s">
        <v>1372</v>
      </c>
      <c r="U3998">
        <v>-4.4000000000000004</v>
      </c>
      <c r="V3998">
        <v>152.5</v>
      </c>
      <c r="W3998">
        <v>170</v>
      </c>
      <c r="AE3998">
        <v>3</v>
      </c>
    </row>
    <row r="3999" spans="1:47" x14ac:dyDescent="0.35">
      <c r="A3999">
        <v>7974</v>
      </c>
      <c r="B3999" t="s">
        <v>47</v>
      </c>
      <c r="C3999">
        <v>1967</v>
      </c>
      <c r="D3999">
        <v>8</v>
      </c>
      <c r="E3999">
        <v>30</v>
      </c>
      <c r="F3999">
        <v>4</v>
      </c>
      <c r="G3999">
        <v>22</v>
      </c>
      <c r="H3999">
        <v>3</v>
      </c>
      <c r="I3999">
        <v>10</v>
      </c>
      <c r="J3999">
        <v>6.8</v>
      </c>
      <c r="L3999">
        <v>6.8</v>
      </c>
      <c r="Q3999">
        <v>9</v>
      </c>
      <c r="R3999" t="s">
        <v>93</v>
      </c>
      <c r="T3999" t="s">
        <v>1346</v>
      </c>
      <c r="U3999">
        <v>31.6</v>
      </c>
      <c r="V3999">
        <v>100.3</v>
      </c>
      <c r="W3999">
        <v>30</v>
      </c>
      <c r="AE3999">
        <v>4</v>
      </c>
      <c r="AG3999">
        <v>4</v>
      </c>
      <c r="AQ3999">
        <v>4</v>
      </c>
      <c r="AS3999">
        <v>4</v>
      </c>
    </row>
    <row r="4000" spans="1:47" x14ac:dyDescent="0.35">
      <c r="A4000">
        <v>6420</v>
      </c>
      <c r="B4000" t="s">
        <v>51</v>
      </c>
      <c r="C4000">
        <v>1967</v>
      </c>
      <c r="D4000">
        <v>9</v>
      </c>
      <c r="E4000">
        <v>3</v>
      </c>
      <c r="F4000">
        <v>21</v>
      </c>
      <c r="G4000">
        <v>7</v>
      </c>
      <c r="H4000">
        <v>30.8</v>
      </c>
      <c r="I4000">
        <v>40</v>
      </c>
      <c r="J4000">
        <v>7</v>
      </c>
      <c r="L4000">
        <v>7</v>
      </c>
      <c r="R4000" t="s">
        <v>479</v>
      </c>
      <c r="T4000" t="s">
        <v>1876</v>
      </c>
      <c r="U4000">
        <v>-10.6</v>
      </c>
      <c r="V4000">
        <v>-79.8</v>
      </c>
      <c r="W4000">
        <v>160</v>
      </c>
    </row>
    <row r="4001" spans="1:47" x14ac:dyDescent="0.35">
      <c r="A4001">
        <v>4416</v>
      </c>
      <c r="B4001" t="s">
        <v>47</v>
      </c>
      <c r="C4001">
        <v>1967</v>
      </c>
      <c r="D4001">
        <v>10</v>
      </c>
      <c r="E4001">
        <v>25</v>
      </c>
      <c r="F4001">
        <v>0</v>
      </c>
      <c r="G4001">
        <v>59</v>
      </c>
      <c r="H4001">
        <v>22.6</v>
      </c>
      <c r="I4001">
        <v>65</v>
      </c>
      <c r="J4001">
        <v>7</v>
      </c>
      <c r="L4001">
        <v>7</v>
      </c>
      <c r="M4001">
        <v>6.5</v>
      </c>
      <c r="R4001" t="s">
        <v>738</v>
      </c>
      <c r="T4001" t="s">
        <v>2510</v>
      </c>
      <c r="U4001">
        <v>24.5</v>
      </c>
      <c r="V4001">
        <v>122.2</v>
      </c>
      <c r="W4001">
        <v>30</v>
      </c>
      <c r="X4001">
        <v>2</v>
      </c>
      <c r="Y4001">
        <v>1</v>
      </c>
      <c r="AE4001">
        <v>2</v>
      </c>
      <c r="AF4001">
        <v>23</v>
      </c>
      <c r="AG4001">
        <v>1</v>
      </c>
      <c r="AJ4001">
        <v>2</v>
      </c>
      <c r="AK4001">
        <v>1</v>
      </c>
      <c r="AQ4001">
        <v>2</v>
      </c>
      <c r="AR4001">
        <v>23</v>
      </c>
      <c r="AS4001">
        <v>1</v>
      </c>
    </row>
    <row r="4002" spans="1:47" x14ac:dyDescent="0.35">
      <c r="A4002">
        <v>6421</v>
      </c>
      <c r="B4002" t="s">
        <v>51</v>
      </c>
      <c r="C4002">
        <v>1967</v>
      </c>
      <c r="D4002">
        <v>11</v>
      </c>
      <c r="E4002">
        <v>15</v>
      </c>
      <c r="F4002">
        <v>21</v>
      </c>
      <c r="G4002">
        <v>32</v>
      </c>
      <c r="H4002">
        <v>54</v>
      </c>
      <c r="I4002">
        <v>35</v>
      </c>
      <c r="J4002">
        <v>5.9</v>
      </c>
      <c r="L4002">
        <v>5.9</v>
      </c>
      <c r="R4002" t="s">
        <v>539</v>
      </c>
      <c r="T4002" t="s">
        <v>1557</v>
      </c>
      <c r="U4002">
        <v>-28.78</v>
      </c>
      <c r="V4002">
        <v>-71.19</v>
      </c>
      <c r="W4002">
        <v>160</v>
      </c>
    </row>
    <row r="4003" spans="1:47" x14ac:dyDescent="0.35">
      <c r="A4003">
        <v>4417</v>
      </c>
      <c r="B4003" t="s">
        <v>47</v>
      </c>
      <c r="C4003">
        <v>1967</v>
      </c>
      <c r="D4003">
        <v>11</v>
      </c>
      <c r="E4003">
        <v>30</v>
      </c>
      <c r="F4003">
        <v>7</v>
      </c>
      <c r="G4003">
        <v>23</v>
      </c>
      <c r="H4003" t="s">
        <v>48</v>
      </c>
      <c r="I4003">
        <v>29</v>
      </c>
      <c r="J4003">
        <v>6.5</v>
      </c>
      <c r="P4003">
        <v>6.5</v>
      </c>
      <c r="Q4003">
        <v>10</v>
      </c>
      <c r="R4003" t="s">
        <v>100</v>
      </c>
      <c r="T4003" t="s">
        <v>100</v>
      </c>
      <c r="U4003">
        <v>41.5</v>
      </c>
      <c r="V4003">
        <v>20.5</v>
      </c>
      <c r="W4003">
        <v>130</v>
      </c>
      <c r="X4003">
        <v>18</v>
      </c>
      <c r="Y4003">
        <v>1</v>
      </c>
      <c r="AD4003">
        <v>20</v>
      </c>
      <c r="AE4003">
        <v>3</v>
      </c>
    </row>
    <row r="4004" spans="1:47" x14ac:dyDescent="0.35">
      <c r="A4004">
        <v>7975</v>
      </c>
      <c r="B4004" t="s">
        <v>47</v>
      </c>
      <c r="C4004">
        <v>1967</v>
      </c>
      <c r="D4004">
        <v>12</v>
      </c>
      <c r="E4004">
        <v>2</v>
      </c>
      <c r="F4004">
        <v>20</v>
      </c>
      <c r="G4004">
        <v>5</v>
      </c>
      <c r="H4004">
        <v>48</v>
      </c>
      <c r="I4004">
        <v>25</v>
      </c>
      <c r="J4004">
        <v>5.7</v>
      </c>
      <c r="L4004">
        <v>5.7</v>
      </c>
      <c r="Q4004">
        <v>7</v>
      </c>
      <c r="R4004" t="s">
        <v>93</v>
      </c>
      <c r="T4004" t="s">
        <v>2511</v>
      </c>
      <c r="U4004">
        <v>37.716999999999999</v>
      </c>
      <c r="V4004">
        <v>115.217</v>
      </c>
      <c r="W4004">
        <v>30</v>
      </c>
      <c r="AE4004">
        <v>2</v>
      </c>
      <c r="AG4004">
        <v>1</v>
      </c>
      <c r="AQ4004">
        <v>2</v>
      </c>
      <c r="AS4004">
        <v>1</v>
      </c>
    </row>
    <row r="4005" spans="1:47" x14ac:dyDescent="0.35">
      <c r="A4005">
        <v>4421</v>
      </c>
      <c r="B4005" t="s">
        <v>47</v>
      </c>
      <c r="C4005">
        <v>1967</v>
      </c>
      <c r="D4005">
        <v>12</v>
      </c>
      <c r="E4005">
        <v>10</v>
      </c>
      <c r="F4005">
        <v>22</v>
      </c>
      <c r="G4005">
        <v>51</v>
      </c>
      <c r="H4005">
        <v>23.5</v>
      </c>
      <c r="I4005">
        <v>15</v>
      </c>
      <c r="J4005">
        <v>6.6</v>
      </c>
      <c r="K4005">
        <v>6.6</v>
      </c>
      <c r="P4005">
        <v>6.5</v>
      </c>
      <c r="Q4005">
        <v>8</v>
      </c>
      <c r="R4005" t="s">
        <v>77</v>
      </c>
      <c r="T4005" t="s">
        <v>77</v>
      </c>
      <c r="U4005">
        <v>17.411999999999999</v>
      </c>
      <c r="V4005">
        <v>73.885000000000005</v>
      </c>
      <c r="W4005">
        <v>60</v>
      </c>
      <c r="X4005">
        <v>180</v>
      </c>
      <c r="Y4005">
        <v>3</v>
      </c>
      <c r="AD4005">
        <v>0.4</v>
      </c>
      <c r="AE4005">
        <v>1</v>
      </c>
      <c r="AJ4005">
        <v>180</v>
      </c>
      <c r="AK4005">
        <v>3</v>
      </c>
      <c r="AP4005">
        <v>0.4</v>
      </c>
      <c r="AQ4005">
        <v>1</v>
      </c>
    </row>
    <row r="4006" spans="1:47" x14ac:dyDescent="0.35">
      <c r="A4006">
        <v>7976</v>
      </c>
      <c r="B4006" t="s">
        <v>47</v>
      </c>
      <c r="C4006">
        <v>1967</v>
      </c>
      <c r="D4006">
        <v>12</v>
      </c>
      <c r="E4006">
        <v>18</v>
      </c>
      <c r="F4006">
        <v>14</v>
      </c>
      <c r="G4006">
        <v>7</v>
      </c>
      <c r="H4006">
        <v>45</v>
      </c>
      <c r="I4006">
        <v>30</v>
      </c>
      <c r="J4006">
        <v>5.4</v>
      </c>
      <c r="L4006">
        <v>5.4</v>
      </c>
      <c r="Q4006">
        <v>6</v>
      </c>
      <c r="R4006" t="s">
        <v>93</v>
      </c>
      <c r="T4006" t="s">
        <v>400</v>
      </c>
      <c r="U4006">
        <v>36.466999999999999</v>
      </c>
      <c r="V4006">
        <v>111.217</v>
      </c>
      <c r="W4006">
        <v>30</v>
      </c>
      <c r="AE4006">
        <v>1</v>
      </c>
      <c r="AG4006">
        <v>1</v>
      </c>
      <c r="AQ4006">
        <v>1</v>
      </c>
      <c r="AS4006">
        <v>1</v>
      </c>
    </row>
    <row r="4007" spans="1:47" x14ac:dyDescent="0.35">
      <c r="A4007">
        <v>6630</v>
      </c>
      <c r="B4007" t="s">
        <v>51</v>
      </c>
      <c r="C4007">
        <v>1967</v>
      </c>
      <c r="D4007">
        <v>12</v>
      </c>
      <c r="E4007">
        <v>21</v>
      </c>
      <c r="F4007">
        <v>2</v>
      </c>
      <c r="G4007">
        <v>25</v>
      </c>
      <c r="H4007">
        <v>23</v>
      </c>
      <c r="I4007">
        <v>33</v>
      </c>
      <c r="J4007">
        <v>7.5</v>
      </c>
      <c r="L4007">
        <v>7.5</v>
      </c>
      <c r="R4007" t="s">
        <v>539</v>
      </c>
      <c r="T4007" t="s">
        <v>1557</v>
      </c>
      <c r="U4007">
        <v>-21.7</v>
      </c>
      <c r="V4007">
        <v>-69.5</v>
      </c>
      <c r="W4007">
        <v>160</v>
      </c>
      <c r="X4007">
        <v>1</v>
      </c>
      <c r="Y4007">
        <v>1</v>
      </c>
      <c r="AC4007">
        <v>3</v>
      </c>
      <c r="AE4007">
        <v>2</v>
      </c>
      <c r="AG4007">
        <v>2</v>
      </c>
      <c r="AJ4007">
        <v>1</v>
      </c>
      <c r="AK4007">
        <v>1</v>
      </c>
      <c r="AO4007">
        <v>3</v>
      </c>
      <c r="AQ4007">
        <v>2</v>
      </c>
      <c r="AS4007">
        <v>2</v>
      </c>
    </row>
    <row r="4008" spans="1:47" x14ac:dyDescent="0.35">
      <c r="A4008">
        <v>4423</v>
      </c>
      <c r="B4008" t="s">
        <v>47</v>
      </c>
      <c r="C4008">
        <v>1968</v>
      </c>
      <c r="D4008">
        <v>1</v>
      </c>
      <c r="E4008">
        <v>4</v>
      </c>
      <c r="F4008">
        <v>10</v>
      </c>
      <c r="G4008">
        <v>3</v>
      </c>
      <c r="I4008">
        <v>5</v>
      </c>
      <c r="J4008">
        <v>4.5999999999999996</v>
      </c>
      <c r="L4008">
        <v>4.5999999999999996</v>
      </c>
      <c r="R4008" t="s">
        <v>713</v>
      </c>
      <c r="T4008" t="s">
        <v>2067</v>
      </c>
      <c r="U4008">
        <v>12.1</v>
      </c>
      <c r="V4008">
        <v>-86.2</v>
      </c>
      <c r="W4008">
        <v>100</v>
      </c>
      <c r="AD4008">
        <v>2</v>
      </c>
      <c r="AE4008">
        <v>2</v>
      </c>
      <c r="AP4008">
        <v>2</v>
      </c>
      <c r="AQ4008">
        <v>2</v>
      </c>
    </row>
    <row r="4009" spans="1:47" x14ac:dyDescent="0.35">
      <c r="A4009">
        <v>4425</v>
      </c>
      <c r="B4009" t="s">
        <v>47</v>
      </c>
      <c r="C4009">
        <v>1968</v>
      </c>
      <c r="D4009">
        <v>1</v>
      </c>
      <c r="E4009">
        <v>15</v>
      </c>
      <c r="F4009">
        <v>2</v>
      </c>
      <c r="G4009">
        <v>1</v>
      </c>
      <c r="H4009">
        <v>8.5</v>
      </c>
      <c r="I4009">
        <v>33</v>
      </c>
      <c r="J4009">
        <v>6</v>
      </c>
      <c r="L4009">
        <v>6</v>
      </c>
      <c r="R4009" t="s">
        <v>60</v>
      </c>
      <c r="T4009" t="s">
        <v>139</v>
      </c>
      <c r="U4009">
        <v>37.9</v>
      </c>
      <c r="V4009">
        <v>13.1</v>
      </c>
      <c r="W4009">
        <v>130</v>
      </c>
      <c r="X4009">
        <v>216</v>
      </c>
      <c r="Y4009">
        <v>3</v>
      </c>
      <c r="AB4009">
        <v>563</v>
      </c>
      <c r="AC4009">
        <v>3</v>
      </c>
      <c r="AD4009">
        <v>320</v>
      </c>
      <c r="AE4009">
        <v>4</v>
      </c>
      <c r="AJ4009">
        <v>216</v>
      </c>
      <c r="AK4009">
        <v>3</v>
      </c>
      <c r="AN4009">
        <v>563</v>
      </c>
      <c r="AO4009">
        <v>3</v>
      </c>
      <c r="AP4009">
        <v>320</v>
      </c>
      <c r="AQ4009">
        <v>4</v>
      </c>
    </row>
    <row r="4010" spans="1:47" x14ac:dyDescent="0.35">
      <c r="A4010">
        <v>8852</v>
      </c>
      <c r="B4010" t="s">
        <v>47</v>
      </c>
      <c r="C4010">
        <v>1968</v>
      </c>
      <c r="D4010">
        <v>1</v>
      </c>
      <c r="E4010">
        <v>25</v>
      </c>
      <c r="F4010">
        <v>9</v>
      </c>
      <c r="G4010">
        <v>56</v>
      </c>
      <c r="H4010">
        <v>48.7</v>
      </c>
      <c r="I4010">
        <v>33</v>
      </c>
      <c r="J4010">
        <v>5.0999999999999996</v>
      </c>
      <c r="L4010">
        <v>5.0999999999999996</v>
      </c>
      <c r="R4010" t="s">
        <v>60</v>
      </c>
      <c r="T4010" t="s">
        <v>139</v>
      </c>
      <c r="U4010">
        <v>37.799999999999997</v>
      </c>
      <c r="V4010">
        <v>13.2</v>
      </c>
      <c r="W4010">
        <v>130</v>
      </c>
      <c r="X4010">
        <v>8</v>
      </c>
      <c r="Y4010">
        <v>1</v>
      </c>
      <c r="AB4010">
        <v>55</v>
      </c>
      <c r="AC4010">
        <v>2</v>
      </c>
      <c r="AE4010">
        <v>1</v>
      </c>
      <c r="AJ4010">
        <v>8</v>
      </c>
      <c r="AK4010">
        <v>1</v>
      </c>
      <c r="AN4010">
        <v>55</v>
      </c>
      <c r="AO4010">
        <v>2</v>
      </c>
      <c r="AQ4010">
        <v>1</v>
      </c>
    </row>
    <row r="4011" spans="1:47" x14ac:dyDescent="0.35">
      <c r="A4011">
        <v>6422</v>
      </c>
      <c r="B4011" t="s">
        <v>51</v>
      </c>
      <c r="C4011">
        <v>1968</v>
      </c>
      <c r="D4011">
        <v>1</v>
      </c>
      <c r="E4011">
        <v>29</v>
      </c>
      <c r="F4011">
        <v>10</v>
      </c>
      <c r="G4011">
        <v>19</v>
      </c>
      <c r="H4011">
        <v>7.2</v>
      </c>
      <c r="I4011">
        <v>40</v>
      </c>
      <c r="J4011">
        <v>7.3</v>
      </c>
      <c r="K4011">
        <v>7.3</v>
      </c>
      <c r="L4011">
        <v>7.3</v>
      </c>
      <c r="R4011" t="s">
        <v>98</v>
      </c>
      <c r="T4011" t="s">
        <v>904</v>
      </c>
      <c r="U4011">
        <v>43.585999999999999</v>
      </c>
      <c r="V4011">
        <v>146.70099999999999</v>
      </c>
      <c r="W4011">
        <v>50</v>
      </c>
    </row>
    <row r="4012" spans="1:47" x14ac:dyDescent="0.35">
      <c r="A4012">
        <v>4427</v>
      </c>
      <c r="B4012" t="s">
        <v>47</v>
      </c>
      <c r="C4012">
        <v>1968</v>
      </c>
      <c r="D4012">
        <v>2</v>
      </c>
      <c r="E4012">
        <v>12</v>
      </c>
      <c r="F4012">
        <v>5</v>
      </c>
      <c r="G4012">
        <v>44</v>
      </c>
      <c r="H4012" t="s">
        <v>48</v>
      </c>
      <c r="I4012">
        <v>74</v>
      </c>
      <c r="J4012">
        <v>7.8</v>
      </c>
      <c r="P4012">
        <v>7.8</v>
      </c>
      <c r="Q4012">
        <v>8</v>
      </c>
      <c r="R4012" t="s">
        <v>977</v>
      </c>
      <c r="T4012" t="s">
        <v>978</v>
      </c>
      <c r="U4012">
        <v>-5.5</v>
      </c>
      <c r="V4012">
        <v>153.19999999999999</v>
      </c>
      <c r="W4012">
        <v>170</v>
      </c>
      <c r="AE4012">
        <v>1</v>
      </c>
    </row>
    <row r="4013" spans="1:47" x14ac:dyDescent="0.35">
      <c r="A4013">
        <v>4428</v>
      </c>
      <c r="B4013" t="s">
        <v>51</v>
      </c>
      <c r="C4013">
        <v>1968</v>
      </c>
      <c r="D4013">
        <v>2</v>
      </c>
      <c r="E4013">
        <v>19</v>
      </c>
      <c r="F4013">
        <v>22</v>
      </c>
      <c r="G4013">
        <v>45</v>
      </c>
      <c r="H4013">
        <v>45.7</v>
      </c>
      <c r="I4013">
        <v>15</v>
      </c>
      <c r="J4013">
        <v>7.2</v>
      </c>
      <c r="K4013">
        <v>7.2</v>
      </c>
      <c r="L4013">
        <v>7.5</v>
      </c>
      <c r="M4013">
        <v>7.1</v>
      </c>
      <c r="Q4013">
        <v>10</v>
      </c>
      <c r="R4013" t="s">
        <v>56</v>
      </c>
      <c r="T4013" t="s">
        <v>2512</v>
      </c>
      <c r="U4013">
        <v>39.368000000000002</v>
      </c>
      <c r="V4013">
        <v>24.957000000000001</v>
      </c>
      <c r="W4013">
        <v>130</v>
      </c>
      <c r="X4013">
        <v>20</v>
      </c>
      <c r="Y4013">
        <v>1</v>
      </c>
      <c r="AB4013">
        <v>18</v>
      </c>
      <c r="AC4013">
        <v>1</v>
      </c>
      <c r="AD4013">
        <v>0.6</v>
      </c>
      <c r="AE4013">
        <v>1</v>
      </c>
      <c r="AF4013">
        <v>500</v>
      </c>
      <c r="AG4013">
        <v>3</v>
      </c>
      <c r="AH4013">
        <v>1951</v>
      </c>
      <c r="AI4013">
        <v>4</v>
      </c>
      <c r="AJ4013">
        <v>20</v>
      </c>
      <c r="AK4013">
        <v>1</v>
      </c>
      <c r="AN4013">
        <v>18</v>
      </c>
      <c r="AO4013">
        <v>1</v>
      </c>
      <c r="AP4013">
        <v>0.6</v>
      </c>
      <c r="AQ4013">
        <v>1</v>
      </c>
      <c r="AR4013">
        <v>500</v>
      </c>
      <c r="AS4013">
        <v>3</v>
      </c>
      <c r="AT4013">
        <v>1951</v>
      </c>
      <c r="AU4013">
        <v>4</v>
      </c>
    </row>
    <row r="4014" spans="1:47" x14ac:dyDescent="0.35">
      <c r="A4014">
        <v>4429</v>
      </c>
      <c r="B4014" t="s">
        <v>47</v>
      </c>
      <c r="C4014">
        <v>1968</v>
      </c>
      <c r="D4014">
        <v>2</v>
      </c>
      <c r="E4014">
        <v>21</v>
      </c>
      <c r="F4014">
        <v>1</v>
      </c>
      <c r="G4014">
        <v>45</v>
      </c>
      <c r="H4014" t="s">
        <v>48</v>
      </c>
      <c r="I4014">
        <v>3</v>
      </c>
      <c r="J4014">
        <v>6.3</v>
      </c>
      <c r="P4014">
        <v>6.3</v>
      </c>
      <c r="R4014" t="s">
        <v>199</v>
      </c>
      <c r="T4014" t="s">
        <v>1820</v>
      </c>
      <c r="U4014">
        <v>32</v>
      </c>
      <c r="V4014">
        <v>130.6</v>
      </c>
      <c r="W4014">
        <v>30</v>
      </c>
      <c r="X4014">
        <v>3</v>
      </c>
      <c r="Y4014">
        <v>1</v>
      </c>
      <c r="AE4014">
        <v>2</v>
      </c>
      <c r="AJ4014">
        <v>3</v>
      </c>
      <c r="AK4014">
        <v>1</v>
      </c>
      <c r="AQ4014">
        <v>2</v>
      </c>
    </row>
    <row r="4015" spans="1:47" x14ac:dyDescent="0.35">
      <c r="A4015">
        <v>4430</v>
      </c>
      <c r="B4015" t="s">
        <v>47</v>
      </c>
      <c r="C4015">
        <v>1968</v>
      </c>
      <c r="D4015">
        <v>2</v>
      </c>
      <c r="E4015">
        <v>25</v>
      </c>
      <c r="J4015">
        <v>4.9000000000000004</v>
      </c>
      <c r="L4015">
        <v>4.9000000000000004</v>
      </c>
      <c r="Q4015">
        <v>8</v>
      </c>
      <c r="R4015" t="s">
        <v>258</v>
      </c>
      <c r="T4015" t="s">
        <v>2513</v>
      </c>
      <c r="U4015">
        <v>36.08</v>
      </c>
      <c r="V4015">
        <v>5.07</v>
      </c>
      <c r="W4015">
        <v>15</v>
      </c>
      <c r="X4015">
        <v>1</v>
      </c>
      <c r="Y4015">
        <v>1</v>
      </c>
      <c r="AB4015">
        <v>4</v>
      </c>
      <c r="AC4015">
        <v>1</v>
      </c>
      <c r="AE4015">
        <v>2</v>
      </c>
      <c r="AF4015">
        <v>100</v>
      </c>
      <c r="AG4015">
        <v>2</v>
      </c>
      <c r="AJ4015">
        <v>1</v>
      </c>
      <c r="AK4015">
        <v>1</v>
      </c>
      <c r="AN4015">
        <v>4</v>
      </c>
      <c r="AO4015">
        <v>1</v>
      </c>
      <c r="AQ4015">
        <v>2</v>
      </c>
      <c r="AR4015">
        <v>100</v>
      </c>
      <c r="AS4015">
        <v>2</v>
      </c>
    </row>
    <row r="4016" spans="1:47" x14ac:dyDescent="0.35">
      <c r="A4016">
        <v>4431</v>
      </c>
      <c r="B4016" t="s">
        <v>47</v>
      </c>
      <c r="C4016">
        <v>1968</v>
      </c>
      <c r="D4016">
        <v>2</v>
      </c>
      <c r="E4016">
        <v>28</v>
      </c>
      <c r="H4016" t="s">
        <v>48</v>
      </c>
      <c r="J4016">
        <v>7.6</v>
      </c>
      <c r="P4016">
        <v>7.6</v>
      </c>
      <c r="R4016" t="s">
        <v>541</v>
      </c>
      <c r="T4016" t="s">
        <v>2416</v>
      </c>
      <c r="U4016">
        <v>37.700000000000003</v>
      </c>
      <c r="V4016">
        <v>-29.4</v>
      </c>
      <c r="W4016">
        <v>130</v>
      </c>
    </row>
    <row r="4017" spans="1:47" x14ac:dyDescent="0.35">
      <c r="A4017">
        <v>8187</v>
      </c>
      <c r="B4017" t="s">
        <v>47</v>
      </c>
      <c r="C4017">
        <v>1968</v>
      </c>
      <c r="D4017">
        <v>3</v>
      </c>
      <c r="E4017">
        <v>20</v>
      </c>
      <c r="F4017">
        <v>19</v>
      </c>
      <c r="G4017">
        <v>2</v>
      </c>
      <c r="H4017">
        <v>50.3</v>
      </c>
      <c r="I4017">
        <v>33</v>
      </c>
      <c r="J4017">
        <v>4.5999999999999996</v>
      </c>
      <c r="L4017">
        <v>4.5999999999999996</v>
      </c>
      <c r="R4017" t="s">
        <v>2142</v>
      </c>
      <c r="T4017" t="s">
        <v>2514</v>
      </c>
      <c r="U4017">
        <v>-0.6</v>
      </c>
      <c r="V4017">
        <v>34.4</v>
      </c>
      <c r="W4017">
        <v>10</v>
      </c>
      <c r="X4017">
        <v>1</v>
      </c>
      <c r="Y4017">
        <v>1</v>
      </c>
      <c r="AB4017">
        <v>1</v>
      </c>
      <c r="AC4017">
        <v>1</v>
      </c>
      <c r="AE4017">
        <v>1</v>
      </c>
      <c r="AJ4017">
        <v>1</v>
      </c>
      <c r="AK4017">
        <v>1</v>
      </c>
      <c r="AN4017">
        <v>1</v>
      </c>
      <c r="AO4017">
        <v>1</v>
      </c>
      <c r="AQ4017">
        <v>1</v>
      </c>
    </row>
    <row r="4018" spans="1:47" x14ac:dyDescent="0.35">
      <c r="A4018">
        <v>4432</v>
      </c>
      <c r="B4018" t="s">
        <v>51</v>
      </c>
      <c r="C4018">
        <v>1968</v>
      </c>
      <c r="D4018">
        <v>4</v>
      </c>
      <c r="E4018">
        <v>1</v>
      </c>
      <c r="F4018">
        <v>0</v>
      </c>
      <c r="G4018">
        <v>42</v>
      </c>
      <c r="H4018">
        <v>4.2</v>
      </c>
      <c r="I4018">
        <v>30</v>
      </c>
      <c r="J4018">
        <v>7.5</v>
      </c>
      <c r="L4018">
        <v>7.5</v>
      </c>
      <c r="Q4018">
        <v>7</v>
      </c>
      <c r="R4018" t="s">
        <v>199</v>
      </c>
      <c r="T4018" t="s">
        <v>2515</v>
      </c>
      <c r="U4018">
        <v>32.299999999999997</v>
      </c>
      <c r="V4018">
        <v>132.5</v>
      </c>
      <c r="W4018">
        <v>30</v>
      </c>
      <c r="X4018">
        <v>1</v>
      </c>
      <c r="Y4018">
        <v>1</v>
      </c>
      <c r="AB4018">
        <v>22</v>
      </c>
      <c r="AC4018">
        <v>1</v>
      </c>
      <c r="AE4018">
        <v>2</v>
      </c>
      <c r="AG4018">
        <v>2</v>
      </c>
      <c r="AJ4018">
        <v>1</v>
      </c>
      <c r="AK4018">
        <v>1</v>
      </c>
      <c r="AN4018">
        <v>22</v>
      </c>
      <c r="AO4018">
        <v>1</v>
      </c>
      <c r="AQ4018">
        <v>2</v>
      </c>
      <c r="AS4018">
        <v>2</v>
      </c>
    </row>
    <row r="4019" spans="1:47" x14ac:dyDescent="0.35">
      <c r="A4019">
        <v>9992</v>
      </c>
      <c r="B4019" t="s">
        <v>51</v>
      </c>
      <c r="C4019">
        <v>1968</v>
      </c>
      <c r="D4019">
        <v>4</v>
      </c>
      <c r="E4019">
        <v>18</v>
      </c>
      <c r="F4019">
        <v>19</v>
      </c>
      <c r="G4019">
        <v>38</v>
      </c>
      <c r="H4019">
        <v>15</v>
      </c>
      <c r="I4019">
        <v>7</v>
      </c>
      <c r="J4019">
        <v>4.5999999999999996</v>
      </c>
      <c r="K4019">
        <v>4.5999999999999996</v>
      </c>
      <c r="M4019">
        <v>4.0999999999999996</v>
      </c>
      <c r="Q4019">
        <v>6</v>
      </c>
      <c r="R4019" t="s">
        <v>60</v>
      </c>
      <c r="T4019" t="s">
        <v>2516</v>
      </c>
      <c r="U4019">
        <v>44.08</v>
      </c>
      <c r="V4019">
        <v>8</v>
      </c>
      <c r="W4019">
        <v>130</v>
      </c>
    </row>
    <row r="4020" spans="1:47" x14ac:dyDescent="0.35">
      <c r="A4020">
        <v>4434</v>
      </c>
      <c r="B4020" t="s">
        <v>47</v>
      </c>
      <c r="C4020">
        <v>1968</v>
      </c>
      <c r="D4020">
        <v>4</v>
      </c>
      <c r="E4020">
        <v>29</v>
      </c>
      <c r="F4020">
        <v>17</v>
      </c>
      <c r="G4020">
        <v>1</v>
      </c>
      <c r="H4020">
        <v>57.6</v>
      </c>
      <c r="I4020">
        <v>34</v>
      </c>
      <c r="J4020">
        <v>5.3</v>
      </c>
      <c r="L4020">
        <v>5.3</v>
      </c>
      <c r="Q4020">
        <v>7</v>
      </c>
      <c r="R4020" t="s">
        <v>73</v>
      </c>
      <c r="T4020" t="s">
        <v>2517</v>
      </c>
      <c r="U4020">
        <v>39.200000000000003</v>
      </c>
      <c r="V4020">
        <v>44.3</v>
      </c>
      <c r="W4020">
        <v>140</v>
      </c>
      <c r="X4020">
        <v>38</v>
      </c>
      <c r="Y4020">
        <v>1</v>
      </c>
      <c r="AB4020">
        <v>100</v>
      </c>
      <c r="AC4020">
        <v>2</v>
      </c>
      <c r="AD4020">
        <v>1</v>
      </c>
      <c r="AE4020">
        <v>2</v>
      </c>
      <c r="AF4020">
        <v>1000</v>
      </c>
      <c r="AG4020">
        <v>2</v>
      </c>
      <c r="AJ4020">
        <v>38</v>
      </c>
      <c r="AK4020">
        <v>1</v>
      </c>
      <c r="AN4020">
        <v>100</v>
      </c>
      <c r="AO4020">
        <v>2</v>
      </c>
      <c r="AP4020">
        <v>1</v>
      </c>
      <c r="AQ4020">
        <v>2</v>
      </c>
      <c r="AR4020">
        <v>1000</v>
      </c>
      <c r="AS4020">
        <v>2</v>
      </c>
    </row>
    <row r="4021" spans="1:47" x14ac:dyDescent="0.35">
      <c r="A4021">
        <v>4436</v>
      </c>
      <c r="B4021" t="s">
        <v>47</v>
      </c>
      <c r="C4021">
        <v>1968</v>
      </c>
      <c r="D4021">
        <v>5</v>
      </c>
      <c r="E4021">
        <v>2</v>
      </c>
      <c r="F4021">
        <v>10</v>
      </c>
      <c r="G4021">
        <v>2</v>
      </c>
      <c r="H4021" t="s">
        <v>48</v>
      </c>
      <c r="Q4021">
        <v>6</v>
      </c>
      <c r="R4021" t="s">
        <v>73</v>
      </c>
      <c r="T4021" t="s">
        <v>2518</v>
      </c>
      <c r="U4021">
        <v>39.299999999999997</v>
      </c>
      <c r="V4021">
        <v>44.4</v>
      </c>
      <c r="W4021">
        <v>140</v>
      </c>
      <c r="AE4021">
        <v>3</v>
      </c>
    </row>
    <row r="4022" spans="1:47" x14ac:dyDescent="0.35">
      <c r="A4022">
        <v>4438</v>
      </c>
      <c r="B4022" t="s">
        <v>51</v>
      </c>
      <c r="C4022">
        <v>1968</v>
      </c>
      <c r="D4022">
        <v>5</v>
      </c>
      <c r="E4022">
        <v>16</v>
      </c>
      <c r="F4022">
        <v>0</v>
      </c>
      <c r="G4022">
        <v>48</v>
      </c>
      <c r="H4022">
        <v>55.4</v>
      </c>
      <c r="I4022">
        <v>7</v>
      </c>
      <c r="J4022">
        <v>8.1999999999999993</v>
      </c>
      <c r="K4022">
        <v>8.1999999999999993</v>
      </c>
      <c r="P4022">
        <v>7.9</v>
      </c>
      <c r="Q4022">
        <v>6</v>
      </c>
      <c r="R4022" t="s">
        <v>199</v>
      </c>
      <c r="T4022" t="s">
        <v>2519</v>
      </c>
      <c r="U4022">
        <v>40.799999999999997</v>
      </c>
      <c r="V4022">
        <v>143.19999999999999</v>
      </c>
      <c r="W4022">
        <v>30</v>
      </c>
      <c r="X4022">
        <v>52</v>
      </c>
      <c r="Y4022">
        <v>2</v>
      </c>
      <c r="AB4022">
        <v>330</v>
      </c>
      <c r="AC4022">
        <v>3</v>
      </c>
      <c r="AE4022">
        <v>3</v>
      </c>
      <c r="AF4022">
        <v>689</v>
      </c>
      <c r="AG4022">
        <v>3</v>
      </c>
      <c r="AJ4022">
        <v>52</v>
      </c>
      <c r="AK4022">
        <v>2</v>
      </c>
      <c r="AN4022">
        <v>330</v>
      </c>
      <c r="AO4022">
        <v>3</v>
      </c>
      <c r="AP4022">
        <v>131</v>
      </c>
      <c r="AQ4022">
        <v>4</v>
      </c>
      <c r="AR4022">
        <v>1218</v>
      </c>
      <c r="AS4022">
        <v>4</v>
      </c>
    </row>
    <row r="4023" spans="1:47" x14ac:dyDescent="0.35">
      <c r="A4023">
        <v>4439</v>
      </c>
      <c r="B4023" t="s">
        <v>51</v>
      </c>
      <c r="C4023">
        <v>1968</v>
      </c>
      <c r="D4023">
        <v>5</v>
      </c>
      <c r="E4023">
        <v>16</v>
      </c>
      <c r="F4023">
        <v>10</v>
      </c>
      <c r="G4023">
        <v>39</v>
      </c>
      <c r="H4023">
        <v>1.6</v>
      </c>
      <c r="I4023">
        <v>33</v>
      </c>
      <c r="J4023">
        <v>7.5</v>
      </c>
      <c r="P4023">
        <v>7.5</v>
      </c>
      <c r="R4023" t="s">
        <v>199</v>
      </c>
      <c r="T4023" t="s">
        <v>2455</v>
      </c>
      <c r="U4023">
        <v>41.5</v>
      </c>
      <c r="V4023">
        <v>142.69999999999999</v>
      </c>
      <c r="W4023">
        <v>30</v>
      </c>
    </row>
    <row r="4024" spans="1:47" x14ac:dyDescent="0.35">
      <c r="A4024">
        <v>4440</v>
      </c>
      <c r="B4024" t="s">
        <v>47</v>
      </c>
      <c r="C4024">
        <v>1968</v>
      </c>
      <c r="D4024">
        <v>5</v>
      </c>
      <c r="E4024">
        <v>23</v>
      </c>
      <c r="F4024">
        <v>17</v>
      </c>
      <c r="G4024">
        <v>24</v>
      </c>
      <c r="H4024" t="s">
        <v>48</v>
      </c>
      <c r="I4024">
        <v>21</v>
      </c>
      <c r="J4024">
        <v>7.1</v>
      </c>
      <c r="P4024">
        <v>7.1</v>
      </c>
      <c r="R4024" t="s">
        <v>1186</v>
      </c>
      <c r="T4024" t="s">
        <v>2520</v>
      </c>
      <c r="U4024">
        <v>-41.7</v>
      </c>
      <c r="V4024">
        <v>172</v>
      </c>
      <c r="W4024">
        <v>170</v>
      </c>
      <c r="X4024">
        <v>3</v>
      </c>
      <c r="Y4024">
        <v>1</v>
      </c>
      <c r="AD4024">
        <v>3</v>
      </c>
      <c r="AE4024">
        <v>2</v>
      </c>
    </row>
    <row r="4025" spans="1:47" x14ac:dyDescent="0.35">
      <c r="A4025">
        <v>4441</v>
      </c>
      <c r="B4025" t="s">
        <v>47</v>
      </c>
      <c r="C4025">
        <v>1968</v>
      </c>
      <c r="D4025">
        <v>5</v>
      </c>
      <c r="E4025">
        <v>28</v>
      </c>
      <c r="F4025">
        <v>13</v>
      </c>
      <c r="G4025">
        <v>27</v>
      </c>
      <c r="H4025">
        <v>18.7</v>
      </c>
      <c r="I4025">
        <v>65</v>
      </c>
      <c r="J4025">
        <v>7.7</v>
      </c>
      <c r="L4025">
        <v>7.7</v>
      </c>
      <c r="M4025">
        <v>6.1</v>
      </c>
      <c r="R4025" t="s">
        <v>676</v>
      </c>
      <c r="T4025" t="s">
        <v>1970</v>
      </c>
      <c r="U4025">
        <v>-2.9</v>
      </c>
      <c r="V4025">
        <v>139.30000000000001</v>
      </c>
      <c r="W4025">
        <v>170</v>
      </c>
    </row>
    <row r="4026" spans="1:47" x14ac:dyDescent="0.35">
      <c r="A4026">
        <v>4442</v>
      </c>
      <c r="B4026" t="s">
        <v>47</v>
      </c>
      <c r="C4026">
        <v>1968</v>
      </c>
      <c r="D4026">
        <v>6</v>
      </c>
      <c r="E4026">
        <v>9</v>
      </c>
      <c r="J4026">
        <v>5</v>
      </c>
      <c r="P4026">
        <v>5</v>
      </c>
      <c r="Q4026">
        <v>7</v>
      </c>
      <c r="R4026" t="s">
        <v>205</v>
      </c>
      <c r="T4026" t="s">
        <v>2521</v>
      </c>
      <c r="U4026">
        <v>39.1</v>
      </c>
      <c r="V4026">
        <v>46.1</v>
      </c>
      <c r="W4026">
        <v>40</v>
      </c>
      <c r="AE4026">
        <v>2</v>
      </c>
    </row>
    <row r="4027" spans="1:47" x14ac:dyDescent="0.35">
      <c r="A4027">
        <v>4443</v>
      </c>
      <c r="B4027" t="s">
        <v>51</v>
      </c>
      <c r="C4027">
        <v>1968</v>
      </c>
      <c r="D4027">
        <v>6</v>
      </c>
      <c r="E4027">
        <v>12</v>
      </c>
      <c r="F4027">
        <v>13</v>
      </c>
      <c r="G4027">
        <v>41</v>
      </c>
      <c r="H4027">
        <v>50.7</v>
      </c>
      <c r="I4027">
        <v>44</v>
      </c>
      <c r="J4027">
        <v>7.2</v>
      </c>
      <c r="L4027">
        <v>7.2</v>
      </c>
      <c r="M4027">
        <v>6</v>
      </c>
      <c r="R4027" t="s">
        <v>199</v>
      </c>
      <c r="T4027" t="s">
        <v>255</v>
      </c>
      <c r="U4027">
        <v>39.4</v>
      </c>
      <c r="V4027">
        <v>143.1</v>
      </c>
      <c r="W4027">
        <v>30</v>
      </c>
    </row>
    <row r="4028" spans="1:47" x14ac:dyDescent="0.35">
      <c r="A4028">
        <v>4445</v>
      </c>
      <c r="B4028" t="s">
        <v>47</v>
      </c>
      <c r="C4028">
        <v>1968</v>
      </c>
      <c r="D4028">
        <v>6</v>
      </c>
      <c r="E4028">
        <v>19</v>
      </c>
      <c r="F4028">
        <v>8</v>
      </c>
      <c r="G4028">
        <v>14</v>
      </c>
      <c r="H4028" t="s">
        <v>48</v>
      </c>
      <c r="I4028">
        <v>33</v>
      </c>
      <c r="J4028">
        <v>7</v>
      </c>
      <c r="P4028">
        <v>7</v>
      </c>
      <c r="R4028" t="s">
        <v>479</v>
      </c>
      <c r="T4028" t="s">
        <v>2522</v>
      </c>
      <c r="U4028">
        <v>-5.6</v>
      </c>
      <c r="V4028">
        <v>-77.2</v>
      </c>
      <c r="W4028">
        <v>160</v>
      </c>
      <c r="X4028">
        <v>15</v>
      </c>
      <c r="Y4028">
        <v>1</v>
      </c>
      <c r="AD4028">
        <v>0.1</v>
      </c>
      <c r="AE4028">
        <v>1</v>
      </c>
    </row>
    <row r="4029" spans="1:47" x14ac:dyDescent="0.35">
      <c r="A4029">
        <v>4446</v>
      </c>
      <c r="B4029" t="s">
        <v>47</v>
      </c>
      <c r="C4029">
        <v>1968</v>
      </c>
      <c r="D4029">
        <v>6</v>
      </c>
      <c r="E4029">
        <v>23</v>
      </c>
      <c r="F4029">
        <v>9</v>
      </c>
      <c r="G4029">
        <v>16</v>
      </c>
      <c r="H4029" t="s">
        <v>48</v>
      </c>
      <c r="I4029">
        <v>32</v>
      </c>
      <c r="J4029">
        <v>5.3</v>
      </c>
      <c r="P4029">
        <v>5.3</v>
      </c>
      <c r="R4029" t="s">
        <v>73</v>
      </c>
      <c r="T4029" t="s">
        <v>2523</v>
      </c>
      <c r="U4029">
        <v>29.8</v>
      </c>
      <c r="V4029">
        <v>51.2</v>
      </c>
      <c r="W4029">
        <v>140</v>
      </c>
      <c r="AE4029">
        <v>3</v>
      </c>
    </row>
    <row r="4030" spans="1:47" x14ac:dyDescent="0.35">
      <c r="A4030">
        <v>4447</v>
      </c>
      <c r="B4030" t="s">
        <v>51</v>
      </c>
      <c r="C4030">
        <v>1968</v>
      </c>
      <c r="D4030">
        <v>7</v>
      </c>
      <c r="E4030">
        <v>25</v>
      </c>
      <c r="F4030">
        <v>7</v>
      </c>
      <c r="G4030">
        <v>23</v>
      </c>
      <c r="H4030">
        <v>7.8</v>
      </c>
      <c r="I4030">
        <v>60</v>
      </c>
      <c r="J4030">
        <v>7.3</v>
      </c>
      <c r="L4030">
        <v>7.3</v>
      </c>
      <c r="R4030" t="s">
        <v>1827</v>
      </c>
      <c r="T4030" t="s">
        <v>2524</v>
      </c>
      <c r="U4030">
        <v>-30.8</v>
      </c>
      <c r="V4030">
        <v>-178.4</v>
      </c>
      <c r="W4030">
        <v>170</v>
      </c>
      <c r="AE4030">
        <v>1</v>
      </c>
    </row>
    <row r="4031" spans="1:47" x14ac:dyDescent="0.35">
      <c r="A4031">
        <v>4448</v>
      </c>
      <c r="B4031" t="s">
        <v>51</v>
      </c>
      <c r="C4031">
        <v>1968</v>
      </c>
      <c r="D4031">
        <v>8</v>
      </c>
      <c r="E4031">
        <v>1</v>
      </c>
      <c r="F4031">
        <v>20</v>
      </c>
      <c r="G4031">
        <v>19</v>
      </c>
      <c r="H4031">
        <v>21.9</v>
      </c>
      <c r="I4031">
        <v>36</v>
      </c>
      <c r="J4031">
        <v>7.3</v>
      </c>
      <c r="L4031">
        <v>7.3</v>
      </c>
      <c r="R4031" t="s">
        <v>621</v>
      </c>
      <c r="T4031" t="s">
        <v>2525</v>
      </c>
      <c r="U4031">
        <v>16.5</v>
      </c>
      <c r="V4031">
        <v>122.2</v>
      </c>
      <c r="W4031">
        <v>170</v>
      </c>
      <c r="X4031">
        <v>270</v>
      </c>
      <c r="Y4031">
        <v>3</v>
      </c>
      <c r="AB4031">
        <v>261</v>
      </c>
      <c r="AC4031">
        <v>3</v>
      </c>
      <c r="AD4031">
        <v>8</v>
      </c>
      <c r="AE4031">
        <v>3</v>
      </c>
      <c r="AG4031">
        <v>1</v>
      </c>
      <c r="AI4031">
        <v>3</v>
      </c>
      <c r="AJ4031">
        <v>270</v>
      </c>
      <c r="AK4031">
        <v>3</v>
      </c>
      <c r="AN4031">
        <v>261</v>
      </c>
      <c r="AO4031">
        <v>3</v>
      </c>
      <c r="AP4031">
        <v>8</v>
      </c>
      <c r="AQ4031">
        <v>3</v>
      </c>
      <c r="AS4031">
        <v>1</v>
      </c>
      <c r="AU4031">
        <v>3</v>
      </c>
    </row>
    <row r="4032" spans="1:47" x14ac:dyDescent="0.35">
      <c r="A4032">
        <v>4451</v>
      </c>
      <c r="B4032" t="s">
        <v>47</v>
      </c>
      <c r="C4032">
        <v>1968</v>
      </c>
      <c r="D4032">
        <v>8</v>
      </c>
      <c r="E4032">
        <v>2</v>
      </c>
      <c r="F4032">
        <v>14</v>
      </c>
      <c r="G4032">
        <v>6</v>
      </c>
      <c r="H4032" t="s">
        <v>48</v>
      </c>
      <c r="I4032">
        <v>36</v>
      </c>
      <c r="J4032">
        <v>7.5</v>
      </c>
      <c r="P4032">
        <v>7.5</v>
      </c>
      <c r="Q4032">
        <v>7</v>
      </c>
      <c r="R4032" t="s">
        <v>543</v>
      </c>
      <c r="T4032" t="s">
        <v>2526</v>
      </c>
      <c r="U4032">
        <v>16.5</v>
      </c>
      <c r="V4032">
        <v>-97.8</v>
      </c>
      <c r="W4032">
        <v>150</v>
      </c>
      <c r="X4032">
        <v>18</v>
      </c>
      <c r="Y4032">
        <v>1</v>
      </c>
      <c r="AD4032">
        <v>2.4</v>
      </c>
      <c r="AE4032">
        <v>2</v>
      </c>
    </row>
    <row r="4033" spans="1:45" x14ac:dyDescent="0.35">
      <c r="A4033">
        <v>6423</v>
      </c>
      <c r="B4033" t="s">
        <v>51</v>
      </c>
      <c r="C4033">
        <v>1968</v>
      </c>
      <c r="D4033">
        <v>8</v>
      </c>
      <c r="E4033">
        <v>5</v>
      </c>
      <c r="F4033">
        <v>7</v>
      </c>
      <c r="G4033">
        <v>17</v>
      </c>
      <c r="I4033">
        <v>10</v>
      </c>
      <c r="R4033" t="s">
        <v>199</v>
      </c>
      <c r="T4033" t="s">
        <v>2527</v>
      </c>
      <c r="U4033">
        <v>33.299999999999997</v>
      </c>
      <c r="V4033">
        <v>132.19999999999999</v>
      </c>
      <c r="W4033">
        <v>30</v>
      </c>
    </row>
    <row r="4034" spans="1:45" x14ac:dyDescent="0.35">
      <c r="A4034">
        <v>4452</v>
      </c>
      <c r="B4034" t="s">
        <v>51</v>
      </c>
      <c r="C4034">
        <v>1968</v>
      </c>
      <c r="D4034">
        <v>8</v>
      </c>
      <c r="E4034">
        <v>10</v>
      </c>
      <c r="F4034">
        <v>2</v>
      </c>
      <c r="G4034">
        <v>7</v>
      </c>
      <c r="H4034">
        <v>4.3</v>
      </c>
      <c r="I4034">
        <v>25</v>
      </c>
      <c r="J4034">
        <v>7.6</v>
      </c>
      <c r="L4034">
        <v>7.6</v>
      </c>
      <c r="R4034" t="s">
        <v>676</v>
      </c>
      <c r="T4034" t="s">
        <v>2528</v>
      </c>
      <c r="U4034">
        <v>1.4</v>
      </c>
      <c r="V4034">
        <v>126.2</v>
      </c>
      <c r="W4034">
        <v>170</v>
      </c>
      <c r="AE4034">
        <v>1</v>
      </c>
      <c r="AQ4034">
        <v>1</v>
      </c>
    </row>
    <row r="4035" spans="1:45" x14ac:dyDescent="0.35">
      <c r="A4035">
        <v>4454</v>
      </c>
      <c r="B4035" t="s">
        <v>51</v>
      </c>
      <c r="C4035">
        <v>1968</v>
      </c>
      <c r="D4035">
        <v>8</v>
      </c>
      <c r="E4035">
        <v>14</v>
      </c>
      <c r="F4035">
        <v>22</v>
      </c>
      <c r="G4035">
        <v>14</v>
      </c>
      <c r="H4035">
        <v>19.399999999999999</v>
      </c>
      <c r="I4035">
        <v>23</v>
      </c>
      <c r="J4035">
        <v>7.4</v>
      </c>
      <c r="P4035">
        <v>7.4</v>
      </c>
      <c r="Q4035">
        <v>8</v>
      </c>
      <c r="R4035" t="s">
        <v>676</v>
      </c>
      <c r="T4035" t="s">
        <v>2529</v>
      </c>
      <c r="U4035">
        <v>0.2</v>
      </c>
      <c r="V4035">
        <v>119.8</v>
      </c>
      <c r="W4035">
        <v>170</v>
      </c>
      <c r="AJ4035">
        <v>200</v>
      </c>
      <c r="AK4035">
        <v>3</v>
      </c>
      <c r="AN4035">
        <v>58</v>
      </c>
      <c r="AO4035">
        <v>2</v>
      </c>
      <c r="AQ4035">
        <v>3</v>
      </c>
      <c r="AR4035">
        <v>800</v>
      </c>
      <c r="AS4035">
        <v>3</v>
      </c>
    </row>
    <row r="4036" spans="1:45" x14ac:dyDescent="0.35">
      <c r="A4036">
        <v>4456</v>
      </c>
      <c r="B4036" t="s">
        <v>47</v>
      </c>
      <c r="C4036">
        <v>1968</v>
      </c>
      <c r="D4036">
        <v>8</v>
      </c>
      <c r="E4036">
        <v>31</v>
      </c>
      <c r="F4036">
        <v>10</v>
      </c>
      <c r="G4036">
        <v>47</v>
      </c>
      <c r="H4036">
        <v>37.4</v>
      </c>
      <c r="I4036">
        <v>13</v>
      </c>
      <c r="J4036">
        <v>7.3</v>
      </c>
      <c r="L4036">
        <v>7.3</v>
      </c>
      <c r="Q4036">
        <v>10</v>
      </c>
      <c r="R4036" t="s">
        <v>73</v>
      </c>
      <c r="T4036" t="s">
        <v>2530</v>
      </c>
      <c r="U4036">
        <v>34</v>
      </c>
      <c r="V4036">
        <v>59</v>
      </c>
      <c r="W4036">
        <v>140</v>
      </c>
      <c r="X4036">
        <v>10488</v>
      </c>
      <c r="Y4036">
        <v>4</v>
      </c>
      <c r="AB4036">
        <v>17000</v>
      </c>
      <c r="AC4036">
        <v>4</v>
      </c>
      <c r="AD4036">
        <v>35</v>
      </c>
      <c r="AE4036">
        <v>4</v>
      </c>
      <c r="AF4036">
        <v>12000</v>
      </c>
      <c r="AG4036">
        <v>4</v>
      </c>
      <c r="AJ4036">
        <v>10488</v>
      </c>
      <c r="AK4036">
        <v>4</v>
      </c>
      <c r="AN4036">
        <v>17000</v>
      </c>
      <c r="AO4036">
        <v>4</v>
      </c>
      <c r="AP4036">
        <v>35</v>
      </c>
      <c r="AQ4036">
        <v>4</v>
      </c>
      <c r="AR4036">
        <v>12000</v>
      </c>
      <c r="AS4036">
        <v>4</v>
      </c>
    </row>
    <row r="4037" spans="1:45" x14ac:dyDescent="0.35">
      <c r="A4037">
        <v>4458</v>
      </c>
      <c r="B4037" t="s">
        <v>47</v>
      </c>
      <c r="C4037">
        <v>1968</v>
      </c>
      <c r="D4037">
        <v>9</v>
      </c>
      <c r="E4037">
        <v>1</v>
      </c>
      <c r="F4037">
        <v>5</v>
      </c>
      <c r="G4037">
        <v>39</v>
      </c>
      <c r="H4037" t="s">
        <v>48</v>
      </c>
      <c r="I4037">
        <v>24</v>
      </c>
      <c r="J4037">
        <v>5</v>
      </c>
      <c r="P4037">
        <v>5</v>
      </c>
      <c r="Q4037">
        <v>8</v>
      </c>
      <c r="R4037" t="s">
        <v>205</v>
      </c>
      <c r="T4037" t="s">
        <v>2521</v>
      </c>
      <c r="U4037">
        <v>39.1</v>
      </c>
      <c r="V4037">
        <v>46.2</v>
      </c>
      <c r="W4037">
        <v>40</v>
      </c>
      <c r="AE4037">
        <v>3</v>
      </c>
    </row>
    <row r="4038" spans="1:45" x14ac:dyDescent="0.35">
      <c r="A4038">
        <v>4459</v>
      </c>
      <c r="B4038" t="s">
        <v>47</v>
      </c>
      <c r="C4038">
        <v>1968</v>
      </c>
      <c r="D4038">
        <v>9</v>
      </c>
      <c r="E4038">
        <v>1</v>
      </c>
      <c r="F4038">
        <v>7</v>
      </c>
      <c r="G4038">
        <v>27</v>
      </c>
      <c r="I4038">
        <v>15</v>
      </c>
      <c r="J4038">
        <v>6.5</v>
      </c>
      <c r="L4038">
        <v>6.5</v>
      </c>
      <c r="M4038">
        <v>5.9</v>
      </c>
      <c r="R4038" t="s">
        <v>73</v>
      </c>
      <c r="T4038" t="s">
        <v>2531</v>
      </c>
      <c r="U4038">
        <v>34</v>
      </c>
      <c r="V4038">
        <v>58.2</v>
      </c>
      <c r="W4038">
        <v>140</v>
      </c>
      <c r="X4038">
        <v>700</v>
      </c>
      <c r="Y4038">
        <v>3</v>
      </c>
      <c r="AE4038">
        <v>3</v>
      </c>
      <c r="AF4038">
        <v>1500</v>
      </c>
      <c r="AG4038">
        <v>4</v>
      </c>
      <c r="AJ4038">
        <v>700</v>
      </c>
      <c r="AK4038">
        <v>3</v>
      </c>
      <c r="AQ4038">
        <v>3</v>
      </c>
      <c r="AR4038">
        <v>1500</v>
      </c>
      <c r="AS4038">
        <v>4</v>
      </c>
    </row>
    <row r="4039" spans="1:45" x14ac:dyDescent="0.35">
      <c r="A4039">
        <v>4460</v>
      </c>
      <c r="B4039" t="s">
        <v>51</v>
      </c>
      <c r="C4039">
        <v>1968</v>
      </c>
      <c r="D4039">
        <v>9</v>
      </c>
      <c r="E4039">
        <v>3</v>
      </c>
      <c r="F4039">
        <v>8</v>
      </c>
      <c r="G4039">
        <v>19</v>
      </c>
      <c r="H4039">
        <v>52.2</v>
      </c>
      <c r="I4039">
        <v>38</v>
      </c>
      <c r="J4039">
        <v>6.6</v>
      </c>
      <c r="L4039">
        <v>6.6</v>
      </c>
      <c r="Q4039">
        <v>8</v>
      </c>
      <c r="R4039" t="s">
        <v>80</v>
      </c>
      <c r="T4039" t="s">
        <v>2532</v>
      </c>
      <c r="U4039">
        <v>41.8</v>
      </c>
      <c r="V4039">
        <v>32.299999999999997</v>
      </c>
      <c r="W4039">
        <v>140</v>
      </c>
      <c r="X4039">
        <v>24</v>
      </c>
      <c r="Y4039">
        <v>1</v>
      </c>
      <c r="AB4039">
        <v>200</v>
      </c>
      <c r="AC4039">
        <v>3</v>
      </c>
      <c r="AE4039">
        <v>3</v>
      </c>
      <c r="AF4039">
        <v>2000</v>
      </c>
      <c r="AG4039">
        <v>4</v>
      </c>
      <c r="AH4039">
        <v>2000</v>
      </c>
      <c r="AI4039">
        <v>4</v>
      </c>
      <c r="AJ4039">
        <v>24</v>
      </c>
      <c r="AK4039">
        <v>1</v>
      </c>
      <c r="AN4039">
        <v>200</v>
      </c>
      <c r="AO4039">
        <v>3</v>
      </c>
      <c r="AQ4039">
        <v>3</v>
      </c>
      <c r="AR4039">
        <v>2000</v>
      </c>
      <c r="AS4039">
        <v>4</v>
      </c>
    </row>
    <row r="4040" spans="1:45" x14ac:dyDescent="0.35">
      <c r="A4040">
        <v>4462</v>
      </c>
      <c r="B4040" t="s">
        <v>47</v>
      </c>
      <c r="C4040">
        <v>1968</v>
      </c>
      <c r="D4040">
        <v>9</v>
      </c>
      <c r="E4040">
        <v>4</v>
      </c>
      <c r="F4040">
        <v>23</v>
      </c>
      <c r="G4040">
        <v>24</v>
      </c>
      <c r="H4040" t="s">
        <v>48</v>
      </c>
      <c r="I4040">
        <v>15</v>
      </c>
      <c r="J4040">
        <v>5.4</v>
      </c>
      <c r="P4040">
        <v>5.4</v>
      </c>
      <c r="R4040" t="s">
        <v>73</v>
      </c>
      <c r="T4040" t="s">
        <v>73</v>
      </c>
      <c r="U4040">
        <v>33.9</v>
      </c>
      <c r="V4040">
        <v>58.2</v>
      </c>
      <c r="W4040">
        <v>140</v>
      </c>
      <c r="AE4040">
        <v>3</v>
      </c>
    </row>
    <row r="4041" spans="1:45" x14ac:dyDescent="0.35">
      <c r="A4041">
        <v>4463</v>
      </c>
      <c r="B4041" t="s">
        <v>51</v>
      </c>
      <c r="C4041">
        <v>1968</v>
      </c>
      <c r="D4041">
        <v>9</v>
      </c>
      <c r="E4041">
        <v>20</v>
      </c>
      <c r="F4041">
        <v>6</v>
      </c>
      <c r="H4041" t="s">
        <v>48</v>
      </c>
      <c r="I4041">
        <v>107</v>
      </c>
      <c r="J4041">
        <v>6.2</v>
      </c>
      <c r="P4041">
        <v>6.2</v>
      </c>
      <c r="Q4041">
        <v>9</v>
      </c>
      <c r="R4041" t="s">
        <v>501</v>
      </c>
      <c r="T4041" t="s">
        <v>2533</v>
      </c>
      <c r="U4041">
        <v>10.5</v>
      </c>
      <c r="V4041">
        <v>-62.6</v>
      </c>
      <c r="W4041">
        <v>90</v>
      </c>
      <c r="X4041">
        <v>3</v>
      </c>
      <c r="Y4041">
        <v>1</v>
      </c>
      <c r="AE4041">
        <v>2</v>
      </c>
    </row>
    <row r="4042" spans="1:45" x14ac:dyDescent="0.35">
      <c r="A4042">
        <v>4464</v>
      </c>
      <c r="B4042" t="s">
        <v>47</v>
      </c>
      <c r="C4042">
        <v>1968</v>
      </c>
      <c r="D4042">
        <v>9</v>
      </c>
      <c r="E4042">
        <v>24</v>
      </c>
      <c r="F4042">
        <v>4</v>
      </c>
      <c r="G4042">
        <v>19</v>
      </c>
      <c r="H4042" t="s">
        <v>48</v>
      </c>
      <c r="I4042">
        <v>14</v>
      </c>
      <c r="J4042">
        <v>5.0999999999999996</v>
      </c>
      <c r="P4042">
        <v>5.0999999999999996</v>
      </c>
      <c r="R4042" t="s">
        <v>80</v>
      </c>
      <c r="T4042" t="s">
        <v>80</v>
      </c>
      <c r="U4042">
        <v>39.200000000000003</v>
      </c>
      <c r="V4042">
        <v>40.1</v>
      </c>
      <c r="W4042">
        <v>140</v>
      </c>
      <c r="X4042">
        <v>2</v>
      </c>
      <c r="Y4042">
        <v>1</v>
      </c>
      <c r="AE4042">
        <v>3</v>
      </c>
    </row>
    <row r="4043" spans="1:45" x14ac:dyDescent="0.35">
      <c r="A4043">
        <v>4465</v>
      </c>
      <c r="B4043" t="s">
        <v>51</v>
      </c>
      <c r="C4043">
        <v>1968</v>
      </c>
      <c r="D4043">
        <v>9</v>
      </c>
      <c r="E4043">
        <v>25</v>
      </c>
      <c r="F4043">
        <v>10</v>
      </c>
      <c r="G4043">
        <v>38</v>
      </c>
      <c r="H4043" t="s">
        <v>48</v>
      </c>
      <c r="I4043">
        <v>114</v>
      </c>
      <c r="J4043">
        <v>5.7</v>
      </c>
      <c r="P4043">
        <v>5.7</v>
      </c>
      <c r="R4043" t="s">
        <v>543</v>
      </c>
      <c r="T4043" t="s">
        <v>2534</v>
      </c>
      <c r="U4043">
        <v>15.5</v>
      </c>
      <c r="V4043">
        <v>-92.7</v>
      </c>
      <c r="W4043">
        <v>150</v>
      </c>
      <c r="X4043">
        <v>20</v>
      </c>
      <c r="Y4043">
        <v>1</v>
      </c>
      <c r="AE4043">
        <v>2</v>
      </c>
    </row>
    <row r="4044" spans="1:45" x14ac:dyDescent="0.35">
      <c r="A4044">
        <v>4466</v>
      </c>
      <c r="B4044" t="s">
        <v>47</v>
      </c>
      <c r="C4044">
        <v>1968</v>
      </c>
      <c r="D4044">
        <v>10</v>
      </c>
      <c r="E4044">
        <v>7</v>
      </c>
      <c r="F4044">
        <v>19</v>
      </c>
      <c r="G4044">
        <v>20</v>
      </c>
      <c r="H4044">
        <v>20.3</v>
      </c>
      <c r="I4044">
        <v>516</v>
      </c>
      <c r="J4044">
        <v>7.5</v>
      </c>
      <c r="L4044">
        <v>7.5</v>
      </c>
      <c r="M4044">
        <v>6.8</v>
      </c>
      <c r="R4044" t="s">
        <v>199</v>
      </c>
      <c r="T4044" t="s">
        <v>2535</v>
      </c>
      <c r="U4044">
        <v>26.3</v>
      </c>
      <c r="V4044">
        <v>140.6</v>
      </c>
      <c r="W4044">
        <v>30</v>
      </c>
    </row>
    <row r="4045" spans="1:45" x14ac:dyDescent="0.35">
      <c r="A4045">
        <v>4468</v>
      </c>
      <c r="B4045" t="s">
        <v>47</v>
      </c>
      <c r="C4045">
        <v>1968</v>
      </c>
      <c r="D4045">
        <v>10</v>
      </c>
      <c r="E4045">
        <v>14</v>
      </c>
      <c r="F4045">
        <v>2</v>
      </c>
      <c r="G4045">
        <v>58</v>
      </c>
      <c r="H4045" t="s">
        <v>48</v>
      </c>
      <c r="I4045">
        <v>5</v>
      </c>
      <c r="J4045">
        <v>6.9</v>
      </c>
      <c r="P4045">
        <v>6.9</v>
      </c>
      <c r="Q4045">
        <v>9</v>
      </c>
      <c r="R4045" t="s">
        <v>1395</v>
      </c>
      <c r="T4045" t="s">
        <v>2536</v>
      </c>
      <c r="U4045">
        <v>-31.6</v>
      </c>
      <c r="V4045">
        <v>117</v>
      </c>
      <c r="W4045">
        <v>60</v>
      </c>
      <c r="AD4045">
        <v>2.2000000000000002</v>
      </c>
      <c r="AE4045">
        <v>2</v>
      </c>
    </row>
    <row r="4046" spans="1:45" x14ac:dyDescent="0.35">
      <c r="A4046">
        <v>4469</v>
      </c>
      <c r="B4046" t="s">
        <v>47</v>
      </c>
      <c r="C4046">
        <v>1968</v>
      </c>
      <c r="D4046">
        <v>10</v>
      </c>
      <c r="E4046">
        <v>23</v>
      </c>
      <c r="F4046">
        <v>21</v>
      </c>
      <c r="G4046">
        <v>4</v>
      </c>
      <c r="H4046" t="s">
        <v>48</v>
      </c>
      <c r="I4046">
        <v>21</v>
      </c>
      <c r="J4046">
        <v>7.5</v>
      </c>
      <c r="P4046">
        <v>7.5</v>
      </c>
      <c r="R4046" t="s">
        <v>977</v>
      </c>
      <c r="T4046" t="s">
        <v>2537</v>
      </c>
      <c r="U4046">
        <v>-3.4</v>
      </c>
      <c r="V4046">
        <v>143.30000000000001</v>
      </c>
      <c r="W4046">
        <v>170</v>
      </c>
      <c r="AE4046">
        <v>2</v>
      </c>
    </row>
    <row r="4047" spans="1:45" x14ac:dyDescent="0.35">
      <c r="A4047">
        <v>4470</v>
      </c>
      <c r="B4047" t="s">
        <v>47</v>
      </c>
      <c r="C4047">
        <v>1968</v>
      </c>
      <c r="D4047">
        <v>11</v>
      </c>
      <c r="E4047">
        <v>3</v>
      </c>
      <c r="F4047">
        <v>4</v>
      </c>
      <c r="G4047">
        <v>49</v>
      </c>
      <c r="H4047" t="s">
        <v>48</v>
      </c>
      <c r="I4047">
        <v>17</v>
      </c>
      <c r="J4047">
        <v>5.3</v>
      </c>
      <c r="P4047">
        <v>5.3</v>
      </c>
      <c r="R4047" t="s">
        <v>574</v>
      </c>
      <c r="T4047" t="s">
        <v>575</v>
      </c>
      <c r="U4047">
        <v>42.1</v>
      </c>
      <c r="V4047">
        <v>19.3</v>
      </c>
      <c r="W4047">
        <v>130</v>
      </c>
      <c r="X4047">
        <v>1</v>
      </c>
      <c r="Y4047">
        <v>1</v>
      </c>
      <c r="AD4047">
        <v>38.6</v>
      </c>
      <c r="AE4047">
        <v>4</v>
      </c>
    </row>
    <row r="4048" spans="1:45" x14ac:dyDescent="0.35">
      <c r="A4048">
        <v>4471</v>
      </c>
      <c r="B4048" t="s">
        <v>47</v>
      </c>
      <c r="C4048">
        <v>1969</v>
      </c>
      <c r="D4048">
        <v>1</v>
      </c>
      <c r="E4048">
        <v>3</v>
      </c>
      <c r="F4048">
        <v>3</v>
      </c>
      <c r="G4048">
        <v>16</v>
      </c>
      <c r="H4048" t="s">
        <v>48</v>
      </c>
      <c r="I4048">
        <v>11</v>
      </c>
      <c r="J4048">
        <v>5.6</v>
      </c>
      <c r="P4048">
        <v>5.6</v>
      </c>
      <c r="Q4048">
        <v>8</v>
      </c>
      <c r="R4048" t="s">
        <v>73</v>
      </c>
      <c r="T4048" t="s">
        <v>2538</v>
      </c>
      <c r="U4048">
        <v>37.1</v>
      </c>
      <c r="V4048">
        <v>57.9</v>
      </c>
      <c r="W4048">
        <v>140</v>
      </c>
      <c r="X4048">
        <v>50</v>
      </c>
      <c r="Y4048">
        <v>1</v>
      </c>
      <c r="AE4048">
        <v>2</v>
      </c>
    </row>
    <row r="4049" spans="1:47" x14ac:dyDescent="0.35">
      <c r="A4049">
        <v>4472</v>
      </c>
      <c r="B4049" t="s">
        <v>47</v>
      </c>
      <c r="C4049">
        <v>1969</v>
      </c>
      <c r="D4049">
        <v>1</v>
      </c>
      <c r="E4049">
        <v>5</v>
      </c>
      <c r="F4049">
        <v>13</v>
      </c>
      <c r="G4049">
        <v>26</v>
      </c>
      <c r="H4049" t="s">
        <v>48</v>
      </c>
      <c r="I4049">
        <v>47</v>
      </c>
      <c r="J4049">
        <v>7.5</v>
      </c>
      <c r="P4049">
        <v>7.5</v>
      </c>
      <c r="R4049" t="s">
        <v>1769</v>
      </c>
      <c r="T4049" t="s">
        <v>2539</v>
      </c>
      <c r="U4049">
        <v>-7.9</v>
      </c>
      <c r="V4049">
        <v>158.9</v>
      </c>
      <c r="W4049">
        <v>170</v>
      </c>
      <c r="AE4049">
        <v>1</v>
      </c>
    </row>
    <row r="4050" spans="1:47" x14ac:dyDescent="0.35">
      <c r="A4050">
        <v>4473</v>
      </c>
      <c r="B4050" t="s">
        <v>47</v>
      </c>
      <c r="C4050">
        <v>1969</v>
      </c>
      <c r="D4050">
        <v>1</v>
      </c>
      <c r="E4050">
        <v>19</v>
      </c>
      <c r="F4050">
        <v>7</v>
      </c>
      <c r="G4050">
        <v>2</v>
      </c>
      <c r="H4050">
        <v>4.4000000000000004</v>
      </c>
      <c r="I4050">
        <v>204</v>
      </c>
      <c r="J4050">
        <v>7.6</v>
      </c>
      <c r="L4050">
        <v>7.6</v>
      </c>
      <c r="R4050" t="s">
        <v>199</v>
      </c>
      <c r="T4050" t="s">
        <v>1816</v>
      </c>
      <c r="U4050">
        <v>45</v>
      </c>
      <c r="V4050">
        <v>143.19999999999999</v>
      </c>
      <c r="W4050">
        <v>30</v>
      </c>
    </row>
    <row r="4051" spans="1:47" x14ac:dyDescent="0.35">
      <c r="A4051">
        <v>4474</v>
      </c>
      <c r="B4051" t="s">
        <v>47</v>
      </c>
      <c r="C4051">
        <v>1969</v>
      </c>
      <c r="D4051">
        <v>1</v>
      </c>
      <c r="E4051">
        <v>30</v>
      </c>
      <c r="F4051">
        <v>10</v>
      </c>
      <c r="G4051">
        <v>29</v>
      </c>
      <c r="H4051">
        <v>40.4</v>
      </c>
      <c r="I4051">
        <v>70</v>
      </c>
      <c r="J4051">
        <v>7.5</v>
      </c>
      <c r="L4051">
        <v>7.5</v>
      </c>
      <c r="M4051">
        <v>5.9</v>
      </c>
      <c r="R4051" t="s">
        <v>676</v>
      </c>
      <c r="T4051" t="s">
        <v>2540</v>
      </c>
      <c r="U4051">
        <v>4.8</v>
      </c>
      <c r="V4051">
        <v>127.4</v>
      </c>
      <c r="W4051">
        <v>170</v>
      </c>
    </row>
    <row r="4052" spans="1:47" x14ac:dyDescent="0.35">
      <c r="A4052">
        <v>7972</v>
      </c>
      <c r="B4052" t="s">
        <v>47</v>
      </c>
      <c r="C4052">
        <v>1969</v>
      </c>
      <c r="D4052">
        <v>2</v>
      </c>
      <c r="E4052">
        <v>11</v>
      </c>
      <c r="F4052">
        <v>22</v>
      </c>
      <c r="G4052">
        <v>8</v>
      </c>
      <c r="H4052">
        <v>54</v>
      </c>
      <c r="I4052">
        <v>10</v>
      </c>
      <c r="J4052">
        <v>6.3</v>
      </c>
      <c r="L4052">
        <v>6.3</v>
      </c>
      <c r="Q4052">
        <v>7</v>
      </c>
      <c r="R4052" t="s">
        <v>93</v>
      </c>
      <c r="T4052" t="s">
        <v>2541</v>
      </c>
      <c r="U4052">
        <v>41.45</v>
      </c>
      <c r="V4052">
        <v>79.367000000000004</v>
      </c>
      <c r="W4052">
        <v>40</v>
      </c>
      <c r="X4052">
        <v>4</v>
      </c>
      <c r="Y4052">
        <v>1</v>
      </c>
      <c r="AC4052">
        <v>1</v>
      </c>
      <c r="AE4052">
        <v>3</v>
      </c>
      <c r="AG4052">
        <v>3</v>
      </c>
      <c r="AJ4052">
        <v>4</v>
      </c>
      <c r="AK4052">
        <v>1</v>
      </c>
      <c r="AO4052">
        <v>1</v>
      </c>
      <c r="AQ4052">
        <v>3</v>
      </c>
      <c r="AS4052">
        <v>3</v>
      </c>
    </row>
    <row r="4053" spans="1:47" x14ac:dyDescent="0.35">
      <c r="A4053">
        <v>4476</v>
      </c>
      <c r="B4053" t="s">
        <v>51</v>
      </c>
      <c r="C4053">
        <v>1969</v>
      </c>
      <c r="D4053">
        <v>2</v>
      </c>
      <c r="E4053">
        <v>23</v>
      </c>
      <c r="F4053">
        <v>0</v>
      </c>
      <c r="G4053">
        <v>36</v>
      </c>
      <c r="H4053">
        <v>56.6</v>
      </c>
      <c r="I4053">
        <v>13</v>
      </c>
      <c r="J4053">
        <v>7.4</v>
      </c>
      <c r="L4053">
        <v>7.4</v>
      </c>
      <c r="Q4053">
        <v>8</v>
      </c>
      <c r="R4053" t="s">
        <v>676</v>
      </c>
      <c r="T4053" t="s">
        <v>2542</v>
      </c>
      <c r="U4053">
        <v>-3.1</v>
      </c>
      <c r="V4053">
        <v>118.9</v>
      </c>
      <c r="W4053">
        <v>170</v>
      </c>
      <c r="X4053">
        <v>64</v>
      </c>
      <c r="Y4053">
        <v>2</v>
      </c>
      <c r="AB4053">
        <v>97</v>
      </c>
      <c r="AC4053">
        <v>2</v>
      </c>
      <c r="AE4053">
        <v>3</v>
      </c>
      <c r="AF4053">
        <v>1287</v>
      </c>
      <c r="AG4053">
        <v>4</v>
      </c>
      <c r="AJ4053">
        <v>664</v>
      </c>
      <c r="AK4053">
        <v>3</v>
      </c>
      <c r="AN4053">
        <v>97</v>
      </c>
      <c r="AO4053">
        <v>2</v>
      </c>
      <c r="AQ4053">
        <v>3</v>
      </c>
      <c r="AR4053">
        <v>1287</v>
      </c>
      <c r="AS4053">
        <v>4</v>
      </c>
    </row>
    <row r="4054" spans="1:47" x14ac:dyDescent="0.35">
      <c r="A4054">
        <v>4477</v>
      </c>
      <c r="B4054" t="s">
        <v>51</v>
      </c>
      <c r="C4054">
        <v>1969</v>
      </c>
      <c r="D4054">
        <v>2</v>
      </c>
      <c r="E4054">
        <v>28</v>
      </c>
      <c r="F4054">
        <v>2</v>
      </c>
      <c r="G4054">
        <v>40</v>
      </c>
      <c r="H4054">
        <v>32.5</v>
      </c>
      <c r="I4054">
        <v>22</v>
      </c>
      <c r="J4054">
        <v>7.8</v>
      </c>
      <c r="K4054">
        <v>7.8</v>
      </c>
      <c r="L4054">
        <v>7.3</v>
      </c>
      <c r="Q4054">
        <v>7</v>
      </c>
      <c r="R4054" t="s">
        <v>90</v>
      </c>
      <c r="T4054" t="s">
        <v>2543</v>
      </c>
      <c r="U4054">
        <v>36.017000000000003</v>
      </c>
      <c r="V4054">
        <v>-10.95</v>
      </c>
      <c r="W4054">
        <v>130</v>
      </c>
      <c r="X4054">
        <v>25</v>
      </c>
      <c r="Y4054">
        <v>1</v>
      </c>
      <c r="AB4054">
        <v>80</v>
      </c>
      <c r="AC4054">
        <v>2</v>
      </c>
      <c r="AE4054">
        <v>2</v>
      </c>
      <c r="AG4054">
        <v>3</v>
      </c>
      <c r="AI4054">
        <v>4</v>
      </c>
      <c r="AJ4054">
        <v>25</v>
      </c>
      <c r="AK4054">
        <v>1</v>
      </c>
      <c r="AN4054">
        <v>80</v>
      </c>
      <c r="AO4054">
        <v>2</v>
      </c>
      <c r="AQ4054">
        <v>2</v>
      </c>
      <c r="AS4054">
        <v>3</v>
      </c>
      <c r="AU4054">
        <v>4</v>
      </c>
    </row>
    <row r="4055" spans="1:47" x14ac:dyDescent="0.35">
      <c r="A4055">
        <v>4479</v>
      </c>
      <c r="B4055" t="s">
        <v>47</v>
      </c>
      <c r="C4055">
        <v>1969</v>
      </c>
      <c r="D4055">
        <v>3</v>
      </c>
      <c r="E4055">
        <v>23</v>
      </c>
      <c r="F4055">
        <v>21</v>
      </c>
      <c r="G4055">
        <v>8</v>
      </c>
      <c r="H4055" t="s">
        <v>48</v>
      </c>
      <c r="I4055">
        <v>12</v>
      </c>
      <c r="J4055">
        <v>5.6</v>
      </c>
      <c r="P4055">
        <v>5.6</v>
      </c>
      <c r="Q4055">
        <v>8</v>
      </c>
      <c r="R4055" t="s">
        <v>80</v>
      </c>
      <c r="T4055" t="s">
        <v>2544</v>
      </c>
      <c r="U4055">
        <v>39.200000000000003</v>
      </c>
      <c r="V4055">
        <v>28.5</v>
      </c>
      <c r="W4055">
        <v>140</v>
      </c>
      <c r="AE4055">
        <v>3</v>
      </c>
    </row>
    <row r="4056" spans="1:47" x14ac:dyDescent="0.35">
      <c r="A4056">
        <v>4482</v>
      </c>
      <c r="B4056" t="s">
        <v>47</v>
      </c>
      <c r="C4056">
        <v>1969</v>
      </c>
      <c r="D4056">
        <v>3</v>
      </c>
      <c r="E4056">
        <v>28</v>
      </c>
      <c r="F4056">
        <v>1</v>
      </c>
      <c r="G4056">
        <v>48</v>
      </c>
      <c r="H4056" t="s">
        <v>48</v>
      </c>
      <c r="I4056">
        <v>9</v>
      </c>
      <c r="J4056">
        <v>6.5</v>
      </c>
      <c r="P4056">
        <v>6.5</v>
      </c>
      <c r="R4056" t="s">
        <v>80</v>
      </c>
      <c r="T4056" t="s">
        <v>2545</v>
      </c>
      <c r="U4056">
        <v>38.6</v>
      </c>
      <c r="V4056">
        <v>28.4</v>
      </c>
      <c r="W4056">
        <v>140</v>
      </c>
      <c r="X4056">
        <v>53</v>
      </c>
      <c r="Y4056">
        <v>2</v>
      </c>
      <c r="AE4056">
        <v>3</v>
      </c>
    </row>
    <row r="4057" spans="1:47" x14ac:dyDescent="0.35">
      <c r="A4057">
        <v>4483</v>
      </c>
      <c r="B4057" t="s">
        <v>47</v>
      </c>
      <c r="C4057">
        <v>1969</v>
      </c>
      <c r="D4057">
        <v>3</v>
      </c>
      <c r="E4057">
        <v>29</v>
      </c>
      <c r="F4057">
        <v>9</v>
      </c>
      <c r="G4057">
        <v>15</v>
      </c>
      <c r="H4057">
        <v>54</v>
      </c>
      <c r="I4057">
        <v>35</v>
      </c>
      <c r="J4057">
        <v>6.2</v>
      </c>
      <c r="L4057">
        <v>6.2</v>
      </c>
      <c r="M4057">
        <v>6</v>
      </c>
      <c r="Q4057">
        <v>9</v>
      </c>
      <c r="R4057" t="s">
        <v>680</v>
      </c>
      <c r="T4057" t="s">
        <v>2546</v>
      </c>
      <c r="U4057">
        <v>11.9</v>
      </c>
      <c r="V4057">
        <v>41.21</v>
      </c>
      <c r="W4057">
        <v>10</v>
      </c>
      <c r="X4057">
        <v>40</v>
      </c>
      <c r="Y4057">
        <v>1</v>
      </c>
      <c r="AB4057">
        <v>160</v>
      </c>
      <c r="AC4057">
        <v>3</v>
      </c>
      <c r="AD4057">
        <v>0.32</v>
      </c>
      <c r="AE4057">
        <v>1</v>
      </c>
      <c r="AG4057">
        <v>3</v>
      </c>
      <c r="AJ4057">
        <v>40</v>
      </c>
      <c r="AK4057">
        <v>1</v>
      </c>
      <c r="AN4057">
        <v>160</v>
      </c>
      <c r="AO4057">
        <v>3</v>
      </c>
      <c r="AP4057">
        <v>0.32</v>
      </c>
      <c r="AQ4057">
        <v>1</v>
      </c>
      <c r="AS4057">
        <v>3</v>
      </c>
    </row>
    <row r="4058" spans="1:47" x14ac:dyDescent="0.35">
      <c r="A4058">
        <v>4486</v>
      </c>
      <c r="B4058" t="s">
        <v>51</v>
      </c>
      <c r="C4058">
        <v>1969</v>
      </c>
      <c r="D4058">
        <v>3</v>
      </c>
      <c r="E4058">
        <v>31</v>
      </c>
      <c r="F4058">
        <v>7</v>
      </c>
      <c r="G4058">
        <v>15</v>
      </c>
      <c r="H4058">
        <v>54.4</v>
      </c>
      <c r="I4058">
        <v>33</v>
      </c>
      <c r="J4058">
        <v>7</v>
      </c>
      <c r="L4058">
        <v>7</v>
      </c>
      <c r="R4058" t="s">
        <v>85</v>
      </c>
      <c r="T4058" t="s">
        <v>2547</v>
      </c>
      <c r="U4058">
        <v>27.7</v>
      </c>
      <c r="V4058">
        <v>34</v>
      </c>
      <c r="W4058">
        <v>15</v>
      </c>
      <c r="X4058">
        <v>2</v>
      </c>
      <c r="Y4058">
        <v>1</v>
      </c>
      <c r="AB4058">
        <v>16</v>
      </c>
      <c r="AC4058">
        <v>1</v>
      </c>
      <c r="AE4058">
        <v>3</v>
      </c>
      <c r="AF4058">
        <v>107</v>
      </c>
      <c r="AG4058">
        <v>3</v>
      </c>
      <c r="AJ4058">
        <v>2</v>
      </c>
      <c r="AK4058">
        <v>1</v>
      </c>
      <c r="AN4058">
        <v>16</v>
      </c>
      <c r="AO4058">
        <v>1</v>
      </c>
      <c r="AQ4058">
        <v>3</v>
      </c>
      <c r="AR4058">
        <v>107</v>
      </c>
      <c r="AS4058">
        <v>3</v>
      </c>
    </row>
    <row r="4059" spans="1:47" x14ac:dyDescent="0.35">
      <c r="A4059">
        <v>4487</v>
      </c>
      <c r="B4059" t="s">
        <v>47</v>
      </c>
      <c r="C4059">
        <v>1969</v>
      </c>
      <c r="D4059">
        <v>4</v>
      </c>
      <c r="E4059">
        <v>3</v>
      </c>
      <c r="F4059">
        <v>22</v>
      </c>
      <c r="G4059">
        <v>12</v>
      </c>
      <c r="H4059" t="s">
        <v>48</v>
      </c>
      <c r="I4059">
        <v>33</v>
      </c>
      <c r="J4059">
        <v>5.5</v>
      </c>
      <c r="P4059">
        <v>5.5</v>
      </c>
      <c r="R4059" t="s">
        <v>100</v>
      </c>
      <c r="T4059" t="s">
        <v>2548</v>
      </c>
      <c r="U4059">
        <v>40.700000000000003</v>
      </c>
      <c r="V4059">
        <v>19.8</v>
      </c>
      <c r="W4059">
        <v>130</v>
      </c>
      <c r="X4059">
        <v>1</v>
      </c>
      <c r="Y4059">
        <v>1</v>
      </c>
      <c r="AE4059">
        <v>2</v>
      </c>
    </row>
    <row r="4060" spans="1:47" x14ac:dyDescent="0.35">
      <c r="A4060">
        <v>6425</v>
      </c>
      <c r="B4060" t="s">
        <v>51</v>
      </c>
      <c r="C4060">
        <v>1969</v>
      </c>
      <c r="D4060">
        <v>4</v>
      </c>
      <c r="E4060">
        <v>21</v>
      </c>
      <c r="F4060">
        <v>7</v>
      </c>
      <c r="G4060">
        <v>19</v>
      </c>
      <c r="I4060">
        <v>41</v>
      </c>
      <c r="R4060" t="s">
        <v>199</v>
      </c>
      <c r="T4060" t="s">
        <v>979</v>
      </c>
      <c r="U4060">
        <v>32.200000000000003</v>
      </c>
      <c r="V4060">
        <v>132.1</v>
      </c>
      <c r="W4060">
        <v>30</v>
      </c>
    </row>
    <row r="4061" spans="1:47" x14ac:dyDescent="0.35">
      <c r="A4061">
        <v>4488</v>
      </c>
      <c r="B4061" t="s">
        <v>47</v>
      </c>
      <c r="C4061">
        <v>1969</v>
      </c>
      <c r="D4061">
        <v>4</v>
      </c>
      <c r="E4061">
        <v>30</v>
      </c>
      <c r="F4061">
        <v>20</v>
      </c>
      <c r="G4061">
        <v>20</v>
      </c>
      <c r="H4061" t="s">
        <v>48</v>
      </c>
      <c r="I4061">
        <v>9</v>
      </c>
      <c r="J4061">
        <v>5.0999999999999996</v>
      </c>
      <c r="P4061">
        <v>5.0999999999999996</v>
      </c>
      <c r="R4061" t="s">
        <v>80</v>
      </c>
      <c r="T4061" t="s">
        <v>2549</v>
      </c>
      <c r="U4061">
        <v>39.200000000000003</v>
      </c>
      <c r="V4061">
        <v>28.6</v>
      </c>
      <c r="W4061">
        <v>140</v>
      </c>
      <c r="AE4061">
        <v>2</v>
      </c>
    </row>
    <row r="4062" spans="1:47" x14ac:dyDescent="0.35">
      <c r="A4062">
        <v>4489</v>
      </c>
      <c r="B4062" t="s">
        <v>47</v>
      </c>
      <c r="C4062">
        <v>1969</v>
      </c>
      <c r="D4062">
        <v>7</v>
      </c>
      <c r="E4062">
        <v>18</v>
      </c>
      <c r="F4062">
        <v>5</v>
      </c>
      <c r="G4062">
        <v>24</v>
      </c>
      <c r="H4062">
        <v>50</v>
      </c>
      <c r="I4062">
        <v>6</v>
      </c>
      <c r="J4062">
        <v>7.4</v>
      </c>
      <c r="L4062">
        <v>7.4</v>
      </c>
      <c r="R4062" t="s">
        <v>93</v>
      </c>
      <c r="T4062" t="s">
        <v>2550</v>
      </c>
      <c r="U4062">
        <v>38.200000000000003</v>
      </c>
      <c r="V4062">
        <v>119.4</v>
      </c>
      <c r="W4062">
        <v>30</v>
      </c>
      <c r="AE4062">
        <v>4</v>
      </c>
      <c r="AG4062">
        <v>4</v>
      </c>
      <c r="AQ4062">
        <v>4</v>
      </c>
      <c r="AS4062">
        <v>4</v>
      </c>
    </row>
    <row r="4063" spans="1:47" x14ac:dyDescent="0.35">
      <c r="A4063">
        <v>4490</v>
      </c>
      <c r="B4063" t="s">
        <v>47</v>
      </c>
      <c r="C4063">
        <v>1969</v>
      </c>
      <c r="D4063">
        <v>7</v>
      </c>
      <c r="E4063">
        <v>24</v>
      </c>
      <c r="F4063">
        <v>2</v>
      </c>
      <c r="G4063">
        <v>59</v>
      </c>
      <c r="H4063" t="s">
        <v>48</v>
      </c>
      <c r="I4063">
        <v>1</v>
      </c>
      <c r="J4063">
        <v>5.9</v>
      </c>
      <c r="P4063">
        <v>5.9</v>
      </c>
      <c r="Q4063">
        <v>11</v>
      </c>
      <c r="R4063" t="s">
        <v>479</v>
      </c>
      <c r="T4063" t="s">
        <v>2551</v>
      </c>
      <c r="U4063">
        <v>-11.9</v>
      </c>
      <c r="V4063">
        <v>-75.099999999999994</v>
      </c>
      <c r="W4063">
        <v>160</v>
      </c>
      <c r="AE4063">
        <v>3</v>
      </c>
    </row>
    <row r="4064" spans="1:47" x14ac:dyDescent="0.35">
      <c r="A4064">
        <v>4492</v>
      </c>
      <c r="B4064" t="s">
        <v>47</v>
      </c>
      <c r="C4064">
        <v>1969</v>
      </c>
      <c r="D4064">
        <v>7</v>
      </c>
      <c r="E4064">
        <v>25</v>
      </c>
      <c r="F4064">
        <v>22</v>
      </c>
      <c r="G4064">
        <v>49</v>
      </c>
      <c r="H4064">
        <v>43</v>
      </c>
      <c r="I4064">
        <v>5</v>
      </c>
      <c r="J4064">
        <v>6.4</v>
      </c>
      <c r="L4064">
        <v>6.4</v>
      </c>
      <c r="Q4064">
        <v>8</v>
      </c>
      <c r="R4064" t="s">
        <v>93</v>
      </c>
      <c r="T4064" t="s">
        <v>2552</v>
      </c>
      <c r="U4064">
        <v>22.317</v>
      </c>
      <c r="V4064">
        <v>111.8</v>
      </c>
      <c r="W4064">
        <v>30</v>
      </c>
      <c r="X4064">
        <v>3000</v>
      </c>
      <c r="Y4064">
        <v>4</v>
      </c>
      <c r="AE4064">
        <v>4</v>
      </c>
      <c r="AF4064">
        <v>10762</v>
      </c>
      <c r="AG4064">
        <v>4</v>
      </c>
      <c r="AJ4064">
        <v>3000</v>
      </c>
      <c r="AK4064">
        <v>4</v>
      </c>
      <c r="AQ4064">
        <v>4</v>
      </c>
      <c r="AR4064">
        <v>10762</v>
      </c>
      <c r="AS4064">
        <v>4</v>
      </c>
    </row>
    <row r="4065" spans="1:45" x14ac:dyDescent="0.35">
      <c r="A4065">
        <v>6597</v>
      </c>
      <c r="B4065" t="s">
        <v>51</v>
      </c>
      <c r="C4065">
        <v>1969</v>
      </c>
      <c r="D4065">
        <v>8</v>
      </c>
      <c r="E4065">
        <v>2</v>
      </c>
      <c r="F4065">
        <v>4</v>
      </c>
      <c r="G4065">
        <v>30</v>
      </c>
      <c r="H4065">
        <v>29</v>
      </c>
      <c r="I4065">
        <v>17</v>
      </c>
      <c r="J4065">
        <v>5.4</v>
      </c>
      <c r="L4065">
        <v>5.4</v>
      </c>
      <c r="R4065" t="s">
        <v>977</v>
      </c>
      <c r="T4065" t="s">
        <v>1372</v>
      </c>
      <c r="U4065">
        <v>-6.6</v>
      </c>
      <c r="V4065">
        <v>146.9</v>
      </c>
      <c r="W4065">
        <v>170</v>
      </c>
    </row>
    <row r="4066" spans="1:45" x14ac:dyDescent="0.35">
      <c r="A4066">
        <v>4493</v>
      </c>
      <c r="B4066" t="s">
        <v>47</v>
      </c>
      <c r="C4066">
        <v>1969</v>
      </c>
      <c r="D4066">
        <v>8</v>
      </c>
      <c r="E4066">
        <v>11</v>
      </c>
      <c r="F4066">
        <v>13</v>
      </c>
      <c r="G4066">
        <v>55</v>
      </c>
      <c r="I4066">
        <v>33</v>
      </c>
      <c r="J4066">
        <v>4.7</v>
      </c>
      <c r="L4066">
        <v>4.7</v>
      </c>
      <c r="M4066">
        <v>4.5999999999999996</v>
      </c>
      <c r="Q4066">
        <v>7</v>
      </c>
      <c r="R4066" t="s">
        <v>60</v>
      </c>
      <c r="T4066" t="s">
        <v>2553</v>
      </c>
      <c r="U4066">
        <v>43.2</v>
      </c>
      <c r="V4066">
        <v>12.4</v>
      </c>
      <c r="W4066">
        <v>130</v>
      </c>
      <c r="AB4066">
        <v>4</v>
      </c>
      <c r="AC4066">
        <v>1</v>
      </c>
      <c r="AE4066">
        <v>1</v>
      </c>
      <c r="AN4066">
        <v>4</v>
      </c>
      <c r="AO4066">
        <v>1</v>
      </c>
      <c r="AQ4066">
        <v>1</v>
      </c>
    </row>
    <row r="4067" spans="1:45" x14ac:dyDescent="0.35">
      <c r="A4067">
        <v>4494</v>
      </c>
      <c r="B4067" t="s">
        <v>51</v>
      </c>
      <c r="C4067">
        <v>1969</v>
      </c>
      <c r="D4067">
        <v>8</v>
      </c>
      <c r="E4067">
        <v>11</v>
      </c>
      <c r="F4067">
        <v>21</v>
      </c>
      <c r="G4067">
        <v>26</v>
      </c>
      <c r="H4067">
        <v>36</v>
      </c>
      <c r="I4067">
        <v>30</v>
      </c>
      <c r="J4067">
        <v>8.1999999999999993</v>
      </c>
      <c r="K4067">
        <v>8.1999999999999993</v>
      </c>
      <c r="L4067">
        <v>7.8</v>
      </c>
      <c r="P4067">
        <v>8.1999999999999993</v>
      </c>
      <c r="Q4067">
        <v>9</v>
      </c>
      <c r="R4067" t="s">
        <v>98</v>
      </c>
      <c r="T4067" t="s">
        <v>2554</v>
      </c>
      <c r="U4067">
        <v>43.6</v>
      </c>
      <c r="V4067">
        <v>147.9</v>
      </c>
      <c r="W4067">
        <v>50</v>
      </c>
      <c r="AE4067">
        <v>2</v>
      </c>
      <c r="AQ4067">
        <v>2</v>
      </c>
    </row>
    <row r="4068" spans="1:45" x14ac:dyDescent="0.35">
      <c r="A4068">
        <v>8089</v>
      </c>
      <c r="B4068" t="s">
        <v>47</v>
      </c>
      <c r="C4068">
        <v>1969</v>
      </c>
      <c r="D4068">
        <v>9</v>
      </c>
      <c r="E4068">
        <v>14</v>
      </c>
      <c r="F4068">
        <v>14</v>
      </c>
      <c r="G4068">
        <v>46</v>
      </c>
      <c r="H4068">
        <v>23</v>
      </c>
      <c r="J4068">
        <v>5.5</v>
      </c>
      <c r="L4068">
        <v>5.5</v>
      </c>
      <c r="Q4068">
        <v>7</v>
      </c>
      <c r="R4068" t="s">
        <v>93</v>
      </c>
      <c r="T4068" t="s">
        <v>1118</v>
      </c>
      <c r="U4068">
        <v>39.700000000000003</v>
      </c>
      <c r="V4068">
        <v>74.8</v>
      </c>
      <c r="W4068">
        <v>40</v>
      </c>
      <c r="AE4068">
        <v>1</v>
      </c>
      <c r="AF4068">
        <v>10</v>
      </c>
      <c r="AG4068">
        <v>1</v>
      </c>
      <c r="AQ4068">
        <v>1</v>
      </c>
      <c r="AR4068">
        <v>10</v>
      </c>
      <c r="AS4068">
        <v>1</v>
      </c>
    </row>
    <row r="4069" spans="1:45" x14ac:dyDescent="0.35">
      <c r="A4069">
        <v>4495</v>
      </c>
      <c r="B4069" t="s">
        <v>47</v>
      </c>
      <c r="C4069">
        <v>1969</v>
      </c>
      <c r="D4069">
        <v>9</v>
      </c>
      <c r="E4069">
        <v>29</v>
      </c>
      <c r="F4069">
        <v>20</v>
      </c>
      <c r="G4069">
        <v>3</v>
      </c>
      <c r="H4069">
        <v>32.799999999999997</v>
      </c>
      <c r="I4069">
        <v>33</v>
      </c>
      <c r="J4069">
        <v>6.3</v>
      </c>
      <c r="L4069">
        <v>6.3</v>
      </c>
      <c r="R4069" t="s">
        <v>1101</v>
      </c>
      <c r="T4069" t="s">
        <v>2555</v>
      </c>
      <c r="U4069">
        <v>-32.9</v>
      </c>
      <c r="V4069">
        <v>19.7</v>
      </c>
      <c r="W4069">
        <v>10</v>
      </c>
      <c r="X4069">
        <v>12</v>
      </c>
      <c r="Y4069">
        <v>1</v>
      </c>
      <c r="AD4069">
        <v>24</v>
      </c>
      <c r="AE4069">
        <v>3</v>
      </c>
      <c r="AJ4069">
        <v>12</v>
      </c>
      <c r="AK4069">
        <v>1</v>
      </c>
      <c r="AP4069">
        <v>24</v>
      </c>
      <c r="AQ4069">
        <v>3</v>
      </c>
    </row>
    <row r="4070" spans="1:45" x14ac:dyDescent="0.35">
      <c r="A4070">
        <v>4497</v>
      </c>
      <c r="B4070" t="s">
        <v>47</v>
      </c>
      <c r="C4070">
        <v>1969</v>
      </c>
      <c r="D4070">
        <v>10</v>
      </c>
      <c r="E4070">
        <v>1</v>
      </c>
      <c r="F4070">
        <v>5</v>
      </c>
      <c r="G4070">
        <v>5</v>
      </c>
      <c r="H4070" t="s">
        <v>48</v>
      </c>
      <c r="I4070">
        <v>43</v>
      </c>
      <c r="J4070">
        <v>6.2</v>
      </c>
      <c r="P4070">
        <v>6.2</v>
      </c>
      <c r="Q4070">
        <v>11</v>
      </c>
      <c r="R4070" t="s">
        <v>479</v>
      </c>
      <c r="T4070" t="s">
        <v>2556</v>
      </c>
      <c r="U4070">
        <v>-11.7</v>
      </c>
      <c r="V4070">
        <v>-75.099999999999994</v>
      </c>
      <c r="W4070">
        <v>160</v>
      </c>
      <c r="X4070">
        <v>150</v>
      </c>
      <c r="Y4070">
        <v>3</v>
      </c>
      <c r="AD4070">
        <v>5</v>
      </c>
      <c r="AE4070">
        <v>2</v>
      </c>
    </row>
    <row r="4071" spans="1:45" x14ac:dyDescent="0.35">
      <c r="A4071">
        <v>4502</v>
      </c>
      <c r="B4071" t="s">
        <v>47</v>
      </c>
      <c r="C4071">
        <v>1969</v>
      </c>
      <c r="D4071">
        <v>10</v>
      </c>
      <c r="E4071">
        <v>2</v>
      </c>
      <c r="F4071">
        <v>4</v>
      </c>
      <c r="G4071">
        <v>56</v>
      </c>
      <c r="H4071">
        <v>46.5</v>
      </c>
      <c r="I4071">
        <v>10</v>
      </c>
      <c r="J4071">
        <v>4.8</v>
      </c>
      <c r="L4071">
        <v>4.8</v>
      </c>
      <c r="M4071">
        <v>5.2</v>
      </c>
      <c r="N4071">
        <v>5.6</v>
      </c>
      <c r="Q4071">
        <v>8</v>
      </c>
      <c r="R4071" t="s">
        <v>505</v>
      </c>
      <c r="S4071" t="s">
        <v>1092</v>
      </c>
      <c r="T4071" t="s">
        <v>2557</v>
      </c>
      <c r="U4071">
        <v>38.466999999999999</v>
      </c>
      <c r="V4071">
        <v>-122.69199999999999</v>
      </c>
      <c r="W4071">
        <v>150</v>
      </c>
      <c r="X4071">
        <v>1</v>
      </c>
      <c r="Y4071">
        <v>1</v>
      </c>
      <c r="AD4071">
        <v>8.35</v>
      </c>
      <c r="AE4071">
        <v>3</v>
      </c>
      <c r="AJ4071">
        <v>1</v>
      </c>
      <c r="AK4071">
        <v>1</v>
      </c>
      <c r="AP4071">
        <v>8.35</v>
      </c>
      <c r="AQ4071">
        <v>3</v>
      </c>
    </row>
    <row r="4072" spans="1:45" x14ac:dyDescent="0.35">
      <c r="A4072">
        <v>4504</v>
      </c>
      <c r="B4072" t="s">
        <v>47</v>
      </c>
      <c r="C4072">
        <v>1969</v>
      </c>
      <c r="D4072">
        <v>10</v>
      </c>
      <c r="E4072">
        <v>5</v>
      </c>
      <c r="F4072">
        <v>1</v>
      </c>
      <c r="G4072">
        <v>22</v>
      </c>
      <c r="H4072" t="s">
        <v>48</v>
      </c>
      <c r="I4072">
        <v>33</v>
      </c>
      <c r="J4072">
        <v>5.8</v>
      </c>
      <c r="P4072">
        <v>5.8</v>
      </c>
      <c r="R4072" t="s">
        <v>1101</v>
      </c>
      <c r="T4072" t="s">
        <v>2558</v>
      </c>
      <c r="U4072">
        <v>-33.1</v>
      </c>
      <c r="V4072">
        <v>19.600000000000001</v>
      </c>
      <c r="W4072">
        <v>10</v>
      </c>
      <c r="AE4072">
        <v>2</v>
      </c>
    </row>
    <row r="4073" spans="1:45" x14ac:dyDescent="0.35">
      <c r="A4073">
        <v>4506</v>
      </c>
      <c r="B4073" t="s">
        <v>47</v>
      </c>
      <c r="C4073">
        <v>1969</v>
      </c>
      <c r="D4073">
        <v>10</v>
      </c>
      <c r="E4073">
        <v>26</v>
      </c>
      <c r="F4073">
        <v>15</v>
      </c>
      <c r="G4073">
        <v>36</v>
      </c>
      <c r="H4073" t="s">
        <v>48</v>
      </c>
      <c r="I4073">
        <v>33</v>
      </c>
      <c r="J4073">
        <v>6</v>
      </c>
      <c r="P4073">
        <v>6</v>
      </c>
      <c r="Q4073">
        <v>8</v>
      </c>
      <c r="R4073" t="s">
        <v>446</v>
      </c>
      <c r="T4073" t="s">
        <v>2559</v>
      </c>
      <c r="U4073">
        <v>44.9</v>
      </c>
      <c r="V4073">
        <v>17.3</v>
      </c>
      <c r="W4073">
        <v>130</v>
      </c>
      <c r="X4073">
        <v>14</v>
      </c>
      <c r="Y4073">
        <v>1</v>
      </c>
      <c r="AD4073">
        <v>50</v>
      </c>
      <c r="AE4073">
        <v>4</v>
      </c>
    </row>
    <row r="4074" spans="1:45" x14ac:dyDescent="0.35">
      <c r="A4074">
        <v>4507</v>
      </c>
      <c r="B4074" t="s">
        <v>47</v>
      </c>
      <c r="C4074">
        <v>1969</v>
      </c>
      <c r="D4074">
        <v>10</v>
      </c>
      <c r="E4074">
        <v>27</v>
      </c>
      <c r="F4074">
        <v>8</v>
      </c>
      <c r="G4074">
        <v>10</v>
      </c>
      <c r="H4074" t="s">
        <v>48</v>
      </c>
      <c r="I4074">
        <v>33</v>
      </c>
      <c r="J4074">
        <v>6.4</v>
      </c>
      <c r="P4074">
        <v>6.4</v>
      </c>
      <c r="Q4074">
        <v>9</v>
      </c>
      <c r="R4074" t="s">
        <v>446</v>
      </c>
      <c r="T4074" t="s">
        <v>2560</v>
      </c>
      <c r="U4074">
        <v>44.9</v>
      </c>
      <c r="V4074">
        <v>17.2</v>
      </c>
      <c r="W4074">
        <v>130</v>
      </c>
      <c r="X4074">
        <v>9</v>
      </c>
      <c r="Y4074">
        <v>1</v>
      </c>
      <c r="AE4074">
        <v>3</v>
      </c>
    </row>
    <row r="4075" spans="1:45" x14ac:dyDescent="0.35">
      <c r="A4075">
        <v>4508</v>
      </c>
      <c r="B4075" t="s">
        <v>47</v>
      </c>
      <c r="C4075">
        <v>1969</v>
      </c>
      <c r="D4075">
        <v>11</v>
      </c>
      <c r="E4075">
        <v>21</v>
      </c>
      <c r="F4075">
        <v>2</v>
      </c>
      <c r="G4075">
        <v>5</v>
      </c>
      <c r="H4075">
        <v>35</v>
      </c>
      <c r="I4075">
        <v>20</v>
      </c>
      <c r="J4075">
        <v>7.7</v>
      </c>
      <c r="L4075">
        <v>7.7</v>
      </c>
      <c r="R4075" t="s">
        <v>676</v>
      </c>
      <c r="T4075" t="s">
        <v>2561</v>
      </c>
      <c r="U4075">
        <v>2.1</v>
      </c>
      <c r="V4075">
        <v>94.6</v>
      </c>
      <c r="W4075">
        <v>60</v>
      </c>
    </row>
    <row r="4076" spans="1:45" x14ac:dyDescent="0.35">
      <c r="A4076">
        <v>4509</v>
      </c>
      <c r="B4076" t="s">
        <v>51</v>
      </c>
      <c r="C4076">
        <v>1969</v>
      </c>
      <c r="D4076">
        <v>11</v>
      </c>
      <c r="E4076">
        <v>22</v>
      </c>
      <c r="F4076">
        <v>23</v>
      </c>
      <c r="G4076">
        <v>9</v>
      </c>
      <c r="H4076">
        <v>37</v>
      </c>
      <c r="I4076">
        <v>51</v>
      </c>
      <c r="J4076">
        <v>7.3</v>
      </c>
      <c r="L4076">
        <v>7.3</v>
      </c>
      <c r="P4076">
        <v>7.7</v>
      </c>
      <c r="Q4076">
        <v>10</v>
      </c>
      <c r="R4076" t="s">
        <v>98</v>
      </c>
      <c r="T4076" t="s">
        <v>903</v>
      </c>
      <c r="U4076">
        <v>57.7</v>
      </c>
      <c r="V4076">
        <v>163.6</v>
      </c>
      <c r="W4076">
        <v>50</v>
      </c>
      <c r="AE4076">
        <v>1</v>
      </c>
      <c r="AQ4076">
        <v>1</v>
      </c>
    </row>
    <row r="4077" spans="1:45" x14ac:dyDescent="0.35">
      <c r="A4077">
        <v>4510</v>
      </c>
      <c r="B4077" t="s">
        <v>47</v>
      </c>
      <c r="C4077">
        <v>1969</v>
      </c>
      <c r="D4077">
        <v>12</v>
      </c>
      <c r="E4077">
        <v>17</v>
      </c>
      <c r="F4077">
        <v>7</v>
      </c>
      <c r="G4077">
        <v>13</v>
      </c>
      <c r="H4077" t="s">
        <v>48</v>
      </c>
      <c r="I4077">
        <v>27</v>
      </c>
      <c r="J4077">
        <v>4.2</v>
      </c>
      <c r="P4077">
        <v>4.2</v>
      </c>
      <c r="R4077" t="s">
        <v>570</v>
      </c>
      <c r="T4077" t="s">
        <v>2562</v>
      </c>
      <c r="U4077">
        <v>-0.8</v>
      </c>
      <c r="V4077">
        <v>-78.3</v>
      </c>
      <c r="W4077">
        <v>160</v>
      </c>
      <c r="AE4077">
        <v>3</v>
      </c>
    </row>
    <row r="4078" spans="1:45" x14ac:dyDescent="0.35">
      <c r="A4078">
        <v>4511</v>
      </c>
      <c r="B4078" t="s">
        <v>51</v>
      </c>
      <c r="C4078">
        <v>1969</v>
      </c>
      <c r="D4078">
        <v>12</v>
      </c>
      <c r="E4078">
        <v>25</v>
      </c>
      <c r="F4078">
        <v>21</v>
      </c>
      <c r="G4078">
        <v>32</v>
      </c>
      <c r="H4078">
        <v>27.3</v>
      </c>
      <c r="I4078">
        <v>7</v>
      </c>
      <c r="J4078">
        <v>7.2</v>
      </c>
      <c r="L4078">
        <v>7.2</v>
      </c>
      <c r="Q4078">
        <v>6</v>
      </c>
      <c r="R4078" t="s">
        <v>1175</v>
      </c>
      <c r="T4078" t="s">
        <v>2563</v>
      </c>
      <c r="U4078">
        <v>15.8</v>
      </c>
      <c r="V4078">
        <v>-59.7</v>
      </c>
      <c r="W4078">
        <v>90</v>
      </c>
      <c r="AE4078">
        <v>1</v>
      </c>
    </row>
    <row r="4079" spans="1:45" x14ac:dyDescent="0.35">
      <c r="A4079">
        <v>4513</v>
      </c>
      <c r="B4079" t="s">
        <v>47</v>
      </c>
      <c r="C4079">
        <v>1970</v>
      </c>
      <c r="D4079">
        <v>1</v>
      </c>
      <c r="E4079">
        <v>4</v>
      </c>
      <c r="F4079">
        <v>17</v>
      </c>
      <c r="G4079">
        <v>0</v>
      </c>
      <c r="H4079">
        <v>40.200000000000003</v>
      </c>
      <c r="I4079">
        <v>31</v>
      </c>
      <c r="J4079">
        <v>7.8</v>
      </c>
      <c r="L4079">
        <v>7.8</v>
      </c>
      <c r="Q4079">
        <v>10</v>
      </c>
      <c r="R4079" t="s">
        <v>93</v>
      </c>
      <c r="T4079" t="s">
        <v>2564</v>
      </c>
      <c r="U4079">
        <v>24.1</v>
      </c>
      <c r="V4079">
        <v>102.5</v>
      </c>
      <c r="W4079">
        <v>30</v>
      </c>
      <c r="X4079">
        <v>10000</v>
      </c>
      <c r="Y4079">
        <v>4</v>
      </c>
      <c r="AE4079">
        <v>3</v>
      </c>
      <c r="AG4079">
        <v>3</v>
      </c>
      <c r="AI4079">
        <v>3</v>
      </c>
      <c r="AJ4079">
        <v>10000</v>
      </c>
      <c r="AK4079">
        <v>4</v>
      </c>
      <c r="AQ4079">
        <v>3</v>
      </c>
      <c r="AS4079">
        <v>3</v>
      </c>
    </row>
    <row r="4080" spans="1:45" x14ac:dyDescent="0.35">
      <c r="A4080">
        <v>4514</v>
      </c>
      <c r="B4080" t="s">
        <v>51</v>
      </c>
      <c r="C4080">
        <v>1970</v>
      </c>
      <c r="D4080">
        <v>1</v>
      </c>
      <c r="E4080">
        <v>10</v>
      </c>
      <c r="F4080">
        <v>12</v>
      </c>
      <c r="G4080">
        <v>7</v>
      </c>
      <c r="H4080">
        <v>8.6</v>
      </c>
      <c r="I4080">
        <v>73</v>
      </c>
      <c r="J4080">
        <v>7.6</v>
      </c>
      <c r="L4080">
        <v>7.6</v>
      </c>
      <c r="M4080">
        <v>7.1</v>
      </c>
      <c r="Q4080">
        <v>6</v>
      </c>
      <c r="R4080" t="s">
        <v>621</v>
      </c>
      <c r="T4080" t="s">
        <v>1872</v>
      </c>
      <c r="U4080">
        <v>6.8</v>
      </c>
      <c r="V4080">
        <v>126.7</v>
      </c>
      <c r="W4080">
        <v>170</v>
      </c>
    </row>
    <row r="4081" spans="1:47" x14ac:dyDescent="0.35">
      <c r="A4081">
        <v>4515</v>
      </c>
      <c r="B4081" t="s">
        <v>47</v>
      </c>
      <c r="C4081">
        <v>1970</v>
      </c>
      <c r="D4081">
        <v>2</v>
      </c>
      <c r="E4081">
        <v>5</v>
      </c>
      <c r="F4081">
        <v>22</v>
      </c>
      <c r="G4081">
        <v>5</v>
      </c>
      <c r="H4081">
        <v>58.3</v>
      </c>
      <c r="I4081">
        <v>11</v>
      </c>
      <c r="J4081">
        <v>7.1</v>
      </c>
      <c r="L4081">
        <v>7.1</v>
      </c>
      <c r="M4081">
        <v>7</v>
      </c>
      <c r="R4081" t="s">
        <v>621</v>
      </c>
      <c r="T4081" t="s">
        <v>2565</v>
      </c>
      <c r="U4081">
        <v>12.6</v>
      </c>
      <c r="V4081">
        <v>122.1</v>
      </c>
      <c r="W4081">
        <v>170</v>
      </c>
      <c r="X4081">
        <v>3</v>
      </c>
      <c r="Y4081">
        <v>1</v>
      </c>
      <c r="AC4081">
        <v>2</v>
      </c>
      <c r="AE4081">
        <v>2</v>
      </c>
      <c r="AJ4081">
        <v>3</v>
      </c>
      <c r="AK4081">
        <v>1</v>
      </c>
      <c r="AO4081">
        <v>2</v>
      </c>
      <c r="AQ4081">
        <v>2</v>
      </c>
    </row>
    <row r="4082" spans="1:47" x14ac:dyDescent="0.35">
      <c r="A4082">
        <v>4519</v>
      </c>
      <c r="B4082" t="s">
        <v>47</v>
      </c>
      <c r="C4082">
        <v>1970</v>
      </c>
      <c r="D4082">
        <v>2</v>
      </c>
      <c r="E4082">
        <v>14</v>
      </c>
      <c r="F4082">
        <v>11</v>
      </c>
      <c r="G4082">
        <v>17</v>
      </c>
      <c r="H4082">
        <v>16.100000000000001</v>
      </c>
      <c r="I4082">
        <v>35</v>
      </c>
      <c r="J4082">
        <v>5.4</v>
      </c>
      <c r="L4082">
        <v>5.4</v>
      </c>
      <c r="M4082">
        <v>5.9</v>
      </c>
      <c r="Q4082">
        <v>9</v>
      </c>
      <c r="R4082" t="s">
        <v>479</v>
      </c>
      <c r="T4082" t="s">
        <v>2566</v>
      </c>
      <c r="U4082">
        <v>-9.9</v>
      </c>
      <c r="V4082">
        <v>-75.599999999999994</v>
      </c>
      <c r="W4082">
        <v>160</v>
      </c>
      <c r="X4082">
        <v>12</v>
      </c>
      <c r="Y4082">
        <v>1</v>
      </c>
      <c r="AE4082">
        <v>3</v>
      </c>
      <c r="AG4082">
        <v>3</v>
      </c>
      <c r="AJ4082">
        <v>12</v>
      </c>
      <c r="AK4082">
        <v>1</v>
      </c>
      <c r="AQ4082">
        <v>3</v>
      </c>
      <c r="AS4082">
        <v>3</v>
      </c>
    </row>
    <row r="4083" spans="1:47" x14ac:dyDescent="0.35">
      <c r="A4083">
        <v>7654</v>
      </c>
      <c r="B4083" t="s">
        <v>51</v>
      </c>
      <c r="C4083">
        <v>1970</v>
      </c>
      <c r="D4083">
        <v>3</v>
      </c>
      <c r="E4083">
        <v>11</v>
      </c>
      <c r="F4083">
        <v>22</v>
      </c>
      <c r="G4083">
        <v>38</v>
      </c>
      <c r="H4083">
        <v>34.6</v>
      </c>
      <c r="I4083">
        <v>29</v>
      </c>
      <c r="J4083">
        <v>6</v>
      </c>
      <c r="L4083">
        <v>6</v>
      </c>
      <c r="Q4083">
        <v>5</v>
      </c>
      <c r="R4083" t="s">
        <v>505</v>
      </c>
      <c r="S4083" t="s">
        <v>1032</v>
      </c>
      <c r="T4083" t="s">
        <v>1826</v>
      </c>
      <c r="U4083">
        <v>57.5</v>
      </c>
      <c r="V4083">
        <v>-153.9</v>
      </c>
      <c r="W4083">
        <v>150</v>
      </c>
      <c r="AE4083">
        <v>1</v>
      </c>
      <c r="AQ4083">
        <v>1</v>
      </c>
    </row>
    <row r="4084" spans="1:47" x14ac:dyDescent="0.35">
      <c r="A4084">
        <v>4520</v>
      </c>
      <c r="B4084" t="s">
        <v>47</v>
      </c>
      <c r="C4084">
        <v>1970</v>
      </c>
      <c r="D4084">
        <v>3</v>
      </c>
      <c r="E4084">
        <v>14</v>
      </c>
      <c r="F4084">
        <v>1</v>
      </c>
      <c r="G4084">
        <v>51</v>
      </c>
      <c r="H4084">
        <v>44.4</v>
      </c>
      <c r="I4084">
        <v>23</v>
      </c>
      <c r="J4084">
        <v>4.8</v>
      </c>
      <c r="L4084">
        <v>4.8</v>
      </c>
      <c r="R4084" t="s">
        <v>73</v>
      </c>
      <c r="T4084" t="s">
        <v>2567</v>
      </c>
      <c r="U4084">
        <v>38.6</v>
      </c>
      <c r="V4084">
        <v>44.7</v>
      </c>
      <c r="W4084">
        <v>140</v>
      </c>
      <c r="X4084">
        <v>5</v>
      </c>
      <c r="Y4084">
        <v>1</v>
      </c>
      <c r="AE4084">
        <v>2</v>
      </c>
      <c r="AG4084">
        <v>3</v>
      </c>
      <c r="AJ4084">
        <v>5</v>
      </c>
      <c r="AK4084">
        <v>1</v>
      </c>
      <c r="AQ4084">
        <v>2</v>
      </c>
      <c r="AS4084">
        <v>3</v>
      </c>
    </row>
    <row r="4085" spans="1:47" x14ac:dyDescent="0.35">
      <c r="A4085">
        <v>4522</v>
      </c>
      <c r="B4085" t="s">
        <v>47</v>
      </c>
      <c r="C4085">
        <v>1970</v>
      </c>
      <c r="D4085">
        <v>3</v>
      </c>
      <c r="E4085">
        <v>23</v>
      </c>
      <c r="F4085">
        <v>1</v>
      </c>
      <c r="G4085">
        <v>52</v>
      </c>
      <c r="H4085">
        <v>59.3</v>
      </c>
      <c r="I4085">
        <v>3</v>
      </c>
      <c r="J4085">
        <v>5.4</v>
      </c>
      <c r="M4085">
        <v>5.4</v>
      </c>
      <c r="R4085" t="s">
        <v>77</v>
      </c>
      <c r="T4085" t="s">
        <v>2568</v>
      </c>
      <c r="U4085">
        <v>21.7</v>
      </c>
      <c r="V4085">
        <v>73</v>
      </c>
      <c r="W4085">
        <v>60</v>
      </c>
      <c r="X4085">
        <v>26</v>
      </c>
      <c r="Y4085">
        <v>1</v>
      </c>
      <c r="AB4085">
        <v>200</v>
      </c>
      <c r="AC4085">
        <v>3</v>
      </c>
      <c r="AE4085">
        <v>2</v>
      </c>
      <c r="AJ4085">
        <v>26</v>
      </c>
      <c r="AK4085">
        <v>1</v>
      </c>
      <c r="AN4085">
        <v>200</v>
      </c>
      <c r="AO4085">
        <v>2</v>
      </c>
      <c r="AQ4085">
        <v>2</v>
      </c>
    </row>
    <row r="4086" spans="1:47" x14ac:dyDescent="0.35">
      <c r="A4086">
        <v>4523</v>
      </c>
      <c r="B4086" t="s">
        <v>47</v>
      </c>
      <c r="C4086">
        <v>1970</v>
      </c>
      <c r="D4086">
        <v>3</v>
      </c>
      <c r="E4086">
        <v>28</v>
      </c>
      <c r="F4086">
        <v>21</v>
      </c>
      <c r="G4086">
        <v>2</v>
      </c>
      <c r="H4086">
        <v>23.4</v>
      </c>
      <c r="I4086">
        <v>20</v>
      </c>
      <c r="J4086">
        <v>7.4</v>
      </c>
      <c r="L4086">
        <v>7.4</v>
      </c>
      <c r="M4086">
        <v>7</v>
      </c>
      <c r="Q4086">
        <v>10</v>
      </c>
      <c r="R4086" t="s">
        <v>80</v>
      </c>
      <c r="T4086" t="s">
        <v>2569</v>
      </c>
      <c r="U4086">
        <v>39.200000000000003</v>
      </c>
      <c r="V4086">
        <v>29.5</v>
      </c>
      <c r="W4086">
        <v>140</v>
      </c>
      <c r="X4086">
        <v>1086</v>
      </c>
      <c r="Y4086">
        <v>4</v>
      </c>
      <c r="AB4086">
        <v>1174</v>
      </c>
      <c r="AC4086">
        <v>4</v>
      </c>
      <c r="AD4086">
        <v>55.6</v>
      </c>
      <c r="AE4086">
        <v>4</v>
      </c>
      <c r="AF4086">
        <v>8229</v>
      </c>
      <c r="AG4086">
        <v>4</v>
      </c>
      <c r="AH4086">
        <v>8229</v>
      </c>
      <c r="AI4086">
        <v>4</v>
      </c>
      <c r="AJ4086">
        <v>1086</v>
      </c>
      <c r="AK4086">
        <v>4</v>
      </c>
      <c r="AN4086">
        <v>1174</v>
      </c>
      <c r="AO4086">
        <v>4</v>
      </c>
      <c r="AP4086">
        <v>55.6</v>
      </c>
      <c r="AQ4086">
        <v>4</v>
      </c>
      <c r="AR4086">
        <v>8229</v>
      </c>
      <c r="AS4086">
        <v>4</v>
      </c>
      <c r="AT4086">
        <v>5586</v>
      </c>
      <c r="AU4086">
        <v>4</v>
      </c>
    </row>
    <row r="4087" spans="1:47" x14ac:dyDescent="0.35">
      <c r="A4087">
        <v>4526</v>
      </c>
      <c r="B4087" t="s">
        <v>51</v>
      </c>
      <c r="C4087">
        <v>1970</v>
      </c>
      <c r="D4087">
        <v>4</v>
      </c>
      <c r="E4087">
        <v>7</v>
      </c>
      <c r="F4087">
        <v>5</v>
      </c>
      <c r="G4087">
        <v>34</v>
      </c>
      <c r="H4087">
        <v>5.6</v>
      </c>
      <c r="I4087">
        <v>40</v>
      </c>
      <c r="J4087">
        <v>7.3</v>
      </c>
      <c r="L4087">
        <v>7.3</v>
      </c>
      <c r="M4087">
        <v>6.5</v>
      </c>
      <c r="Q4087">
        <v>6</v>
      </c>
      <c r="R4087" t="s">
        <v>621</v>
      </c>
      <c r="T4087" t="s">
        <v>1784</v>
      </c>
      <c r="U4087">
        <v>15.78</v>
      </c>
      <c r="V4087">
        <v>121.71</v>
      </c>
      <c r="W4087">
        <v>170</v>
      </c>
      <c r="X4087">
        <v>15</v>
      </c>
      <c r="Y4087">
        <v>1</v>
      </c>
      <c r="AB4087">
        <v>200</v>
      </c>
      <c r="AC4087">
        <v>3</v>
      </c>
      <c r="AE4087">
        <v>2</v>
      </c>
      <c r="AJ4087">
        <v>15</v>
      </c>
      <c r="AK4087">
        <v>1</v>
      </c>
      <c r="AN4087">
        <v>200</v>
      </c>
      <c r="AO4087">
        <v>3</v>
      </c>
      <c r="AQ4087">
        <v>2</v>
      </c>
    </row>
    <row r="4088" spans="1:47" x14ac:dyDescent="0.35">
      <c r="A4088">
        <v>4528</v>
      </c>
      <c r="B4088" t="s">
        <v>47</v>
      </c>
      <c r="C4088">
        <v>1970</v>
      </c>
      <c r="D4088">
        <v>4</v>
      </c>
      <c r="E4088">
        <v>23</v>
      </c>
      <c r="F4088">
        <v>9</v>
      </c>
      <c r="G4088">
        <v>1</v>
      </c>
      <c r="H4088" t="s">
        <v>48</v>
      </c>
      <c r="I4088">
        <v>18</v>
      </c>
      <c r="J4088">
        <v>5.7</v>
      </c>
      <c r="L4088">
        <v>5.7</v>
      </c>
      <c r="M4088">
        <v>5.7</v>
      </c>
      <c r="Q4088">
        <v>8</v>
      </c>
      <c r="R4088" t="s">
        <v>80</v>
      </c>
      <c r="T4088" t="s">
        <v>2570</v>
      </c>
      <c r="U4088">
        <v>39.1</v>
      </c>
      <c r="V4088">
        <v>28.7</v>
      </c>
      <c r="W4088">
        <v>140</v>
      </c>
      <c r="Y4088">
        <v>1</v>
      </c>
      <c r="AB4088">
        <v>43</v>
      </c>
      <c r="AC4088">
        <v>1</v>
      </c>
      <c r="AF4088">
        <v>150</v>
      </c>
      <c r="AG4088">
        <v>3</v>
      </c>
      <c r="AH4088">
        <v>150</v>
      </c>
      <c r="AI4088">
        <v>3</v>
      </c>
      <c r="AN4088">
        <v>43</v>
      </c>
      <c r="AO4088">
        <v>1</v>
      </c>
      <c r="AR4088">
        <v>150</v>
      </c>
      <c r="AS4088">
        <v>3</v>
      </c>
    </row>
    <row r="4089" spans="1:47" x14ac:dyDescent="0.35">
      <c r="A4089">
        <v>7504</v>
      </c>
      <c r="B4089" t="s">
        <v>47</v>
      </c>
      <c r="C4089">
        <v>1970</v>
      </c>
      <c r="D4089">
        <v>5</v>
      </c>
      <c r="E4089">
        <v>14</v>
      </c>
      <c r="F4089">
        <v>9</v>
      </c>
      <c r="G4089">
        <v>20</v>
      </c>
      <c r="I4089">
        <v>17</v>
      </c>
      <c r="J4089">
        <v>5.7</v>
      </c>
      <c r="L4089">
        <v>5.7</v>
      </c>
      <c r="R4089" t="s">
        <v>98</v>
      </c>
      <c r="T4089" t="s">
        <v>1201</v>
      </c>
      <c r="U4089">
        <v>43</v>
      </c>
      <c r="V4089">
        <v>47</v>
      </c>
      <c r="W4089">
        <v>40</v>
      </c>
      <c r="AE4089">
        <v>1</v>
      </c>
      <c r="AG4089">
        <v>1</v>
      </c>
      <c r="AI4089">
        <v>1</v>
      </c>
      <c r="AQ4089">
        <v>1</v>
      </c>
      <c r="AS4089">
        <v>1</v>
      </c>
    </row>
    <row r="4090" spans="1:47" x14ac:dyDescent="0.35">
      <c r="A4090">
        <v>4530</v>
      </c>
      <c r="B4090" t="s">
        <v>51</v>
      </c>
      <c r="C4090">
        <v>1970</v>
      </c>
      <c r="D4090">
        <v>5</v>
      </c>
      <c r="E4090">
        <v>14</v>
      </c>
      <c r="F4090">
        <v>18</v>
      </c>
      <c r="G4090">
        <v>12</v>
      </c>
      <c r="I4090">
        <v>44</v>
      </c>
      <c r="J4090">
        <v>6.5</v>
      </c>
      <c r="L4090">
        <v>6.5</v>
      </c>
      <c r="Q4090">
        <v>8</v>
      </c>
      <c r="R4090" t="s">
        <v>98</v>
      </c>
      <c r="T4090" t="s">
        <v>1201</v>
      </c>
      <c r="U4090">
        <v>43</v>
      </c>
      <c r="V4090">
        <v>47.1</v>
      </c>
      <c r="W4090">
        <v>40</v>
      </c>
      <c r="Y4090">
        <v>3</v>
      </c>
      <c r="AE4090">
        <v>3</v>
      </c>
      <c r="AG4090">
        <v>2</v>
      </c>
      <c r="AI4090">
        <v>2</v>
      </c>
      <c r="AK4090">
        <v>3</v>
      </c>
      <c r="AQ4090">
        <v>3</v>
      </c>
      <c r="AS4090">
        <v>2</v>
      </c>
    </row>
    <row r="4091" spans="1:47" x14ac:dyDescent="0.35">
      <c r="A4091">
        <v>4531</v>
      </c>
      <c r="B4091" t="s">
        <v>51</v>
      </c>
      <c r="C4091">
        <v>1970</v>
      </c>
      <c r="D4091">
        <v>5</v>
      </c>
      <c r="E4091">
        <v>31</v>
      </c>
      <c r="F4091">
        <v>20</v>
      </c>
      <c r="G4091">
        <v>23</v>
      </c>
      <c r="H4091">
        <v>27.3</v>
      </c>
      <c r="I4091">
        <v>43</v>
      </c>
      <c r="J4091">
        <v>7.9</v>
      </c>
      <c r="K4091">
        <v>7.9</v>
      </c>
      <c r="L4091">
        <v>7.8</v>
      </c>
      <c r="Q4091">
        <v>10</v>
      </c>
      <c r="R4091" t="s">
        <v>479</v>
      </c>
      <c r="T4091" t="s">
        <v>2571</v>
      </c>
      <c r="U4091">
        <v>-9.1999999999999993</v>
      </c>
      <c r="V4091">
        <v>-78.8</v>
      </c>
      <c r="W4091">
        <v>160</v>
      </c>
      <c r="X4091">
        <v>66794</v>
      </c>
      <c r="Y4091">
        <v>4</v>
      </c>
      <c r="AB4091">
        <v>50000</v>
      </c>
      <c r="AC4091">
        <v>4</v>
      </c>
      <c r="AD4091">
        <v>530</v>
      </c>
      <c r="AE4091">
        <v>4</v>
      </c>
      <c r="AG4091">
        <v>3</v>
      </c>
      <c r="AI4091">
        <v>3</v>
      </c>
      <c r="AJ4091">
        <v>66794</v>
      </c>
      <c r="AK4091">
        <v>4</v>
      </c>
      <c r="AN4091">
        <v>50000</v>
      </c>
      <c r="AO4091">
        <v>4</v>
      </c>
      <c r="AP4091">
        <v>530</v>
      </c>
      <c r="AQ4091">
        <v>4</v>
      </c>
      <c r="AS4091">
        <v>3</v>
      </c>
    </row>
    <row r="4092" spans="1:47" x14ac:dyDescent="0.35">
      <c r="A4092">
        <v>4537</v>
      </c>
      <c r="B4092" t="s">
        <v>47</v>
      </c>
      <c r="C4092">
        <v>1970</v>
      </c>
      <c r="D4092">
        <v>6</v>
      </c>
      <c r="E4092">
        <v>5</v>
      </c>
      <c r="F4092">
        <v>4</v>
      </c>
      <c r="G4092">
        <v>53</v>
      </c>
      <c r="H4092">
        <v>6.4</v>
      </c>
      <c r="I4092">
        <v>20</v>
      </c>
      <c r="J4092">
        <v>6.6</v>
      </c>
      <c r="L4092">
        <v>6.6</v>
      </c>
      <c r="R4092" t="s">
        <v>174</v>
      </c>
      <c r="T4092" t="s">
        <v>2572</v>
      </c>
      <c r="U4092">
        <v>42.5</v>
      </c>
      <c r="V4092">
        <v>78.8</v>
      </c>
      <c r="W4092">
        <v>40</v>
      </c>
      <c r="AE4092">
        <v>3</v>
      </c>
      <c r="AF4092">
        <v>5000</v>
      </c>
      <c r="AG4092">
        <v>4</v>
      </c>
      <c r="AQ4092">
        <v>3</v>
      </c>
      <c r="AR4092">
        <v>5000</v>
      </c>
      <c r="AS4092">
        <v>4</v>
      </c>
    </row>
    <row r="4093" spans="1:47" x14ac:dyDescent="0.35">
      <c r="A4093">
        <v>4538</v>
      </c>
      <c r="B4093" t="s">
        <v>47</v>
      </c>
      <c r="C4093">
        <v>1970</v>
      </c>
      <c r="D4093">
        <v>6</v>
      </c>
      <c r="E4093">
        <v>11</v>
      </c>
      <c r="F4093">
        <v>16</v>
      </c>
      <c r="G4093">
        <v>46</v>
      </c>
      <c r="H4093">
        <v>38.299999999999997</v>
      </c>
      <c r="I4093">
        <v>33</v>
      </c>
      <c r="J4093">
        <v>7.6</v>
      </c>
      <c r="L4093">
        <v>7.6</v>
      </c>
      <c r="M4093">
        <v>7</v>
      </c>
      <c r="R4093" t="s">
        <v>1395</v>
      </c>
      <c r="S4093" t="s">
        <v>2055</v>
      </c>
      <c r="T4093" t="s">
        <v>2056</v>
      </c>
      <c r="U4093">
        <v>-59.1</v>
      </c>
      <c r="V4093">
        <v>157.80000000000001</v>
      </c>
      <c r="W4093">
        <v>170</v>
      </c>
    </row>
    <row r="4094" spans="1:47" x14ac:dyDescent="0.35">
      <c r="A4094">
        <v>6427</v>
      </c>
      <c r="B4094" t="s">
        <v>51</v>
      </c>
      <c r="C4094">
        <v>1970</v>
      </c>
      <c r="D4094">
        <v>6</v>
      </c>
      <c r="E4094">
        <v>14</v>
      </c>
      <c r="I4094">
        <v>10</v>
      </c>
      <c r="J4094">
        <v>6</v>
      </c>
      <c r="L4094">
        <v>6</v>
      </c>
      <c r="R4094" t="s">
        <v>539</v>
      </c>
      <c r="T4094" t="s">
        <v>2089</v>
      </c>
      <c r="U4094">
        <v>-52</v>
      </c>
      <c r="V4094">
        <v>-73.8</v>
      </c>
      <c r="W4094">
        <v>160</v>
      </c>
    </row>
    <row r="4095" spans="1:47" x14ac:dyDescent="0.35">
      <c r="A4095">
        <v>6428</v>
      </c>
      <c r="B4095" t="s">
        <v>51</v>
      </c>
      <c r="C4095">
        <v>1970</v>
      </c>
      <c r="D4095">
        <v>6</v>
      </c>
      <c r="E4095">
        <v>19</v>
      </c>
      <c r="F4095">
        <v>10</v>
      </c>
      <c r="G4095">
        <v>56</v>
      </c>
      <c r="H4095">
        <v>13.5</v>
      </c>
      <c r="I4095">
        <v>44</v>
      </c>
      <c r="J4095">
        <v>6.4</v>
      </c>
      <c r="L4095">
        <v>6.4</v>
      </c>
      <c r="M4095">
        <v>6.1</v>
      </c>
      <c r="R4095" t="s">
        <v>539</v>
      </c>
      <c r="T4095" t="s">
        <v>1557</v>
      </c>
      <c r="U4095">
        <v>-22.28</v>
      </c>
      <c r="V4095">
        <v>-70.55</v>
      </c>
      <c r="W4095">
        <v>160</v>
      </c>
    </row>
    <row r="4096" spans="1:47" x14ac:dyDescent="0.35">
      <c r="A4096">
        <v>4539</v>
      </c>
      <c r="B4096" t="s">
        <v>47</v>
      </c>
      <c r="C4096">
        <v>1970</v>
      </c>
      <c r="D4096">
        <v>6</v>
      </c>
      <c r="E4096">
        <v>24</v>
      </c>
      <c r="F4096">
        <v>13</v>
      </c>
      <c r="G4096">
        <v>9</v>
      </c>
      <c r="H4096">
        <v>8.3000000000000007</v>
      </c>
      <c r="I4096">
        <v>12</v>
      </c>
      <c r="J4096">
        <v>7.5</v>
      </c>
      <c r="L4096">
        <v>7.5</v>
      </c>
      <c r="M4096">
        <v>6.5</v>
      </c>
      <c r="R4096" t="s">
        <v>743</v>
      </c>
      <c r="T4096" t="s">
        <v>2573</v>
      </c>
      <c r="U4096">
        <v>51.8</v>
      </c>
      <c r="V4096">
        <v>-131</v>
      </c>
      <c r="W4096">
        <v>150</v>
      </c>
    </row>
    <row r="4097" spans="1:47" x14ac:dyDescent="0.35">
      <c r="A4097">
        <v>4549</v>
      </c>
      <c r="B4097" t="s">
        <v>47</v>
      </c>
      <c r="C4097">
        <v>1970</v>
      </c>
      <c r="D4097">
        <v>7</v>
      </c>
      <c r="E4097">
        <v>2</v>
      </c>
      <c r="F4097">
        <v>2</v>
      </c>
      <c r="G4097">
        <v>24</v>
      </c>
      <c r="H4097">
        <v>35.700000000000003</v>
      </c>
      <c r="I4097">
        <v>27</v>
      </c>
      <c r="J4097">
        <v>4.9000000000000004</v>
      </c>
      <c r="L4097">
        <v>4.9000000000000004</v>
      </c>
      <c r="M4097">
        <v>4.8</v>
      </c>
      <c r="R4097" t="s">
        <v>80</v>
      </c>
      <c r="T4097" t="s">
        <v>2574</v>
      </c>
      <c r="U4097">
        <v>38.799999999999997</v>
      </c>
      <c r="V4097">
        <v>36.700000000000003</v>
      </c>
      <c r="W4097">
        <v>140</v>
      </c>
      <c r="X4097">
        <v>1</v>
      </c>
      <c r="Y4097">
        <v>1</v>
      </c>
      <c r="AE4097">
        <v>2</v>
      </c>
      <c r="AF4097">
        <v>150</v>
      </c>
      <c r="AG4097">
        <v>3</v>
      </c>
      <c r="AH4097">
        <v>150</v>
      </c>
      <c r="AI4097">
        <v>3</v>
      </c>
      <c r="AJ4097">
        <v>1</v>
      </c>
      <c r="AK4097">
        <v>1</v>
      </c>
      <c r="AQ4097">
        <v>2</v>
      </c>
      <c r="AR4097">
        <v>150</v>
      </c>
      <c r="AS4097">
        <v>3</v>
      </c>
    </row>
    <row r="4098" spans="1:47" x14ac:dyDescent="0.35">
      <c r="A4098">
        <v>6430</v>
      </c>
      <c r="B4098" t="s">
        <v>51</v>
      </c>
      <c r="C4098">
        <v>1970</v>
      </c>
      <c r="D4098">
        <v>7</v>
      </c>
      <c r="E4098">
        <v>25</v>
      </c>
      <c r="F4098">
        <v>22</v>
      </c>
      <c r="G4098">
        <v>41</v>
      </c>
      <c r="H4098">
        <v>10.7</v>
      </c>
      <c r="I4098">
        <v>34</v>
      </c>
      <c r="J4098">
        <v>7</v>
      </c>
      <c r="L4098">
        <v>7</v>
      </c>
      <c r="R4098" t="s">
        <v>199</v>
      </c>
      <c r="T4098" t="s">
        <v>855</v>
      </c>
      <c r="U4098">
        <v>32.200000000000003</v>
      </c>
      <c r="V4098">
        <v>131.69999999999999</v>
      </c>
      <c r="W4098">
        <v>30</v>
      </c>
      <c r="AB4098">
        <v>13</v>
      </c>
      <c r="AC4098">
        <v>1</v>
      </c>
      <c r="AE4098">
        <v>1</v>
      </c>
      <c r="AN4098">
        <v>13</v>
      </c>
      <c r="AO4098">
        <v>1</v>
      </c>
      <c r="AQ4098">
        <v>1</v>
      </c>
    </row>
    <row r="4099" spans="1:47" x14ac:dyDescent="0.35">
      <c r="A4099">
        <v>4543</v>
      </c>
      <c r="B4099" t="s">
        <v>47</v>
      </c>
      <c r="C4099">
        <v>1970</v>
      </c>
      <c r="D4099">
        <v>7</v>
      </c>
      <c r="E4099">
        <v>30</v>
      </c>
      <c r="F4099">
        <v>0</v>
      </c>
      <c r="G4099">
        <v>52</v>
      </c>
      <c r="H4099">
        <v>19.5</v>
      </c>
      <c r="I4099">
        <v>16</v>
      </c>
      <c r="J4099">
        <v>6.7</v>
      </c>
      <c r="L4099">
        <v>6.7</v>
      </c>
      <c r="Q4099">
        <v>8</v>
      </c>
      <c r="R4099" t="s">
        <v>73</v>
      </c>
      <c r="T4099" t="s">
        <v>2575</v>
      </c>
      <c r="U4099">
        <v>37.799999999999997</v>
      </c>
      <c r="V4099">
        <v>55.9</v>
      </c>
      <c r="W4099">
        <v>140</v>
      </c>
      <c r="X4099">
        <v>220</v>
      </c>
      <c r="Y4099">
        <v>3</v>
      </c>
      <c r="AB4099">
        <v>220</v>
      </c>
      <c r="AC4099">
        <v>3</v>
      </c>
      <c r="AD4099">
        <v>8</v>
      </c>
      <c r="AE4099">
        <v>3</v>
      </c>
      <c r="AF4099">
        <v>2000</v>
      </c>
      <c r="AG4099">
        <v>4</v>
      </c>
      <c r="AH4099">
        <v>2000</v>
      </c>
      <c r="AI4099">
        <v>4</v>
      </c>
      <c r="AJ4099">
        <v>176</v>
      </c>
      <c r="AK4099">
        <v>3</v>
      </c>
      <c r="AN4099">
        <v>483</v>
      </c>
      <c r="AO4099">
        <v>3</v>
      </c>
      <c r="AP4099">
        <v>8</v>
      </c>
      <c r="AQ4099">
        <v>3</v>
      </c>
      <c r="AR4099">
        <v>2000</v>
      </c>
      <c r="AS4099">
        <v>4</v>
      </c>
    </row>
    <row r="4100" spans="1:47" x14ac:dyDescent="0.35">
      <c r="A4100">
        <v>4544</v>
      </c>
      <c r="B4100" t="s">
        <v>47</v>
      </c>
      <c r="C4100">
        <v>1970</v>
      </c>
      <c r="D4100">
        <v>7</v>
      </c>
      <c r="E4100">
        <v>31</v>
      </c>
      <c r="F4100">
        <v>17</v>
      </c>
      <c r="G4100">
        <v>8</v>
      </c>
      <c r="H4100">
        <v>5.4</v>
      </c>
      <c r="I4100">
        <v>651</v>
      </c>
      <c r="J4100">
        <v>7.1</v>
      </c>
      <c r="L4100">
        <v>7.1</v>
      </c>
      <c r="M4100">
        <v>7.5</v>
      </c>
      <c r="R4100" t="s">
        <v>479</v>
      </c>
      <c r="T4100" t="s">
        <v>2576</v>
      </c>
      <c r="U4100">
        <v>-1.5</v>
      </c>
      <c r="V4100">
        <v>-72.599999999999994</v>
      </c>
      <c r="W4100">
        <v>160</v>
      </c>
      <c r="X4100">
        <v>1</v>
      </c>
      <c r="Y4100">
        <v>1</v>
      </c>
      <c r="AC4100">
        <v>2</v>
      </c>
      <c r="AE4100">
        <v>2</v>
      </c>
      <c r="AJ4100">
        <v>1</v>
      </c>
      <c r="AK4100">
        <v>1</v>
      </c>
      <c r="AO4100">
        <v>2</v>
      </c>
      <c r="AQ4100">
        <v>2</v>
      </c>
    </row>
    <row r="4101" spans="1:47" x14ac:dyDescent="0.35">
      <c r="A4101">
        <v>9962</v>
      </c>
      <c r="B4101" t="s">
        <v>47</v>
      </c>
      <c r="C4101">
        <v>1970</v>
      </c>
      <c r="D4101">
        <v>8</v>
      </c>
      <c r="E4101">
        <v>11</v>
      </c>
      <c r="F4101">
        <v>10</v>
      </c>
      <c r="G4101">
        <v>22</v>
      </c>
      <c r="H4101">
        <v>23.8</v>
      </c>
      <c r="I4101">
        <v>39</v>
      </c>
      <c r="J4101">
        <v>7.5</v>
      </c>
      <c r="K4101">
        <v>7.5</v>
      </c>
      <c r="R4101" t="s">
        <v>1769</v>
      </c>
      <c r="T4101" t="s">
        <v>1769</v>
      </c>
      <c r="U4101">
        <v>-14.095000000000001</v>
      </c>
      <c r="V4101">
        <v>166.57</v>
      </c>
      <c r="W4101">
        <v>170</v>
      </c>
    </row>
    <row r="4102" spans="1:47" x14ac:dyDescent="0.35">
      <c r="A4102">
        <v>4548</v>
      </c>
      <c r="B4102" t="s">
        <v>47</v>
      </c>
      <c r="C4102">
        <v>1970</v>
      </c>
      <c r="D4102">
        <v>9</v>
      </c>
      <c r="E4102">
        <v>7</v>
      </c>
      <c r="F4102">
        <v>20</v>
      </c>
      <c r="G4102">
        <v>58</v>
      </c>
      <c r="I4102">
        <v>5</v>
      </c>
      <c r="J4102">
        <v>5.5</v>
      </c>
      <c r="L4102">
        <v>5.5</v>
      </c>
      <c r="M4102">
        <v>5.5</v>
      </c>
      <c r="Q4102">
        <v>7</v>
      </c>
      <c r="R4102" t="s">
        <v>389</v>
      </c>
      <c r="T4102" t="s">
        <v>2577</v>
      </c>
      <c r="U4102">
        <v>44</v>
      </c>
      <c r="V4102">
        <v>16</v>
      </c>
      <c r="W4102">
        <v>130</v>
      </c>
      <c r="AB4102">
        <v>8</v>
      </c>
      <c r="AC4102">
        <v>1</v>
      </c>
      <c r="AE4102">
        <v>2</v>
      </c>
      <c r="AN4102">
        <v>8</v>
      </c>
      <c r="AO4102">
        <v>1</v>
      </c>
      <c r="AQ4102">
        <v>2</v>
      </c>
    </row>
    <row r="4103" spans="1:47" x14ac:dyDescent="0.35">
      <c r="A4103">
        <v>4546</v>
      </c>
      <c r="B4103" t="s">
        <v>47</v>
      </c>
      <c r="C4103">
        <v>1970</v>
      </c>
      <c r="D4103">
        <v>9</v>
      </c>
      <c r="E4103">
        <v>26</v>
      </c>
      <c r="F4103">
        <v>12</v>
      </c>
      <c r="G4103">
        <v>2</v>
      </c>
      <c r="H4103">
        <v>29.3</v>
      </c>
      <c r="I4103">
        <v>8</v>
      </c>
      <c r="J4103">
        <v>6.6</v>
      </c>
      <c r="L4103">
        <v>6.6</v>
      </c>
      <c r="R4103" t="s">
        <v>580</v>
      </c>
      <c r="T4103" t="s">
        <v>2578</v>
      </c>
      <c r="U4103">
        <v>6.2</v>
      </c>
      <c r="V4103">
        <v>-77.599999999999994</v>
      </c>
      <c r="W4103">
        <v>160</v>
      </c>
      <c r="AB4103">
        <v>2</v>
      </c>
      <c r="AC4103">
        <v>1</v>
      </c>
      <c r="AD4103">
        <v>0.4</v>
      </c>
      <c r="AE4103">
        <v>1</v>
      </c>
      <c r="AF4103">
        <v>104</v>
      </c>
      <c r="AG4103">
        <v>3</v>
      </c>
      <c r="AN4103">
        <v>2</v>
      </c>
      <c r="AO4103">
        <v>1</v>
      </c>
      <c r="AP4103">
        <v>0.4</v>
      </c>
      <c r="AQ4103">
        <v>1</v>
      </c>
      <c r="AR4103">
        <v>104</v>
      </c>
      <c r="AS4103">
        <v>3</v>
      </c>
    </row>
    <row r="4104" spans="1:47" x14ac:dyDescent="0.35">
      <c r="A4104">
        <v>6328</v>
      </c>
      <c r="B4104" t="s">
        <v>51</v>
      </c>
      <c r="C4104">
        <v>1970</v>
      </c>
      <c r="D4104">
        <v>9</v>
      </c>
      <c r="E4104">
        <v>28</v>
      </c>
      <c r="F4104">
        <v>19</v>
      </c>
      <c r="G4104">
        <v>1</v>
      </c>
      <c r="J4104">
        <v>5.0999999999999996</v>
      </c>
      <c r="L4104">
        <v>5.0999999999999996</v>
      </c>
      <c r="R4104" t="s">
        <v>1186</v>
      </c>
      <c r="T4104" t="s">
        <v>1186</v>
      </c>
      <c r="U4104">
        <v>-44.64</v>
      </c>
      <c r="V4104">
        <v>173.62</v>
      </c>
      <c r="W4104">
        <v>170</v>
      </c>
    </row>
    <row r="4105" spans="1:47" x14ac:dyDescent="0.35">
      <c r="A4105">
        <v>4547</v>
      </c>
      <c r="B4105" t="s">
        <v>51</v>
      </c>
      <c r="C4105">
        <v>1970</v>
      </c>
      <c r="D4105">
        <v>9</v>
      </c>
      <c r="E4105">
        <v>30</v>
      </c>
      <c r="F4105">
        <v>9</v>
      </c>
      <c r="G4105">
        <v>52</v>
      </c>
      <c r="H4105">
        <v>22.7</v>
      </c>
      <c r="I4105">
        <v>33</v>
      </c>
      <c r="J4105">
        <v>5.3</v>
      </c>
      <c r="L4105">
        <v>5.3</v>
      </c>
      <c r="Q4105">
        <v>7</v>
      </c>
      <c r="R4105" t="s">
        <v>621</v>
      </c>
      <c r="T4105" t="s">
        <v>2579</v>
      </c>
      <c r="U4105">
        <v>20.6</v>
      </c>
      <c r="V4105">
        <v>122</v>
      </c>
      <c r="W4105">
        <v>170</v>
      </c>
      <c r="AE4105">
        <v>2</v>
      </c>
      <c r="AG4105">
        <v>3</v>
      </c>
      <c r="AI4105">
        <v>3</v>
      </c>
      <c r="AQ4105">
        <v>2</v>
      </c>
      <c r="AS4105">
        <v>3</v>
      </c>
    </row>
    <row r="4106" spans="1:47" x14ac:dyDescent="0.35">
      <c r="A4106">
        <v>4550</v>
      </c>
      <c r="B4106" t="s">
        <v>51</v>
      </c>
      <c r="C4106">
        <v>1970</v>
      </c>
      <c r="D4106">
        <v>10</v>
      </c>
      <c r="E4106">
        <v>31</v>
      </c>
      <c r="F4106">
        <v>17</v>
      </c>
      <c r="G4106">
        <v>53</v>
      </c>
      <c r="H4106">
        <v>7.1</v>
      </c>
      <c r="I4106">
        <v>8</v>
      </c>
      <c r="J4106">
        <v>7.3</v>
      </c>
      <c r="L4106">
        <v>7.3</v>
      </c>
      <c r="M4106">
        <v>7.1</v>
      </c>
      <c r="Q4106">
        <v>8</v>
      </c>
      <c r="R4106" t="s">
        <v>977</v>
      </c>
      <c r="T4106" t="s">
        <v>2580</v>
      </c>
      <c r="U4106">
        <v>-4.907</v>
      </c>
      <c r="V4106">
        <v>145.471</v>
      </c>
      <c r="W4106">
        <v>170</v>
      </c>
      <c r="X4106">
        <v>15</v>
      </c>
      <c r="Y4106">
        <v>1</v>
      </c>
      <c r="AB4106">
        <v>20</v>
      </c>
      <c r="AC4106">
        <v>1</v>
      </c>
      <c r="AD4106">
        <v>1.75</v>
      </c>
      <c r="AE4106">
        <v>2</v>
      </c>
      <c r="AF4106">
        <v>800</v>
      </c>
      <c r="AG4106">
        <v>3</v>
      </c>
      <c r="AH4106">
        <v>800</v>
      </c>
      <c r="AI4106">
        <v>3</v>
      </c>
      <c r="AJ4106">
        <v>18</v>
      </c>
      <c r="AK4106">
        <v>1</v>
      </c>
      <c r="AN4106">
        <v>20</v>
      </c>
      <c r="AO4106">
        <v>1</v>
      </c>
      <c r="AP4106">
        <v>1.75</v>
      </c>
      <c r="AQ4106">
        <v>2</v>
      </c>
      <c r="AR4106">
        <v>800</v>
      </c>
      <c r="AS4106">
        <v>3</v>
      </c>
    </row>
    <row r="4107" spans="1:47" x14ac:dyDescent="0.35">
      <c r="A4107">
        <v>6432</v>
      </c>
      <c r="B4107" t="s">
        <v>51</v>
      </c>
      <c r="C4107">
        <v>1970</v>
      </c>
      <c r="D4107">
        <v>11</v>
      </c>
      <c r="E4107">
        <v>28</v>
      </c>
      <c r="F4107">
        <v>11</v>
      </c>
      <c r="G4107">
        <v>8</v>
      </c>
      <c r="H4107">
        <v>40</v>
      </c>
      <c r="I4107">
        <v>33</v>
      </c>
      <c r="J4107">
        <v>6</v>
      </c>
      <c r="L4107">
        <v>6</v>
      </c>
      <c r="M4107">
        <v>5.8</v>
      </c>
      <c r="R4107" t="s">
        <v>539</v>
      </c>
      <c r="T4107" t="s">
        <v>1557</v>
      </c>
      <c r="U4107">
        <v>-20.94</v>
      </c>
      <c r="V4107">
        <v>-69.81</v>
      </c>
      <c r="W4107">
        <v>160</v>
      </c>
    </row>
    <row r="4108" spans="1:47" x14ac:dyDescent="0.35">
      <c r="A4108">
        <v>6555</v>
      </c>
      <c r="B4108" t="s">
        <v>51</v>
      </c>
      <c r="C4108">
        <v>1970</v>
      </c>
      <c r="D4108">
        <v>12</v>
      </c>
      <c r="E4108">
        <v>4</v>
      </c>
      <c r="F4108">
        <v>1</v>
      </c>
      <c r="G4108">
        <v>59</v>
      </c>
      <c r="H4108">
        <v>25</v>
      </c>
      <c r="I4108">
        <v>7</v>
      </c>
      <c r="J4108">
        <v>5.0999999999999996</v>
      </c>
      <c r="L4108">
        <v>5.0999999999999996</v>
      </c>
      <c r="R4108" t="s">
        <v>98</v>
      </c>
      <c r="T4108" t="s">
        <v>1838</v>
      </c>
      <c r="U4108">
        <v>43.84</v>
      </c>
      <c r="V4108">
        <v>39.340000000000003</v>
      </c>
      <c r="W4108">
        <v>40</v>
      </c>
    </row>
    <row r="4109" spans="1:47" x14ac:dyDescent="0.35">
      <c r="A4109">
        <v>4551</v>
      </c>
      <c r="B4109" t="s">
        <v>47</v>
      </c>
      <c r="C4109">
        <v>1970</v>
      </c>
      <c r="D4109">
        <v>12</v>
      </c>
      <c r="E4109">
        <v>10</v>
      </c>
      <c r="F4109">
        <v>4</v>
      </c>
      <c r="G4109">
        <v>34</v>
      </c>
      <c r="H4109">
        <v>38.799999999999997</v>
      </c>
      <c r="I4109">
        <v>25</v>
      </c>
      <c r="J4109">
        <v>7.6</v>
      </c>
      <c r="L4109">
        <v>7.6</v>
      </c>
      <c r="M4109">
        <v>6.3</v>
      </c>
      <c r="Q4109">
        <v>10</v>
      </c>
      <c r="R4109" t="s">
        <v>479</v>
      </c>
      <c r="T4109" t="s">
        <v>2581</v>
      </c>
      <c r="U4109">
        <v>-4</v>
      </c>
      <c r="V4109">
        <v>-80.7</v>
      </c>
      <c r="W4109">
        <v>160</v>
      </c>
      <c r="X4109">
        <v>82</v>
      </c>
      <c r="Y4109">
        <v>2</v>
      </c>
      <c r="AB4109">
        <v>350</v>
      </c>
      <c r="AC4109">
        <v>3</v>
      </c>
      <c r="AD4109">
        <v>6</v>
      </c>
      <c r="AE4109">
        <v>3</v>
      </c>
      <c r="AJ4109">
        <v>82</v>
      </c>
      <c r="AK4109">
        <v>2</v>
      </c>
      <c r="AN4109">
        <v>350</v>
      </c>
      <c r="AO4109">
        <v>3</v>
      </c>
      <c r="AP4109">
        <v>6</v>
      </c>
      <c r="AQ4109">
        <v>3</v>
      </c>
    </row>
    <row r="4110" spans="1:47" x14ac:dyDescent="0.35">
      <c r="A4110">
        <v>4554</v>
      </c>
      <c r="B4110" t="s">
        <v>47</v>
      </c>
      <c r="C4110">
        <v>1971</v>
      </c>
      <c r="D4110">
        <v>1</v>
      </c>
      <c r="E4110">
        <v>10</v>
      </c>
      <c r="F4110">
        <v>7</v>
      </c>
      <c r="G4110">
        <v>17</v>
      </c>
      <c r="H4110">
        <v>3.7</v>
      </c>
      <c r="I4110">
        <v>34</v>
      </c>
      <c r="J4110">
        <v>8.1</v>
      </c>
      <c r="L4110">
        <v>8.1</v>
      </c>
      <c r="M4110">
        <v>7.3</v>
      </c>
      <c r="Q4110">
        <v>9</v>
      </c>
      <c r="R4110" t="s">
        <v>676</v>
      </c>
      <c r="T4110" t="s">
        <v>2582</v>
      </c>
      <c r="U4110">
        <v>-3.1</v>
      </c>
      <c r="V4110">
        <v>139.69999999999999</v>
      </c>
      <c r="W4110">
        <v>170</v>
      </c>
      <c r="AE4110">
        <v>2</v>
      </c>
      <c r="AG4110">
        <v>1</v>
      </c>
      <c r="AI4110">
        <v>2</v>
      </c>
      <c r="AQ4110">
        <v>2</v>
      </c>
      <c r="AS4110">
        <v>1</v>
      </c>
      <c r="AU4110">
        <v>2</v>
      </c>
    </row>
    <row r="4111" spans="1:47" x14ac:dyDescent="0.35">
      <c r="A4111">
        <v>4555</v>
      </c>
      <c r="B4111" t="s">
        <v>47</v>
      </c>
      <c r="C4111">
        <v>1971</v>
      </c>
      <c r="D4111">
        <v>2</v>
      </c>
      <c r="E4111">
        <v>4</v>
      </c>
      <c r="F4111">
        <v>15</v>
      </c>
      <c r="G4111">
        <v>33</v>
      </c>
      <c r="H4111">
        <v>28.6</v>
      </c>
      <c r="I4111">
        <v>40</v>
      </c>
      <c r="J4111">
        <v>7.1</v>
      </c>
      <c r="L4111">
        <v>7.1</v>
      </c>
      <c r="M4111">
        <v>6.3</v>
      </c>
      <c r="Q4111">
        <v>6</v>
      </c>
      <c r="R4111" t="s">
        <v>676</v>
      </c>
      <c r="T4111" t="s">
        <v>2583</v>
      </c>
      <c r="U4111">
        <v>0.6</v>
      </c>
      <c r="V4111">
        <v>98.8</v>
      </c>
      <c r="W4111">
        <v>60</v>
      </c>
      <c r="AE4111">
        <v>2</v>
      </c>
      <c r="AQ4111">
        <v>2</v>
      </c>
    </row>
    <row r="4112" spans="1:47" x14ac:dyDescent="0.35">
      <c r="A4112">
        <v>4556</v>
      </c>
      <c r="B4112" t="s">
        <v>47</v>
      </c>
      <c r="C4112">
        <v>1971</v>
      </c>
      <c r="D4112">
        <v>2</v>
      </c>
      <c r="E4112">
        <v>6</v>
      </c>
      <c r="F4112">
        <v>18</v>
      </c>
      <c r="G4112">
        <v>9</v>
      </c>
      <c r="H4112">
        <v>9.1</v>
      </c>
      <c r="I4112">
        <v>33</v>
      </c>
      <c r="J4112">
        <v>4.5999999999999996</v>
      </c>
      <c r="M4112">
        <v>4.5999999999999996</v>
      </c>
      <c r="Q4112">
        <v>8</v>
      </c>
      <c r="R4112" t="s">
        <v>60</v>
      </c>
      <c r="T4112" t="s">
        <v>2584</v>
      </c>
      <c r="U4112">
        <v>42.5</v>
      </c>
      <c r="V4112">
        <v>11.8</v>
      </c>
      <c r="W4112">
        <v>130</v>
      </c>
      <c r="X4112">
        <v>24</v>
      </c>
      <c r="Y4112">
        <v>1</v>
      </c>
      <c r="AB4112">
        <v>150</v>
      </c>
      <c r="AC4112">
        <v>3</v>
      </c>
      <c r="AD4112">
        <v>41</v>
      </c>
      <c r="AE4112">
        <v>4</v>
      </c>
      <c r="AF4112">
        <v>40</v>
      </c>
      <c r="AG4112">
        <v>1</v>
      </c>
      <c r="AH4112">
        <v>1678</v>
      </c>
      <c r="AI4112">
        <v>4</v>
      </c>
      <c r="AJ4112">
        <v>24</v>
      </c>
      <c r="AK4112">
        <v>1</v>
      </c>
      <c r="AN4112">
        <v>150</v>
      </c>
      <c r="AO4112">
        <v>3</v>
      </c>
      <c r="AP4112">
        <v>41</v>
      </c>
      <c r="AQ4112">
        <v>4</v>
      </c>
      <c r="AR4112">
        <v>40</v>
      </c>
      <c r="AS4112">
        <v>1</v>
      </c>
      <c r="AT4112">
        <v>1678</v>
      </c>
      <c r="AU4112">
        <v>4</v>
      </c>
    </row>
    <row r="4113" spans="1:47" x14ac:dyDescent="0.35">
      <c r="A4113">
        <v>4558</v>
      </c>
      <c r="B4113" t="s">
        <v>47</v>
      </c>
      <c r="C4113">
        <v>1971</v>
      </c>
      <c r="D4113">
        <v>2</v>
      </c>
      <c r="E4113">
        <v>9</v>
      </c>
      <c r="F4113">
        <v>14</v>
      </c>
      <c r="G4113">
        <v>0</v>
      </c>
      <c r="H4113">
        <v>41.8</v>
      </c>
      <c r="I4113">
        <v>8</v>
      </c>
      <c r="J4113">
        <v>6.5</v>
      </c>
      <c r="L4113">
        <v>6.5</v>
      </c>
      <c r="M4113">
        <v>6.2</v>
      </c>
      <c r="N4113">
        <v>6.4</v>
      </c>
      <c r="Q4113">
        <v>11</v>
      </c>
      <c r="R4113" t="s">
        <v>505</v>
      </c>
      <c r="S4113" t="s">
        <v>1092</v>
      </c>
      <c r="T4113" t="s">
        <v>1575</v>
      </c>
      <c r="U4113">
        <v>34.411999999999999</v>
      </c>
      <c r="V4113">
        <v>-118.4</v>
      </c>
      <c r="W4113">
        <v>150</v>
      </c>
      <c r="X4113">
        <v>65</v>
      </c>
      <c r="Y4113">
        <v>2</v>
      </c>
      <c r="AB4113">
        <v>2000</v>
      </c>
      <c r="AC4113">
        <v>4</v>
      </c>
      <c r="AD4113">
        <v>505</v>
      </c>
      <c r="AE4113">
        <v>4</v>
      </c>
      <c r="AJ4113">
        <v>65</v>
      </c>
      <c r="AK4113">
        <v>2</v>
      </c>
      <c r="AN4113">
        <v>2000</v>
      </c>
      <c r="AO4113">
        <v>4</v>
      </c>
      <c r="AP4113">
        <v>505</v>
      </c>
      <c r="AQ4113">
        <v>4</v>
      </c>
    </row>
    <row r="4114" spans="1:47" x14ac:dyDescent="0.35">
      <c r="A4114">
        <v>4559</v>
      </c>
      <c r="B4114" t="s">
        <v>47</v>
      </c>
      <c r="C4114">
        <v>1971</v>
      </c>
      <c r="D4114">
        <v>2</v>
      </c>
      <c r="E4114">
        <v>14</v>
      </c>
      <c r="F4114">
        <v>16</v>
      </c>
      <c r="G4114">
        <v>27</v>
      </c>
      <c r="H4114">
        <v>36.1</v>
      </c>
      <c r="I4114">
        <v>39</v>
      </c>
      <c r="J4114">
        <v>5.3</v>
      </c>
      <c r="L4114">
        <v>5.3</v>
      </c>
      <c r="M4114">
        <v>5.2</v>
      </c>
      <c r="R4114" t="s">
        <v>73</v>
      </c>
      <c r="T4114" t="s">
        <v>2585</v>
      </c>
      <c r="U4114">
        <v>36.6</v>
      </c>
      <c r="V4114">
        <v>55.6</v>
      </c>
      <c r="W4114">
        <v>140</v>
      </c>
      <c r="X4114">
        <v>1</v>
      </c>
      <c r="Y4114">
        <v>1</v>
      </c>
      <c r="AE4114">
        <v>2</v>
      </c>
    </row>
    <row r="4115" spans="1:47" x14ac:dyDescent="0.35">
      <c r="A4115">
        <v>4560</v>
      </c>
      <c r="B4115" t="s">
        <v>47</v>
      </c>
      <c r="C4115">
        <v>1971</v>
      </c>
      <c r="D4115">
        <v>4</v>
      </c>
      <c r="E4115">
        <v>6</v>
      </c>
      <c r="F4115">
        <v>6</v>
      </c>
      <c r="G4115">
        <v>49</v>
      </c>
      <c r="H4115">
        <v>52.9</v>
      </c>
      <c r="I4115">
        <v>10</v>
      </c>
      <c r="J4115">
        <v>5.0999999999999996</v>
      </c>
      <c r="L4115">
        <v>5.0999999999999996</v>
      </c>
      <c r="M4115">
        <v>5.2</v>
      </c>
      <c r="R4115" t="s">
        <v>73</v>
      </c>
      <c r="T4115" t="s">
        <v>2586</v>
      </c>
      <c r="U4115">
        <v>29.8</v>
      </c>
      <c r="V4115">
        <v>51.9</v>
      </c>
      <c r="W4115">
        <v>140</v>
      </c>
      <c r="AE4115">
        <v>3</v>
      </c>
    </row>
    <row r="4116" spans="1:47" x14ac:dyDescent="0.35">
      <c r="A4116">
        <v>4561</v>
      </c>
      <c r="B4116" t="s">
        <v>47</v>
      </c>
      <c r="C4116">
        <v>1971</v>
      </c>
      <c r="D4116">
        <v>4</v>
      </c>
      <c r="E4116">
        <v>12</v>
      </c>
      <c r="F4116">
        <v>19</v>
      </c>
      <c r="G4116">
        <v>3</v>
      </c>
      <c r="H4116">
        <v>25.9</v>
      </c>
      <c r="I4116">
        <v>44</v>
      </c>
      <c r="J4116">
        <v>5.9</v>
      </c>
      <c r="L4116">
        <v>5.9</v>
      </c>
      <c r="M4116">
        <v>6</v>
      </c>
      <c r="P4116">
        <v>6</v>
      </c>
      <c r="R4116" t="s">
        <v>73</v>
      </c>
      <c r="T4116" t="s">
        <v>2587</v>
      </c>
      <c r="U4116">
        <v>28.3</v>
      </c>
      <c r="V4116">
        <v>55.6</v>
      </c>
      <c r="W4116">
        <v>140</v>
      </c>
      <c r="X4116">
        <v>1</v>
      </c>
      <c r="Y4116">
        <v>1</v>
      </c>
      <c r="AE4116">
        <v>3</v>
      </c>
    </row>
    <row r="4117" spans="1:47" x14ac:dyDescent="0.35">
      <c r="A4117">
        <v>6433</v>
      </c>
      <c r="B4117" t="s">
        <v>51</v>
      </c>
      <c r="C4117">
        <v>1971</v>
      </c>
      <c r="D4117">
        <v>5</v>
      </c>
      <c r="E4117">
        <v>2</v>
      </c>
      <c r="F4117">
        <v>6</v>
      </c>
      <c r="G4117">
        <v>8</v>
      </c>
      <c r="H4117">
        <v>27.3</v>
      </c>
      <c r="I4117">
        <v>43</v>
      </c>
      <c r="J4117">
        <v>7.1</v>
      </c>
      <c r="L4117">
        <v>7.1</v>
      </c>
      <c r="M4117">
        <v>6</v>
      </c>
      <c r="Q4117">
        <v>6</v>
      </c>
      <c r="R4117" t="s">
        <v>505</v>
      </c>
      <c r="S4117" t="s">
        <v>1032</v>
      </c>
      <c r="T4117" t="s">
        <v>1826</v>
      </c>
      <c r="U4117">
        <v>51.4</v>
      </c>
      <c r="V4117">
        <v>-177.2</v>
      </c>
      <c r="W4117">
        <v>150</v>
      </c>
    </row>
    <row r="4118" spans="1:47" x14ac:dyDescent="0.35">
      <c r="A4118">
        <v>4562</v>
      </c>
      <c r="B4118" t="s">
        <v>47</v>
      </c>
      <c r="C4118">
        <v>1971</v>
      </c>
      <c r="D4118">
        <v>5</v>
      </c>
      <c r="E4118">
        <v>12</v>
      </c>
      <c r="F4118">
        <v>6</v>
      </c>
      <c r="G4118">
        <v>25</v>
      </c>
      <c r="H4118">
        <v>13</v>
      </c>
      <c r="I4118">
        <v>23</v>
      </c>
      <c r="J4118">
        <v>5.9</v>
      </c>
      <c r="L4118">
        <v>5.9</v>
      </c>
      <c r="M4118">
        <v>5.5</v>
      </c>
      <c r="P4118">
        <v>6.3</v>
      </c>
      <c r="Q4118">
        <v>6</v>
      </c>
      <c r="R4118" t="s">
        <v>80</v>
      </c>
      <c r="T4118" t="s">
        <v>2588</v>
      </c>
      <c r="U4118">
        <v>37.6</v>
      </c>
      <c r="V4118">
        <v>29.8</v>
      </c>
      <c r="W4118">
        <v>140</v>
      </c>
      <c r="X4118">
        <v>100</v>
      </c>
      <c r="Y4118">
        <v>2</v>
      </c>
      <c r="AC4118">
        <v>3</v>
      </c>
      <c r="AE4118">
        <v>3</v>
      </c>
    </row>
    <row r="4119" spans="1:47" x14ac:dyDescent="0.35">
      <c r="A4119">
        <v>6800</v>
      </c>
      <c r="B4119" t="s">
        <v>47</v>
      </c>
      <c r="C4119">
        <v>1971</v>
      </c>
      <c r="D4119">
        <v>5</v>
      </c>
      <c r="E4119">
        <v>22</v>
      </c>
      <c r="F4119">
        <v>16</v>
      </c>
      <c r="G4119">
        <v>43</v>
      </c>
      <c r="H4119">
        <v>58.7</v>
      </c>
      <c r="I4119">
        <v>3</v>
      </c>
      <c r="J4119">
        <v>6.7</v>
      </c>
      <c r="L4119">
        <v>6.7</v>
      </c>
      <c r="M4119">
        <v>6</v>
      </c>
      <c r="Q4119">
        <v>8</v>
      </c>
      <c r="R4119" t="s">
        <v>80</v>
      </c>
      <c r="T4119" t="s">
        <v>2589</v>
      </c>
      <c r="U4119">
        <v>38.799999999999997</v>
      </c>
      <c r="V4119">
        <v>40.5</v>
      </c>
      <c r="W4119">
        <v>140</v>
      </c>
      <c r="X4119">
        <v>1000</v>
      </c>
      <c r="Y4119">
        <v>3</v>
      </c>
      <c r="AC4119">
        <v>2</v>
      </c>
      <c r="AD4119">
        <v>5</v>
      </c>
      <c r="AE4119">
        <v>2</v>
      </c>
    </row>
    <row r="4120" spans="1:47" x14ac:dyDescent="0.35">
      <c r="A4120">
        <v>4567</v>
      </c>
      <c r="B4120" t="s">
        <v>47</v>
      </c>
      <c r="C4120">
        <v>1971</v>
      </c>
      <c r="D4120">
        <v>6</v>
      </c>
      <c r="E4120">
        <v>11</v>
      </c>
      <c r="F4120">
        <v>12</v>
      </c>
      <c r="G4120">
        <v>56</v>
      </c>
      <c r="H4120">
        <v>4.3</v>
      </c>
      <c r="I4120">
        <v>57</v>
      </c>
      <c r="J4120">
        <v>6.1</v>
      </c>
      <c r="M4120">
        <v>6.1</v>
      </c>
      <c r="R4120" t="s">
        <v>511</v>
      </c>
      <c r="T4120" t="s">
        <v>512</v>
      </c>
      <c r="U4120">
        <v>18</v>
      </c>
      <c r="V4120">
        <v>-69.8</v>
      </c>
      <c r="W4120">
        <v>90</v>
      </c>
      <c r="AC4120">
        <v>2</v>
      </c>
      <c r="AE4120">
        <v>2</v>
      </c>
      <c r="AO4120">
        <v>2</v>
      </c>
      <c r="AQ4120">
        <v>2</v>
      </c>
    </row>
    <row r="4121" spans="1:47" x14ac:dyDescent="0.35">
      <c r="A4121">
        <v>4568</v>
      </c>
      <c r="B4121" t="s">
        <v>47</v>
      </c>
      <c r="C4121">
        <v>1971</v>
      </c>
      <c r="D4121">
        <v>6</v>
      </c>
      <c r="E4121">
        <v>16</v>
      </c>
      <c r="F4121">
        <v>14</v>
      </c>
      <c r="G4121">
        <v>44</v>
      </c>
      <c r="H4121">
        <v>22.5</v>
      </c>
      <c r="I4121">
        <v>35</v>
      </c>
      <c r="J4121">
        <v>5.2</v>
      </c>
      <c r="M4121">
        <v>5.2</v>
      </c>
      <c r="P4121">
        <v>5.2</v>
      </c>
      <c r="R4121" t="s">
        <v>676</v>
      </c>
      <c r="T4121" t="s">
        <v>2590</v>
      </c>
      <c r="U4121">
        <v>-7.2</v>
      </c>
      <c r="V4121">
        <v>109.1</v>
      </c>
      <c r="W4121">
        <v>60</v>
      </c>
      <c r="X4121">
        <v>1</v>
      </c>
      <c r="Y4121">
        <v>1</v>
      </c>
      <c r="AB4121">
        <v>6</v>
      </c>
      <c r="AC4121">
        <v>1</v>
      </c>
      <c r="AE4121">
        <v>3</v>
      </c>
      <c r="AH4121">
        <v>1377</v>
      </c>
      <c r="AI4121">
        <v>4</v>
      </c>
      <c r="AJ4121">
        <v>1</v>
      </c>
      <c r="AK4121">
        <v>1</v>
      </c>
      <c r="AN4121">
        <v>6</v>
      </c>
      <c r="AO4121">
        <v>1</v>
      </c>
      <c r="AQ4121">
        <v>3</v>
      </c>
      <c r="AT4121">
        <v>1377</v>
      </c>
      <c r="AU4121">
        <v>4</v>
      </c>
    </row>
    <row r="4122" spans="1:47" x14ac:dyDescent="0.35">
      <c r="A4122">
        <v>4570</v>
      </c>
      <c r="B4122" t="s">
        <v>47</v>
      </c>
      <c r="C4122">
        <v>1971</v>
      </c>
      <c r="D4122">
        <v>6</v>
      </c>
      <c r="E4122">
        <v>17</v>
      </c>
      <c r="F4122">
        <v>21</v>
      </c>
      <c r="H4122">
        <v>40.9</v>
      </c>
      <c r="I4122">
        <v>93</v>
      </c>
      <c r="J4122">
        <v>6.3</v>
      </c>
      <c r="M4122">
        <v>6.3</v>
      </c>
      <c r="P4122">
        <v>7</v>
      </c>
      <c r="Q4122">
        <v>5</v>
      </c>
      <c r="R4122" t="s">
        <v>539</v>
      </c>
      <c r="T4122" t="s">
        <v>2591</v>
      </c>
      <c r="U4122">
        <v>-25.5</v>
      </c>
      <c r="V4122">
        <v>-69.2</v>
      </c>
      <c r="W4122">
        <v>160</v>
      </c>
      <c r="X4122">
        <v>1</v>
      </c>
      <c r="Y4122">
        <v>1</v>
      </c>
      <c r="AE4122">
        <v>2</v>
      </c>
    </row>
    <row r="4123" spans="1:47" x14ac:dyDescent="0.35">
      <c r="A4123">
        <v>4572</v>
      </c>
      <c r="B4123" t="s">
        <v>51</v>
      </c>
      <c r="C4123">
        <v>1971</v>
      </c>
      <c r="D4123">
        <v>7</v>
      </c>
      <c r="E4123">
        <v>9</v>
      </c>
      <c r="F4123">
        <v>3</v>
      </c>
      <c r="G4123">
        <v>3</v>
      </c>
      <c r="H4123">
        <v>18.7</v>
      </c>
      <c r="I4123">
        <v>58</v>
      </c>
      <c r="J4123">
        <v>7.8</v>
      </c>
      <c r="K4123">
        <v>7.8</v>
      </c>
      <c r="L4123">
        <v>7.5</v>
      </c>
      <c r="M4123">
        <v>6.6</v>
      </c>
      <c r="Q4123">
        <v>9</v>
      </c>
      <c r="R4123" t="s">
        <v>539</v>
      </c>
      <c r="T4123" t="s">
        <v>1243</v>
      </c>
      <c r="U4123">
        <v>-32.5</v>
      </c>
      <c r="V4123">
        <v>-71.2</v>
      </c>
      <c r="W4123">
        <v>160</v>
      </c>
      <c r="X4123">
        <v>83</v>
      </c>
      <c r="Y4123">
        <v>2</v>
      </c>
      <c r="AB4123">
        <v>447</v>
      </c>
      <c r="AC4123">
        <v>3</v>
      </c>
      <c r="AD4123">
        <v>236.4</v>
      </c>
      <c r="AE4123">
        <v>4</v>
      </c>
      <c r="AG4123">
        <v>3</v>
      </c>
      <c r="AJ4123">
        <v>83</v>
      </c>
      <c r="AK4123">
        <v>2</v>
      </c>
      <c r="AN4123">
        <v>447</v>
      </c>
      <c r="AO4123">
        <v>3</v>
      </c>
      <c r="AP4123">
        <v>236.4</v>
      </c>
      <c r="AQ4123">
        <v>4</v>
      </c>
      <c r="AS4123">
        <v>3</v>
      </c>
    </row>
    <row r="4124" spans="1:47" x14ac:dyDescent="0.35">
      <c r="A4124">
        <v>4574</v>
      </c>
      <c r="B4124" t="s">
        <v>51</v>
      </c>
      <c r="C4124">
        <v>1971</v>
      </c>
      <c r="D4124">
        <v>7</v>
      </c>
      <c r="E4124">
        <v>14</v>
      </c>
      <c r="F4124">
        <v>6</v>
      </c>
      <c r="G4124">
        <v>11</v>
      </c>
      <c r="H4124">
        <v>29.1</v>
      </c>
      <c r="I4124">
        <v>47</v>
      </c>
      <c r="J4124">
        <v>7.9</v>
      </c>
      <c r="L4124">
        <v>7.9</v>
      </c>
      <c r="Q4124">
        <v>9</v>
      </c>
      <c r="R4124" t="s">
        <v>977</v>
      </c>
      <c r="T4124" t="s">
        <v>2592</v>
      </c>
      <c r="U4124">
        <v>-5.5</v>
      </c>
      <c r="V4124">
        <v>153.9</v>
      </c>
      <c r="W4124">
        <v>170</v>
      </c>
      <c r="X4124">
        <v>2</v>
      </c>
      <c r="Y4124">
        <v>1</v>
      </c>
      <c r="AB4124">
        <v>5</v>
      </c>
      <c r="AC4124">
        <v>1</v>
      </c>
      <c r="AE4124">
        <v>1</v>
      </c>
      <c r="AJ4124">
        <v>3</v>
      </c>
      <c r="AK4124">
        <v>1</v>
      </c>
      <c r="AN4124">
        <v>5</v>
      </c>
      <c r="AO4124">
        <v>1</v>
      </c>
      <c r="AQ4124">
        <v>1</v>
      </c>
    </row>
    <row r="4125" spans="1:47" x14ac:dyDescent="0.35">
      <c r="A4125">
        <v>4575</v>
      </c>
      <c r="B4125" t="s">
        <v>47</v>
      </c>
      <c r="C4125">
        <v>1971</v>
      </c>
      <c r="D4125">
        <v>7</v>
      </c>
      <c r="E4125">
        <v>15</v>
      </c>
      <c r="F4125">
        <v>1</v>
      </c>
      <c r="G4125">
        <v>33</v>
      </c>
      <c r="H4125">
        <v>22.3</v>
      </c>
      <c r="I4125">
        <v>7</v>
      </c>
      <c r="J4125">
        <v>5.2</v>
      </c>
      <c r="M4125">
        <v>5.2</v>
      </c>
      <c r="R4125" t="s">
        <v>60</v>
      </c>
      <c r="T4125" t="s">
        <v>2593</v>
      </c>
      <c r="U4125">
        <v>44.8</v>
      </c>
      <c r="V4125">
        <v>10.3</v>
      </c>
      <c r="W4125">
        <v>130</v>
      </c>
      <c r="X4125">
        <v>2</v>
      </c>
      <c r="Y4125">
        <v>1</v>
      </c>
      <c r="AE4125">
        <v>1</v>
      </c>
      <c r="AJ4125">
        <v>2</v>
      </c>
      <c r="AK4125">
        <v>1</v>
      </c>
      <c r="AQ4125">
        <v>1</v>
      </c>
    </row>
    <row r="4126" spans="1:47" x14ac:dyDescent="0.35">
      <c r="A4126">
        <v>4576</v>
      </c>
      <c r="B4126" t="s">
        <v>51</v>
      </c>
      <c r="C4126">
        <v>1971</v>
      </c>
      <c r="D4126">
        <v>7</v>
      </c>
      <c r="E4126">
        <v>26</v>
      </c>
      <c r="F4126">
        <v>1</v>
      </c>
      <c r="G4126">
        <v>23</v>
      </c>
      <c r="H4126">
        <v>21.3</v>
      </c>
      <c r="I4126">
        <v>48</v>
      </c>
      <c r="J4126">
        <v>7.9</v>
      </c>
      <c r="L4126">
        <v>7.9</v>
      </c>
      <c r="M4126">
        <v>6.3</v>
      </c>
      <c r="Q4126">
        <v>6</v>
      </c>
      <c r="R4126" t="s">
        <v>977</v>
      </c>
      <c r="T4126" t="s">
        <v>2594</v>
      </c>
      <c r="U4126">
        <v>-4.9000000000000004</v>
      </c>
      <c r="V4126">
        <v>153.19999999999999</v>
      </c>
      <c r="W4126">
        <v>170</v>
      </c>
      <c r="AQ4126">
        <v>2</v>
      </c>
    </row>
    <row r="4127" spans="1:47" x14ac:dyDescent="0.35">
      <c r="A4127">
        <v>4578</v>
      </c>
      <c r="B4127" t="s">
        <v>47</v>
      </c>
      <c r="C4127">
        <v>1971</v>
      </c>
      <c r="D4127">
        <v>7</v>
      </c>
      <c r="E4127">
        <v>27</v>
      </c>
      <c r="F4127">
        <v>2</v>
      </c>
      <c r="G4127">
        <v>2</v>
      </c>
      <c r="H4127">
        <v>49.6</v>
      </c>
      <c r="I4127">
        <v>135</v>
      </c>
      <c r="J4127">
        <v>6.3</v>
      </c>
      <c r="M4127">
        <v>6.3</v>
      </c>
      <c r="P4127">
        <v>7.5</v>
      </c>
      <c r="Q4127">
        <v>7</v>
      </c>
      <c r="R4127" t="s">
        <v>479</v>
      </c>
      <c r="T4127" t="s">
        <v>2595</v>
      </c>
      <c r="U4127">
        <v>-2.7</v>
      </c>
      <c r="V4127">
        <v>-77.400000000000006</v>
      </c>
      <c r="W4127">
        <v>160</v>
      </c>
      <c r="X4127">
        <v>1</v>
      </c>
      <c r="Y4127">
        <v>1</v>
      </c>
      <c r="AC4127">
        <v>2</v>
      </c>
      <c r="AE4127">
        <v>2</v>
      </c>
    </row>
    <row r="4128" spans="1:47" x14ac:dyDescent="0.35">
      <c r="A4128">
        <v>6434</v>
      </c>
      <c r="B4128" t="s">
        <v>51</v>
      </c>
      <c r="C4128">
        <v>1971</v>
      </c>
      <c r="D4128">
        <v>8</v>
      </c>
      <c r="E4128">
        <v>2</v>
      </c>
      <c r="F4128">
        <v>7</v>
      </c>
      <c r="G4128">
        <v>24</v>
      </c>
      <c r="H4128">
        <v>56.8</v>
      </c>
      <c r="I4128">
        <v>51</v>
      </c>
      <c r="J4128">
        <v>7.3</v>
      </c>
      <c r="L4128">
        <v>7.3</v>
      </c>
      <c r="M4128">
        <v>6.6</v>
      </c>
      <c r="R4128" t="s">
        <v>199</v>
      </c>
      <c r="T4128" t="s">
        <v>2233</v>
      </c>
      <c r="U4128">
        <v>41.4</v>
      </c>
      <c r="V4128">
        <v>143.5</v>
      </c>
      <c r="W4128">
        <v>30</v>
      </c>
      <c r="AE4128">
        <v>1</v>
      </c>
      <c r="AQ4128">
        <v>1</v>
      </c>
    </row>
    <row r="4129" spans="1:47" x14ac:dyDescent="0.35">
      <c r="A4129">
        <v>4579</v>
      </c>
      <c r="B4129" t="s">
        <v>47</v>
      </c>
      <c r="C4129">
        <v>1971</v>
      </c>
      <c r="D4129">
        <v>8</v>
      </c>
      <c r="E4129">
        <v>9</v>
      </c>
      <c r="F4129">
        <v>2</v>
      </c>
      <c r="G4129">
        <v>54</v>
      </c>
      <c r="H4129">
        <v>36.700000000000003</v>
      </c>
      <c r="I4129">
        <v>27</v>
      </c>
      <c r="J4129">
        <v>5.3</v>
      </c>
      <c r="L4129">
        <v>5.3</v>
      </c>
      <c r="M4129">
        <v>5.2</v>
      </c>
      <c r="P4129">
        <v>5.3</v>
      </c>
      <c r="R4129" t="s">
        <v>73</v>
      </c>
      <c r="T4129" t="s">
        <v>2596</v>
      </c>
      <c r="U4129">
        <v>36.299999999999997</v>
      </c>
      <c r="V4129">
        <v>52.7</v>
      </c>
      <c r="W4129">
        <v>140</v>
      </c>
      <c r="X4129">
        <v>1</v>
      </c>
      <c r="Y4129">
        <v>1</v>
      </c>
      <c r="AE4129">
        <v>2</v>
      </c>
    </row>
    <row r="4130" spans="1:47" x14ac:dyDescent="0.35">
      <c r="A4130">
        <v>7923</v>
      </c>
      <c r="B4130" t="s">
        <v>47</v>
      </c>
      <c r="C4130">
        <v>1971</v>
      </c>
      <c r="D4130">
        <v>8</v>
      </c>
      <c r="E4130">
        <v>16</v>
      </c>
      <c r="F4130">
        <v>4</v>
      </c>
      <c r="G4130">
        <v>58</v>
      </c>
      <c r="H4130">
        <v>0.3</v>
      </c>
      <c r="J4130">
        <v>5.9</v>
      </c>
      <c r="L4130">
        <v>5.9</v>
      </c>
      <c r="M4130">
        <v>5.5</v>
      </c>
      <c r="Q4130">
        <v>7</v>
      </c>
      <c r="R4130" t="s">
        <v>93</v>
      </c>
      <c r="T4130" t="s">
        <v>2597</v>
      </c>
      <c r="U4130">
        <v>28.9</v>
      </c>
      <c r="V4130">
        <v>103.7</v>
      </c>
      <c r="W4130">
        <v>30</v>
      </c>
      <c r="Y4130">
        <v>1</v>
      </c>
      <c r="AE4130">
        <v>1</v>
      </c>
      <c r="AG4130">
        <v>1</v>
      </c>
      <c r="AK4130">
        <v>1</v>
      </c>
      <c r="AQ4130">
        <v>1</v>
      </c>
      <c r="AS4130">
        <v>1</v>
      </c>
    </row>
    <row r="4131" spans="1:47" x14ac:dyDescent="0.35">
      <c r="A4131">
        <v>4581</v>
      </c>
      <c r="B4131" t="s">
        <v>47</v>
      </c>
      <c r="C4131">
        <v>1971</v>
      </c>
      <c r="D4131">
        <v>8</v>
      </c>
      <c r="E4131">
        <v>26</v>
      </c>
      <c r="F4131">
        <v>6</v>
      </c>
      <c r="G4131">
        <v>55</v>
      </c>
      <c r="H4131">
        <v>8.6999999999999993</v>
      </c>
      <c r="I4131">
        <v>45</v>
      </c>
      <c r="J4131">
        <v>4.8</v>
      </c>
      <c r="M4131">
        <v>4.8</v>
      </c>
      <c r="P4131">
        <v>4.8</v>
      </c>
      <c r="R4131" t="s">
        <v>73</v>
      </c>
      <c r="T4131" t="s">
        <v>2598</v>
      </c>
      <c r="U4131">
        <v>30</v>
      </c>
      <c r="V4131">
        <v>50.7</v>
      </c>
      <c r="W4131">
        <v>140</v>
      </c>
      <c r="AE4131">
        <v>3</v>
      </c>
    </row>
    <row r="4132" spans="1:47" x14ac:dyDescent="0.35">
      <c r="A4132">
        <v>4582</v>
      </c>
      <c r="B4132" t="s">
        <v>51</v>
      </c>
      <c r="C4132">
        <v>1971</v>
      </c>
      <c r="D4132">
        <v>9</v>
      </c>
      <c r="E4132">
        <v>5</v>
      </c>
      <c r="F4132">
        <v>18</v>
      </c>
      <c r="G4132">
        <v>35</v>
      </c>
      <c r="H4132">
        <v>25</v>
      </c>
      <c r="I4132">
        <v>9</v>
      </c>
      <c r="J4132">
        <v>7.1</v>
      </c>
      <c r="L4132">
        <v>7.1</v>
      </c>
      <c r="M4132">
        <v>6.3</v>
      </c>
      <c r="Q4132">
        <v>9</v>
      </c>
      <c r="R4132" t="s">
        <v>98</v>
      </c>
      <c r="T4132" t="s">
        <v>2599</v>
      </c>
      <c r="U4132">
        <v>46.5</v>
      </c>
      <c r="V4132">
        <v>141.19999999999999</v>
      </c>
      <c r="W4132">
        <v>50</v>
      </c>
      <c r="AE4132">
        <v>1</v>
      </c>
      <c r="AQ4132">
        <v>1</v>
      </c>
      <c r="AU4132">
        <v>1</v>
      </c>
    </row>
    <row r="4133" spans="1:47" x14ac:dyDescent="0.35">
      <c r="A4133">
        <v>6435</v>
      </c>
      <c r="B4133" t="s">
        <v>51</v>
      </c>
      <c r="C4133">
        <v>1971</v>
      </c>
      <c r="D4133">
        <v>9</v>
      </c>
      <c r="E4133">
        <v>6</v>
      </c>
      <c r="F4133">
        <v>13</v>
      </c>
      <c r="G4133">
        <v>37</v>
      </c>
      <c r="H4133">
        <v>10.8</v>
      </c>
      <c r="I4133">
        <v>29</v>
      </c>
      <c r="J4133">
        <v>5.5</v>
      </c>
      <c r="L4133">
        <v>5.5</v>
      </c>
      <c r="M4133">
        <v>6.1</v>
      </c>
      <c r="R4133" t="s">
        <v>98</v>
      </c>
      <c r="T4133" t="s">
        <v>2600</v>
      </c>
      <c r="U4133">
        <v>46.7</v>
      </c>
      <c r="V4133">
        <v>141.4</v>
      </c>
      <c r="W4133">
        <v>50</v>
      </c>
    </row>
    <row r="4134" spans="1:47" x14ac:dyDescent="0.35">
      <c r="A4134">
        <v>6436</v>
      </c>
      <c r="B4134" t="s">
        <v>51</v>
      </c>
      <c r="C4134">
        <v>1971</v>
      </c>
      <c r="D4134">
        <v>9</v>
      </c>
      <c r="E4134">
        <v>8</v>
      </c>
      <c r="F4134">
        <v>11</v>
      </c>
      <c r="G4134">
        <v>48</v>
      </c>
      <c r="H4134">
        <v>23.4</v>
      </c>
      <c r="I4134">
        <v>6</v>
      </c>
      <c r="J4134">
        <v>6.6</v>
      </c>
      <c r="L4134">
        <v>6.6</v>
      </c>
      <c r="M4134">
        <v>5.9</v>
      </c>
      <c r="R4134" t="s">
        <v>98</v>
      </c>
      <c r="T4134" t="s">
        <v>2601</v>
      </c>
      <c r="U4134">
        <v>46.4</v>
      </c>
      <c r="V4134">
        <v>141.19999999999999</v>
      </c>
      <c r="W4134">
        <v>50</v>
      </c>
    </row>
    <row r="4135" spans="1:47" x14ac:dyDescent="0.35">
      <c r="A4135">
        <v>6548</v>
      </c>
      <c r="B4135" t="s">
        <v>51</v>
      </c>
      <c r="C4135">
        <v>1971</v>
      </c>
      <c r="D4135">
        <v>9</v>
      </c>
      <c r="E4135">
        <v>8</v>
      </c>
      <c r="F4135">
        <v>16</v>
      </c>
      <c r="G4135">
        <v>59</v>
      </c>
      <c r="H4135">
        <v>52.6</v>
      </c>
      <c r="I4135">
        <v>16</v>
      </c>
      <c r="J4135">
        <v>6.2</v>
      </c>
      <c r="L4135">
        <v>6.2</v>
      </c>
      <c r="M4135">
        <v>5.9</v>
      </c>
      <c r="R4135" t="s">
        <v>98</v>
      </c>
      <c r="T4135" t="s">
        <v>2601</v>
      </c>
      <c r="U4135">
        <v>46.3</v>
      </c>
      <c r="V4135">
        <v>140.9</v>
      </c>
      <c r="W4135">
        <v>50</v>
      </c>
    </row>
    <row r="4136" spans="1:47" x14ac:dyDescent="0.35">
      <c r="A4136">
        <v>6437</v>
      </c>
      <c r="B4136" t="s">
        <v>51</v>
      </c>
      <c r="C4136">
        <v>1971</v>
      </c>
      <c r="D4136">
        <v>9</v>
      </c>
      <c r="E4136">
        <v>25</v>
      </c>
      <c r="F4136">
        <v>4</v>
      </c>
      <c r="G4136">
        <v>36</v>
      </c>
      <c r="H4136">
        <v>14</v>
      </c>
      <c r="I4136">
        <v>115</v>
      </c>
      <c r="J4136">
        <v>7</v>
      </c>
      <c r="L4136">
        <v>7</v>
      </c>
      <c r="M4136">
        <v>6.3</v>
      </c>
      <c r="Q4136">
        <v>7</v>
      </c>
      <c r="R4136" t="s">
        <v>977</v>
      </c>
      <c r="T4136" t="s">
        <v>1372</v>
      </c>
      <c r="U4136">
        <v>-6.5</v>
      </c>
      <c r="V4136">
        <v>146.6</v>
      </c>
      <c r="W4136">
        <v>170</v>
      </c>
      <c r="AE4136">
        <v>1</v>
      </c>
      <c r="AQ4136">
        <v>1</v>
      </c>
    </row>
    <row r="4137" spans="1:47" x14ac:dyDescent="0.35">
      <c r="A4137">
        <v>7402</v>
      </c>
      <c r="B4137" t="s">
        <v>51</v>
      </c>
      <c r="C4137">
        <v>1971</v>
      </c>
      <c r="D4137">
        <v>9</v>
      </c>
      <c r="E4137">
        <v>27</v>
      </c>
      <c r="F4137">
        <v>19</v>
      </c>
      <c r="G4137">
        <v>1</v>
      </c>
      <c r="H4137">
        <v>45.3</v>
      </c>
      <c r="I4137">
        <v>21</v>
      </c>
      <c r="J4137">
        <v>6.1</v>
      </c>
      <c r="L4137">
        <v>6.1</v>
      </c>
      <c r="M4137">
        <v>5.9</v>
      </c>
      <c r="R4137" t="s">
        <v>98</v>
      </c>
      <c r="T4137" t="s">
        <v>2599</v>
      </c>
      <c r="U4137">
        <v>46.4</v>
      </c>
      <c r="V4137">
        <v>141.1</v>
      </c>
      <c r="W4137">
        <v>50</v>
      </c>
    </row>
    <row r="4138" spans="1:47" x14ac:dyDescent="0.35">
      <c r="A4138">
        <v>4584</v>
      </c>
      <c r="B4138" t="s">
        <v>47</v>
      </c>
      <c r="C4138">
        <v>1971</v>
      </c>
      <c r="D4138">
        <v>10</v>
      </c>
      <c r="E4138">
        <v>15</v>
      </c>
      <c r="F4138">
        <v>10</v>
      </c>
      <c r="G4138">
        <v>33</v>
      </c>
      <c r="H4138">
        <v>46.7</v>
      </c>
      <c r="I4138">
        <v>54</v>
      </c>
      <c r="J4138">
        <v>5.7</v>
      </c>
      <c r="M4138">
        <v>5.7</v>
      </c>
      <c r="P4138">
        <v>5.7</v>
      </c>
      <c r="Q4138">
        <v>9</v>
      </c>
      <c r="R4138" t="s">
        <v>479</v>
      </c>
      <c r="T4138" t="s">
        <v>2602</v>
      </c>
      <c r="U4138">
        <v>-14.1</v>
      </c>
      <c r="V4138">
        <v>-73.3</v>
      </c>
      <c r="W4138">
        <v>160</v>
      </c>
      <c r="X4138">
        <v>5</v>
      </c>
      <c r="Y4138">
        <v>1</v>
      </c>
      <c r="AE4138">
        <v>3</v>
      </c>
    </row>
    <row r="4139" spans="1:47" x14ac:dyDescent="0.35">
      <c r="A4139">
        <v>4586</v>
      </c>
      <c r="B4139" t="s">
        <v>47</v>
      </c>
      <c r="C4139">
        <v>1971</v>
      </c>
      <c r="D4139">
        <v>10</v>
      </c>
      <c r="E4139">
        <v>27</v>
      </c>
      <c r="F4139">
        <v>17</v>
      </c>
      <c r="G4139">
        <v>58</v>
      </c>
      <c r="H4139">
        <v>36.9</v>
      </c>
      <c r="I4139">
        <v>40</v>
      </c>
      <c r="J4139">
        <v>7.1</v>
      </c>
      <c r="L4139">
        <v>7.1</v>
      </c>
      <c r="M4139">
        <v>6</v>
      </c>
      <c r="P4139">
        <v>7.1</v>
      </c>
      <c r="Q4139">
        <v>7</v>
      </c>
      <c r="R4139" t="s">
        <v>1423</v>
      </c>
      <c r="T4139" t="s">
        <v>2603</v>
      </c>
      <c r="U4139">
        <v>-15.5</v>
      </c>
      <c r="V4139">
        <v>167.2</v>
      </c>
      <c r="W4139">
        <v>170</v>
      </c>
      <c r="X4139">
        <v>1</v>
      </c>
      <c r="Y4139">
        <v>1</v>
      </c>
      <c r="AC4139">
        <v>2</v>
      </c>
      <c r="AE4139">
        <v>3</v>
      </c>
    </row>
    <row r="4140" spans="1:47" x14ac:dyDescent="0.35">
      <c r="A4140">
        <v>6438</v>
      </c>
      <c r="B4140" t="s">
        <v>51</v>
      </c>
      <c r="C4140">
        <v>1971</v>
      </c>
      <c r="D4140">
        <v>11</v>
      </c>
      <c r="E4140">
        <v>6</v>
      </c>
      <c r="F4140">
        <v>22</v>
      </c>
      <c r="G4140">
        <v>0</v>
      </c>
      <c r="H4140">
        <v>0.1</v>
      </c>
      <c r="I4140">
        <v>2</v>
      </c>
      <c r="J4140">
        <v>5.7</v>
      </c>
      <c r="L4140">
        <v>5.7</v>
      </c>
      <c r="M4140">
        <v>6.8</v>
      </c>
      <c r="R4140" t="s">
        <v>505</v>
      </c>
      <c r="S4140" t="s">
        <v>1032</v>
      </c>
      <c r="T4140" t="s">
        <v>1853</v>
      </c>
      <c r="U4140">
        <v>51.5</v>
      </c>
      <c r="V4140">
        <v>179.1</v>
      </c>
      <c r="W4140">
        <v>150</v>
      </c>
    </row>
    <row r="4141" spans="1:47" x14ac:dyDescent="0.35">
      <c r="A4141">
        <v>4587</v>
      </c>
      <c r="B4141" t="s">
        <v>47</v>
      </c>
      <c r="C4141">
        <v>1971</v>
      </c>
      <c r="D4141">
        <v>11</v>
      </c>
      <c r="E4141">
        <v>24</v>
      </c>
      <c r="F4141">
        <v>19</v>
      </c>
      <c r="G4141">
        <v>35</v>
      </c>
      <c r="H4141">
        <v>29.1</v>
      </c>
      <c r="I4141">
        <v>106</v>
      </c>
      <c r="J4141">
        <v>6.3</v>
      </c>
      <c r="M4141">
        <v>6.3</v>
      </c>
      <c r="P4141">
        <v>7.5</v>
      </c>
      <c r="R4141" t="s">
        <v>98</v>
      </c>
      <c r="T4141" t="s">
        <v>2604</v>
      </c>
      <c r="U4141">
        <v>52.9</v>
      </c>
      <c r="V4141">
        <v>159.19999999999999</v>
      </c>
      <c r="W4141">
        <v>50</v>
      </c>
    </row>
    <row r="4142" spans="1:47" x14ac:dyDescent="0.35">
      <c r="A4142">
        <v>4588</v>
      </c>
      <c r="B4142" t="s">
        <v>51</v>
      </c>
      <c r="C4142">
        <v>1971</v>
      </c>
      <c r="D4142">
        <v>12</v>
      </c>
      <c r="E4142">
        <v>15</v>
      </c>
      <c r="F4142">
        <v>8</v>
      </c>
      <c r="G4142">
        <v>29</v>
      </c>
      <c r="H4142">
        <v>55.3</v>
      </c>
      <c r="I4142">
        <v>33</v>
      </c>
      <c r="J4142">
        <v>7.8</v>
      </c>
      <c r="L4142">
        <v>7.8</v>
      </c>
      <c r="M4142">
        <v>6.1</v>
      </c>
      <c r="P4142">
        <v>7.8</v>
      </c>
      <c r="Q4142">
        <v>10</v>
      </c>
      <c r="R4142" t="s">
        <v>98</v>
      </c>
      <c r="T4142" t="s">
        <v>2605</v>
      </c>
      <c r="U4142">
        <v>56</v>
      </c>
      <c r="V4142">
        <v>163.30000000000001</v>
      </c>
      <c r="W4142">
        <v>50</v>
      </c>
    </row>
    <row r="4143" spans="1:47" x14ac:dyDescent="0.35">
      <c r="A4143">
        <v>4589</v>
      </c>
      <c r="B4143" t="s">
        <v>47</v>
      </c>
      <c r="C4143">
        <v>1972</v>
      </c>
      <c r="D4143">
        <v>1</v>
      </c>
      <c r="E4143">
        <v>4</v>
      </c>
      <c r="F4143">
        <v>3</v>
      </c>
      <c r="G4143">
        <v>16</v>
      </c>
      <c r="H4143">
        <v>54.5</v>
      </c>
      <c r="I4143">
        <v>33</v>
      </c>
      <c r="J4143">
        <v>7.6</v>
      </c>
      <c r="L4143">
        <v>7.6</v>
      </c>
      <c r="M4143">
        <v>6.1</v>
      </c>
      <c r="Q4143">
        <v>5</v>
      </c>
      <c r="R4143" t="s">
        <v>738</v>
      </c>
      <c r="T4143" t="s">
        <v>738</v>
      </c>
      <c r="U4143">
        <v>22.6</v>
      </c>
      <c r="V4143">
        <v>122.1</v>
      </c>
      <c r="W4143">
        <v>30</v>
      </c>
    </row>
    <row r="4144" spans="1:47" x14ac:dyDescent="0.35">
      <c r="A4144">
        <v>4590</v>
      </c>
      <c r="B4144" t="s">
        <v>51</v>
      </c>
      <c r="C4144">
        <v>1972</v>
      </c>
      <c r="D4144">
        <v>1</v>
      </c>
      <c r="E4144">
        <v>25</v>
      </c>
      <c r="F4144">
        <v>2</v>
      </c>
      <c r="G4144">
        <v>6</v>
      </c>
      <c r="H4144">
        <v>23.3</v>
      </c>
      <c r="I4144">
        <v>33</v>
      </c>
      <c r="J4144">
        <v>7.5</v>
      </c>
      <c r="L4144">
        <v>7.5</v>
      </c>
      <c r="M4144">
        <v>6.3</v>
      </c>
      <c r="Q4144">
        <v>6</v>
      </c>
      <c r="R4144" t="s">
        <v>738</v>
      </c>
      <c r="T4144" t="s">
        <v>738</v>
      </c>
      <c r="U4144">
        <v>22.5</v>
      </c>
      <c r="V4144">
        <v>122.3</v>
      </c>
      <c r="W4144">
        <v>30</v>
      </c>
      <c r="X4144">
        <v>1</v>
      </c>
      <c r="Y4144">
        <v>1</v>
      </c>
      <c r="AE4144">
        <v>1</v>
      </c>
      <c r="AF4144">
        <v>5</v>
      </c>
      <c r="AG4144">
        <v>1</v>
      </c>
      <c r="AJ4144">
        <v>1</v>
      </c>
      <c r="AK4144">
        <v>1</v>
      </c>
      <c r="AQ4144">
        <v>1</v>
      </c>
      <c r="AR4144">
        <v>5</v>
      </c>
      <c r="AS4144">
        <v>1</v>
      </c>
    </row>
    <row r="4145" spans="1:45" x14ac:dyDescent="0.35">
      <c r="A4145">
        <v>4591</v>
      </c>
      <c r="B4145" t="s">
        <v>47</v>
      </c>
      <c r="C4145">
        <v>1972</v>
      </c>
      <c r="D4145">
        <v>1</v>
      </c>
      <c r="E4145">
        <v>25</v>
      </c>
      <c r="F4145">
        <v>3</v>
      </c>
      <c r="G4145">
        <v>41</v>
      </c>
      <c r="H4145">
        <v>23.7</v>
      </c>
      <c r="I4145">
        <v>33</v>
      </c>
      <c r="J4145">
        <v>7.7</v>
      </c>
      <c r="L4145">
        <v>7.7</v>
      </c>
      <c r="M4145">
        <v>5.9</v>
      </c>
      <c r="R4145" t="s">
        <v>738</v>
      </c>
      <c r="T4145" t="s">
        <v>738</v>
      </c>
      <c r="U4145">
        <v>23</v>
      </c>
      <c r="V4145">
        <v>122.2</v>
      </c>
      <c r="W4145">
        <v>30</v>
      </c>
      <c r="AE4145">
        <v>1</v>
      </c>
      <c r="AQ4145">
        <v>1</v>
      </c>
    </row>
    <row r="4146" spans="1:45" x14ac:dyDescent="0.35">
      <c r="A4146">
        <v>4593</v>
      </c>
      <c r="B4146" t="s">
        <v>47</v>
      </c>
      <c r="C4146">
        <v>1972</v>
      </c>
      <c r="D4146">
        <v>2</v>
      </c>
      <c r="E4146">
        <v>4</v>
      </c>
      <c r="F4146">
        <v>2</v>
      </c>
      <c r="G4146">
        <v>42</v>
      </c>
      <c r="H4146">
        <v>18.899999999999999</v>
      </c>
      <c r="I4146">
        <v>25</v>
      </c>
      <c r="J4146">
        <v>4.8</v>
      </c>
      <c r="M4146">
        <v>4.8</v>
      </c>
      <c r="P4146">
        <v>4.8</v>
      </c>
      <c r="R4146" t="s">
        <v>60</v>
      </c>
      <c r="T4146" t="s">
        <v>2606</v>
      </c>
      <c r="U4146">
        <v>43.8</v>
      </c>
      <c r="V4146">
        <v>13.3</v>
      </c>
      <c r="W4146">
        <v>130</v>
      </c>
      <c r="X4146">
        <v>1</v>
      </c>
      <c r="Y4146">
        <v>1</v>
      </c>
      <c r="AB4146">
        <v>2</v>
      </c>
      <c r="AC4146">
        <v>1</v>
      </c>
      <c r="AE4146">
        <v>2</v>
      </c>
    </row>
    <row r="4147" spans="1:45" x14ac:dyDescent="0.35">
      <c r="A4147">
        <v>4594</v>
      </c>
      <c r="B4147" t="s">
        <v>47</v>
      </c>
      <c r="C4147">
        <v>1972</v>
      </c>
      <c r="D4147">
        <v>2</v>
      </c>
      <c r="E4147">
        <v>10</v>
      </c>
      <c r="F4147">
        <v>6</v>
      </c>
      <c r="G4147">
        <v>49</v>
      </c>
      <c r="H4147">
        <v>15.9</v>
      </c>
      <c r="I4147">
        <v>21</v>
      </c>
      <c r="J4147">
        <v>4.5</v>
      </c>
      <c r="M4147">
        <v>4.5</v>
      </c>
      <c r="P4147">
        <v>4.5</v>
      </c>
      <c r="R4147" t="s">
        <v>73</v>
      </c>
      <c r="T4147" t="s">
        <v>2607</v>
      </c>
      <c r="U4147">
        <v>29.7</v>
      </c>
      <c r="V4147">
        <v>50.9</v>
      </c>
      <c r="W4147">
        <v>140</v>
      </c>
      <c r="AE4147">
        <v>3</v>
      </c>
    </row>
    <row r="4148" spans="1:45" x14ac:dyDescent="0.35">
      <c r="A4148">
        <v>4595</v>
      </c>
      <c r="B4148" t="s">
        <v>51</v>
      </c>
      <c r="C4148">
        <v>1972</v>
      </c>
      <c r="D4148">
        <v>2</v>
      </c>
      <c r="E4148">
        <v>29</v>
      </c>
      <c r="F4148">
        <v>9</v>
      </c>
      <c r="G4148">
        <v>22</v>
      </c>
      <c r="H4148">
        <v>59.8</v>
      </c>
      <c r="I4148">
        <v>56</v>
      </c>
      <c r="J4148">
        <v>7.2</v>
      </c>
      <c r="L4148">
        <v>7.2</v>
      </c>
      <c r="M4148">
        <v>6.3</v>
      </c>
      <c r="Q4148">
        <v>10</v>
      </c>
      <c r="R4148" t="s">
        <v>199</v>
      </c>
      <c r="T4148" t="s">
        <v>2608</v>
      </c>
      <c r="U4148">
        <v>33.299999999999997</v>
      </c>
      <c r="V4148">
        <v>140.80000000000001</v>
      </c>
      <c r="W4148">
        <v>30</v>
      </c>
      <c r="AE4148">
        <v>2</v>
      </c>
    </row>
    <row r="4149" spans="1:45" x14ac:dyDescent="0.35">
      <c r="A4149">
        <v>4596</v>
      </c>
      <c r="B4149" t="s">
        <v>47</v>
      </c>
      <c r="C4149">
        <v>1972</v>
      </c>
      <c r="D4149">
        <v>3</v>
      </c>
      <c r="E4149">
        <v>20</v>
      </c>
      <c r="F4149">
        <v>7</v>
      </c>
      <c r="G4149">
        <v>33</v>
      </c>
      <c r="H4149">
        <v>49.6</v>
      </c>
      <c r="I4149">
        <v>64</v>
      </c>
      <c r="J4149">
        <v>6.1</v>
      </c>
      <c r="M4149">
        <v>6.1</v>
      </c>
      <c r="P4149">
        <v>6.9</v>
      </c>
      <c r="Q4149">
        <v>9</v>
      </c>
      <c r="R4149" t="s">
        <v>479</v>
      </c>
      <c r="T4149" t="s">
        <v>2609</v>
      </c>
      <c r="U4149">
        <v>-6.8</v>
      </c>
      <c r="V4149">
        <v>-76.8</v>
      </c>
      <c r="W4149">
        <v>160</v>
      </c>
      <c r="X4149">
        <v>7</v>
      </c>
      <c r="Y4149">
        <v>1</v>
      </c>
      <c r="AB4149">
        <v>50</v>
      </c>
      <c r="AC4149">
        <v>1</v>
      </c>
      <c r="AD4149">
        <v>20</v>
      </c>
      <c r="AE4149">
        <v>3</v>
      </c>
    </row>
    <row r="4150" spans="1:45" x14ac:dyDescent="0.35">
      <c r="A4150">
        <v>4600</v>
      </c>
      <c r="B4150" t="s">
        <v>47</v>
      </c>
      <c r="C4150">
        <v>1972</v>
      </c>
      <c r="D4150">
        <v>4</v>
      </c>
      <c r="E4150">
        <v>10</v>
      </c>
      <c r="F4150">
        <v>2</v>
      </c>
      <c r="G4150">
        <v>6</v>
      </c>
      <c r="H4150">
        <v>53.2</v>
      </c>
      <c r="I4150">
        <v>11</v>
      </c>
      <c r="J4150">
        <v>6.9</v>
      </c>
      <c r="L4150">
        <v>6.9</v>
      </c>
      <c r="M4150">
        <v>6.1</v>
      </c>
      <c r="Q4150">
        <v>9</v>
      </c>
      <c r="R4150" t="s">
        <v>73</v>
      </c>
      <c r="T4150" t="s">
        <v>2610</v>
      </c>
      <c r="U4150">
        <v>28.4</v>
      </c>
      <c r="V4150">
        <v>52.8</v>
      </c>
      <c r="W4150">
        <v>140</v>
      </c>
      <c r="X4150">
        <v>30000</v>
      </c>
      <c r="Y4150">
        <v>4</v>
      </c>
      <c r="AB4150">
        <v>1700</v>
      </c>
      <c r="AC4150">
        <v>4</v>
      </c>
      <c r="AE4150">
        <v>4</v>
      </c>
      <c r="AG4150">
        <v>4</v>
      </c>
      <c r="AJ4150">
        <v>30000</v>
      </c>
      <c r="AK4150">
        <v>4</v>
      </c>
      <c r="AN4150">
        <v>1700</v>
      </c>
      <c r="AO4150">
        <v>4</v>
      </c>
      <c r="AQ4150">
        <v>4</v>
      </c>
      <c r="AS4150">
        <v>4</v>
      </c>
    </row>
    <row r="4151" spans="1:45" x14ac:dyDescent="0.35">
      <c r="A4151">
        <v>4603</v>
      </c>
      <c r="B4151" t="s">
        <v>47</v>
      </c>
      <c r="C4151">
        <v>1972</v>
      </c>
      <c r="D4151">
        <v>4</v>
      </c>
      <c r="E4151">
        <v>24</v>
      </c>
      <c r="F4151">
        <v>9</v>
      </c>
      <c r="G4151">
        <v>57</v>
      </c>
      <c r="H4151">
        <v>21.7</v>
      </c>
      <c r="I4151">
        <v>33</v>
      </c>
      <c r="J4151">
        <v>6.9</v>
      </c>
      <c r="L4151">
        <v>6.9</v>
      </c>
      <c r="M4151">
        <v>6</v>
      </c>
      <c r="Q4151">
        <v>5</v>
      </c>
      <c r="R4151" t="s">
        <v>738</v>
      </c>
      <c r="T4151" t="s">
        <v>2510</v>
      </c>
      <c r="U4151">
        <v>23.6</v>
      </c>
      <c r="V4151">
        <v>121.6</v>
      </c>
      <c r="W4151">
        <v>30</v>
      </c>
      <c r="X4151">
        <v>4</v>
      </c>
      <c r="Y4151">
        <v>1</v>
      </c>
      <c r="AB4151">
        <v>11</v>
      </c>
      <c r="AC4151">
        <v>1</v>
      </c>
      <c r="AE4151">
        <v>2</v>
      </c>
      <c r="AJ4151">
        <v>4</v>
      </c>
      <c r="AK4151">
        <v>1</v>
      </c>
      <c r="AN4151">
        <v>11</v>
      </c>
      <c r="AO4151">
        <v>1</v>
      </c>
      <c r="AQ4151">
        <v>2</v>
      </c>
    </row>
    <row r="4152" spans="1:45" x14ac:dyDescent="0.35">
      <c r="A4152">
        <v>4604</v>
      </c>
      <c r="B4152" t="s">
        <v>47</v>
      </c>
      <c r="C4152">
        <v>1972</v>
      </c>
      <c r="D4152">
        <v>4</v>
      </c>
      <c r="E4152">
        <v>25</v>
      </c>
      <c r="F4152">
        <v>19</v>
      </c>
      <c r="G4152">
        <v>30</v>
      </c>
      <c r="H4152">
        <v>9.3000000000000007</v>
      </c>
      <c r="I4152">
        <v>50</v>
      </c>
      <c r="J4152">
        <v>7.2</v>
      </c>
      <c r="K4152">
        <v>7.2</v>
      </c>
      <c r="L4152">
        <v>7.2</v>
      </c>
      <c r="M4152">
        <v>6.2</v>
      </c>
      <c r="Q4152">
        <v>6</v>
      </c>
      <c r="R4152" t="s">
        <v>621</v>
      </c>
      <c r="T4152" t="s">
        <v>2611</v>
      </c>
      <c r="U4152">
        <v>13.4</v>
      </c>
      <c r="V4152">
        <v>120.3</v>
      </c>
      <c r="W4152">
        <v>170</v>
      </c>
      <c r="AE4152">
        <v>2</v>
      </c>
      <c r="AQ4152">
        <v>2</v>
      </c>
    </row>
    <row r="4153" spans="1:45" x14ac:dyDescent="0.35">
      <c r="A4153">
        <v>6440</v>
      </c>
      <c r="B4153" t="s">
        <v>51</v>
      </c>
      <c r="C4153">
        <v>1972</v>
      </c>
      <c r="D4153">
        <v>6</v>
      </c>
      <c r="E4153">
        <v>8</v>
      </c>
      <c r="F4153">
        <v>18</v>
      </c>
      <c r="G4153">
        <v>53</v>
      </c>
      <c r="H4153">
        <v>41.7</v>
      </c>
      <c r="I4153">
        <v>39</v>
      </c>
      <c r="J4153">
        <v>6.6</v>
      </c>
      <c r="L4153">
        <v>6.6</v>
      </c>
      <c r="M4153">
        <v>6.2</v>
      </c>
      <c r="Q4153">
        <v>7</v>
      </c>
      <c r="R4153" t="s">
        <v>539</v>
      </c>
      <c r="T4153" t="s">
        <v>1243</v>
      </c>
      <c r="U4153">
        <v>-30.5</v>
      </c>
      <c r="V4153">
        <v>-71.8</v>
      </c>
      <c r="W4153">
        <v>160</v>
      </c>
    </row>
    <row r="4154" spans="1:45" x14ac:dyDescent="0.35">
      <c r="A4154">
        <v>4605</v>
      </c>
      <c r="B4154" t="s">
        <v>47</v>
      </c>
      <c r="C4154">
        <v>1972</v>
      </c>
      <c r="D4154">
        <v>6</v>
      </c>
      <c r="E4154">
        <v>11</v>
      </c>
      <c r="F4154">
        <v>16</v>
      </c>
      <c r="G4154">
        <v>41</v>
      </c>
      <c r="H4154">
        <v>0.9</v>
      </c>
      <c r="I4154">
        <v>325</v>
      </c>
      <c r="J4154">
        <v>7.8</v>
      </c>
      <c r="K4154">
        <v>7.8</v>
      </c>
      <c r="L4154">
        <v>7.5</v>
      </c>
      <c r="M4154">
        <v>5.8</v>
      </c>
      <c r="R4154" t="s">
        <v>676</v>
      </c>
      <c r="T4154" t="s">
        <v>1874</v>
      </c>
      <c r="U4154">
        <v>3.9</v>
      </c>
      <c r="V4154">
        <v>124.3</v>
      </c>
      <c r="W4154">
        <v>170</v>
      </c>
    </row>
    <row r="4155" spans="1:45" x14ac:dyDescent="0.35">
      <c r="A4155">
        <v>4606</v>
      </c>
      <c r="B4155" t="s">
        <v>47</v>
      </c>
      <c r="C4155">
        <v>1972</v>
      </c>
      <c r="D4155">
        <v>6</v>
      </c>
      <c r="E4155">
        <v>21</v>
      </c>
      <c r="F4155">
        <v>15</v>
      </c>
      <c r="G4155">
        <v>6</v>
      </c>
      <c r="H4155">
        <v>53.3</v>
      </c>
      <c r="I4155">
        <v>4</v>
      </c>
      <c r="J4155">
        <v>4.4000000000000004</v>
      </c>
      <c r="M4155">
        <v>4.4000000000000004</v>
      </c>
      <c r="P4155">
        <v>4.4000000000000004</v>
      </c>
      <c r="R4155" t="s">
        <v>60</v>
      </c>
      <c r="T4155" t="s">
        <v>190</v>
      </c>
      <c r="U4155">
        <v>43.8</v>
      </c>
      <c r="V4155">
        <v>13.3</v>
      </c>
      <c r="W4155">
        <v>130</v>
      </c>
      <c r="X4155">
        <v>2</v>
      </c>
      <c r="Y4155">
        <v>1</v>
      </c>
      <c r="AD4155">
        <v>300</v>
      </c>
      <c r="AE4155">
        <v>4</v>
      </c>
    </row>
    <row r="4156" spans="1:45" x14ac:dyDescent="0.35">
      <c r="A4156">
        <v>4607</v>
      </c>
      <c r="B4156" t="s">
        <v>47</v>
      </c>
      <c r="C4156">
        <v>1972</v>
      </c>
      <c r="D4156">
        <v>6</v>
      </c>
      <c r="E4156">
        <v>24</v>
      </c>
      <c r="F4156">
        <v>15</v>
      </c>
      <c r="G4156">
        <v>29</v>
      </c>
      <c r="H4156">
        <v>22.2</v>
      </c>
      <c r="I4156">
        <v>47</v>
      </c>
      <c r="J4156">
        <v>6.1</v>
      </c>
      <c r="L4156">
        <v>6.1</v>
      </c>
      <c r="M4156">
        <v>6</v>
      </c>
      <c r="P4156">
        <v>6.6</v>
      </c>
      <c r="Q4156">
        <v>6</v>
      </c>
      <c r="R4156" t="s">
        <v>121</v>
      </c>
      <c r="T4156" t="s">
        <v>2612</v>
      </c>
      <c r="U4156">
        <v>36.200000000000003</v>
      </c>
      <c r="V4156">
        <v>69.7</v>
      </c>
      <c r="W4156">
        <v>40</v>
      </c>
      <c r="X4156">
        <v>11</v>
      </c>
      <c r="Y4156">
        <v>1</v>
      </c>
      <c r="AB4156">
        <v>15</v>
      </c>
      <c r="AC4156">
        <v>1</v>
      </c>
      <c r="AE4156">
        <v>2</v>
      </c>
      <c r="AG4156">
        <v>3</v>
      </c>
      <c r="AI4156">
        <v>3</v>
      </c>
    </row>
    <row r="4157" spans="1:45" x14ac:dyDescent="0.35">
      <c r="A4157">
        <v>4608</v>
      </c>
      <c r="B4157" t="s">
        <v>47</v>
      </c>
      <c r="C4157">
        <v>1972</v>
      </c>
      <c r="D4157">
        <v>7</v>
      </c>
      <c r="E4157">
        <v>2</v>
      </c>
      <c r="F4157">
        <v>12</v>
      </c>
      <c r="G4157">
        <v>56</v>
      </c>
      <c r="H4157">
        <v>6.7</v>
      </c>
      <c r="I4157">
        <v>31</v>
      </c>
      <c r="J4157">
        <v>5.3</v>
      </c>
      <c r="L4157">
        <v>5.3</v>
      </c>
      <c r="M4157">
        <v>5.4</v>
      </c>
      <c r="P4157">
        <v>5.4</v>
      </c>
      <c r="R4157" t="s">
        <v>73</v>
      </c>
      <c r="T4157" t="s">
        <v>2613</v>
      </c>
      <c r="U4157">
        <v>30.1</v>
      </c>
      <c r="V4157">
        <v>50.8</v>
      </c>
      <c r="W4157">
        <v>140</v>
      </c>
      <c r="AE4157">
        <v>2</v>
      </c>
    </row>
    <row r="4158" spans="1:45" x14ac:dyDescent="0.35">
      <c r="A4158">
        <v>4609</v>
      </c>
      <c r="B4158" t="s">
        <v>51</v>
      </c>
      <c r="C4158">
        <v>1972</v>
      </c>
      <c r="D4158">
        <v>7</v>
      </c>
      <c r="E4158">
        <v>30</v>
      </c>
      <c r="F4158">
        <v>21</v>
      </c>
      <c r="G4158">
        <v>45</v>
      </c>
      <c r="H4158">
        <v>14.1</v>
      </c>
      <c r="I4158">
        <v>25</v>
      </c>
      <c r="J4158">
        <v>7.6</v>
      </c>
      <c r="L4158">
        <v>7.6</v>
      </c>
      <c r="M4158">
        <v>6.5</v>
      </c>
      <c r="P4158">
        <v>7.6</v>
      </c>
      <c r="Q4158">
        <v>7</v>
      </c>
      <c r="R4158" t="s">
        <v>505</v>
      </c>
      <c r="S4158" t="s">
        <v>1032</v>
      </c>
      <c r="T4158" t="s">
        <v>2614</v>
      </c>
      <c r="U4158">
        <v>56.82</v>
      </c>
      <c r="V4158">
        <v>-135.68</v>
      </c>
      <c r="W4158">
        <v>150</v>
      </c>
      <c r="AE4158">
        <v>1</v>
      </c>
      <c r="AQ4158">
        <v>1</v>
      </c>
    </row>
    <row r="4159" spans="1:45" x14ac:dyDescent="0.35">
      <c r="A4159">
        <v>6441</v>
      </c>
      <c r="B4159" t="s">
        <v>51</v>
      </c>
      <c r="C4159">
        <v>1972</v>
      </c>
      <c r="D4159">
        <v>8</v>
      </c>
      <c r="E4159">
        <v>17</v>
      </c>
      <c r="F4159">
        <v>23</v>
      </c>
      <c r="G4159">
        <v>44</v>
      </c>
      <c r="H4159">
        <v>5.9</v>
      </c>
      <c r="I4159">
        <v>10</v>
      </c>
      <c r="J4159">
        <v>7.1</v>
      </c>
      <c r="L4159">
        <v>7.1</v>
      </c>
      <c r="M4159">
        <v>6.4</v>
      </c>
      <c r="Q4159">
        <v>5</v>
      </c>
      <c r="R4159" t="s">
        <v>1704</v>
      </c>
      <c r="T4159" t="s">
        <v>1705</v>
      </c>
      <c r="U4159">
        <v>-6</v>
      </c>
      <c r="V4159">
        <v>152.9</v>
      </c>
      <c r="W4159">
        <v>170</v>
      </c>
    </row>
    <row r="4160" spans="1:45" x14ac:dyDescent="0.35">
      <c r="A4160">
        <v>4610</v>
      </c>
      <c r="B4160" t="s">
        <v>47</v>
      </c>
      <c r="C4160">
        <v>1972</v>
      </c>
      <c r="D4160">
        <v>9</v>
      </c>
      <c r="E4160">
        <v>3</v>
      </c>
      <c r="F4160">
        <v>16</v>
      </c>
      <c r="G4160">
        <v>48</v>
      </c>
      <c r="H4160">
        <v>28.8</v>
      </c>
      <c r="I4160">
        <v>36</v>
      </c>
      <c r="J4160">
        <v>6.2</v>
      </c>
      <c r="L4160">
        <v>6.2</v>
      </c>
      <c r="M4160">
        <v>6.3</v>
      </c>
      <c r="P4160">
        <v>6.5</v>
      </c>
      <c r="R4160" t="s">
        <v>115</v>
      </c>
      <c r="T4160" t="s">
        <v>2615</v>
      </c>
      <c r="U4160">
        <v>36</v>
      </c>
      <c r="V4160">
        <v>73.400000000000006</v>
      </c>
      <c r="W4160">
        <v>60</v>
      </c>
      <c r="X4160">
        <v>100</v>
      </c>
      <c r="Y4160">
        <v>2</v>
      </c>
      <c r="AE4160">
        <v>3</v>
      </c>
      <c r="AF4160">
        <v>1000</v>
      </c>
      <c r="AG4160">
        <v>3</v>
      </c>
      <c r="AH4160">
        <v>1000</v>
      </c>
      <c r="AI4160">
        <v>3</v>
      </c>
    </row>
    <row r="4161" spans="1:45" x14ac:dyDescent="0.35">
      <c r="A4161">
        <v>4612</v>
      </c>
      <c r="B4161" t="s">
        <v>47</v>
      </c>
      <c r="C4161">
        <v>1972</v>
      </c>
      <c r="D4161">
        <v>9</v>
      </c>
      <c r="E4161">
        <v>7</v>
      </c>
      <c r="F4161">
        <v>22</v>
      </c>
      <c r="G4161">
        <v>26</v>
      </c>
      <c r="H4161">
        <v>57.9</v>
      </c>
      <c r="I4161">
        <v>33</v>
      </c>
      <c r="J4161">
        <v>5.3</v>
      </c>
      <c r="L4161">
        <v>5.3</v>
      </c>
      <c r="P4161">
        <v>5.6</v>
      </c>
      <c r="Q4161">
        <v>8</v>
      </c>
      <c r="R4161" t="s">
        <v>170</v>
      </c>
      <c r="T4161" t="s">
        <v>2616</v>
      </c>
      <c r="U4161">
        <v>46</v>
      </c>
      <c r="V4161">
        <v>-1.1000000000000001</v>
      </c>
      <c r="W4161">
        <v>120</v>
      </c>
      <c r="AE4161">
        <v>2</v>
      </c>
    </row>
    <row r="4162" spans="1:45" x14ac:dyDescent="0.35">
      <c r="A4162">
        <v>4613</v>
      </c>
      <c r="B4162" t="s">
        <v>47</v>
      </c>
      <c r="C4162">
        <v>1972</v>
      </c>
      <c r="D4162">
        <v>9</v>
      </c>
      <c r="E4162">
        <v>13</v>
      </c>
      <c r="F4162">
        <v>4</v>
      </c>
      <c r="G4162">
        <v>13</v>
      </c>
      <c r="H4162">
        <v>20.5</v>
      </c>
      <c r="I4162">
        <v>83</v>
      </c>
      <c r="J4162">
        <v>6</v>
      </c>
      <c r="L4162">
        <v>6</v>
      </c>
      <c r="P4162">
        <v>6.2</v>
      </c>
      <c r="Q4162">
        <v>8</v>
      </c>
      <c r="R4162" t="s">
        <v>56</v>
      </c>
      <c r="T4162" t="s">
        <v>2617</v>
      </c>
      <c r="U4162">
        <v>37.9</v>
      </c>
      <c r="V4162">
        <v>22.4</v>
      </c>
      <c r="W4162">
        <v>130</v>
      </c>
      <c r="AE4162">
        <v>2</v>
      </c>
    </row>
    <row r="4163" spans="1:45" x14ac:dyDescent="0.35">
      <c r="A4163">
        <v>4614</v>
      </c>
      <c r="B4163" t="s">
        <v>47</v>
      </c>
      <c r="C4163">
        <v>1972</v>
      </c>
      <c r="D4163">
        <v>9</v>
      </c>
      <c r="E4163">
        <v>17</v>
      </c>
      <c r="F4163">
        <v>14</v>
      </c>
      <c r="G4163">
        <v>7</v>
      </c>
      <c r="H4163">
        <v>15.6</v>
      </c>
      <c r="I4163">
        <v>33</v>
      </c>
      <c r="J4163">
        <v>6.3</v>
      </c>
      <c r="L4163">
        <v>6.3</v>
      </c>
      <c r="M4163">
        <v>5.6</v>
      </c>
      <c r="P4163">
        <v>6.4</v>
      </c>
      <c r="Q4163">
        <v>7</v>
      </c>
      <c r="R4163" t="s">
        <v>56</v>
      </c>
      <c r="T4163" t="s">
        <v>2618</v>
      </c>
      <c r="U4163">
        <v>38.299999999999997</v>
      </c>
      <c r="V4163">
        <v>20.3</v>
      </c>
      <c r="W4163">
        <v>130</v>
      </c>
      <c r="AE4163">
        <v>2</v>
      </c>
      <c r="AF4163">
        <v>40</v>
      </c>
      <c r="AG4163">
        <v>1</v>
      </c>
    </row>
    <row r="4164" spans="1:45" x14ac:dyDescent="0.35">
      <c r="A4164">
        <v>4615</v>
      </c>
      <c r="B4164" t="s">
        <v>47</v>
      </c>
      <c r="C4164">
        <v>1972</v>
      </c>
      <c r="D4164">
        <v>11</v>
      </c>
      <c r="E4164">
        <v>2</v>
      </c>
      <c r="F4164">
        <v>19</v>
      </c>
      <c r="G4164">
        <v>55</v>
      </c>
      <c r="H4164">
        <v>22.1</v>
      </c>
      <c r="I4164">
        <v>32</v>
      </c>
      <c r="J4164">
        <v>7</v>
      </c>
      <c r="L4164">
        <v>7</v>
      </c>
      <c r="M4164">
        <v>6.3</v>
      </c>
      <c r="P4164">
        <v>7.5</v>
      </c>
      <c r="Q4164">
        <v>5</v>
      </c>
      <c r="R4164" t="s">
        <v>1543</v>
      </c>
      <c r="T4164" t="s">
        <v>2619</v>
      </c>
      <c r="U4164">
        <v>-20</v>
      </c>
      <c r="V4164">
        <v>168.8</v>
      </c>
      <c r="W4164">
        <v>170</v>
      </c>
    </row>
    <row r="4165" spans="1:45" x14ac:dyDescent="0.35">
      <c r="A4165">
        <v>4616</v>
      </c>
      <c r="B4165" t="s">
        <v>51</v>
      </c>
      <c r="C4165">
        <v>1972</v>
      </c>
      <c r="D4165">
        <v>12</v>
      </c>
      <c r="E4165">
        <v>2</v>
      </c>
      <c r="F4165">
        <v>0</v>
      </c>
      <c r="G4165">
        <v>19</v>
      </c>
      <c r="H4165">
        <v>47.2</v>
      </c>
      <c r="I4165">
        <v>73</v>
      </c>
      <c r="J4165">
        <v>7.4</v>
      </c>
      <c r="L4165">
        <v>7.4</v>
      </c>
      <c r="M4165">
        <v>6.3</v>
      </c>
      <c r="P4165">
        <v>7.8</v>
      </c>
      <c r="Q4165">
        <v>6</v>
      </c>
      <c r="R4165" t="s">
        <v>621</v>
      </c>
      <c r="T4165" t="s">
        <v>2620</v>
      </c>
      <c r="U4165">
        <v>6.5</v>
      </c>
      <c r="V4165">
        <v>126.6</v>
      </c>
      <c r="W4165">
        <v>170</v>
      </c>
      <c r="AE4165">
        <v>1</v>
      </c>
      <c r="AQ4165">
        <v>1</v>
      </c>
    </row>
    <row r="4166" spans="1:45" x14ac:dyDescent="0.35">
      <c r="A4166">
        <v>4617</v>
      </c>
      <c r="B4166" t="s">
        <v>51</v>
      </c>
      <c r="C4166">
        <v>1972</v>
      </c>
      <c r="D4166">
        <v>12</v>
      </c>
      <c r="E4166">
        <v>4</v>
      </c>
      <c r="F4166">
        <v>10</v>
      </c>
      <c r="G4166">
        <v>16</v>
      </c>
      <c r="H4166">
        <v>12</v>
      </c>
      <c r="I4166">
        <v>66</v>
      </c>
      <c r="J4166">
        <v>7.4</v>
      </c>
      <c r="L4166">
        <v>7.4</v>
      </c>
      <c r="M4166">
        <v>6.6</v>
      </c>
      <c r="Q4166">
        <v>10</v>
      </c>
      <c r="R4166" t="s">
        <v>199</v>
      </c>
      <c r="T4166" t="s">
        <v>2621</v>
      </c>
      <c r="U4166">
        <v>33.299999999999997</v>
      </c>
      <c r="V4166">
        <v>140.69999999999999</v>
      </c>
      <c r="W4166">
        <v>30</v>
      </c>
      <c r="AE4166">
        <v>1</v>
      </c>
      <c r="AQ4166">
        <v>2</v>
      </c>
    </row>
    <row r="4167" spans="1:45" x14ac:dyDescent="0.35">
      <c r="A4167">
        <v>4619</v>
      </c>
      <c r="B4167" t="s">
        <v>47</v>
      </c>
      <c r="C4167">
        <v>1972</v>
      </c>
      <c r="D4167">
        <v>12</v>
      </c>
      <c r="E4167">
        <v>23</v>
      </c>
      <c r="F4167">
        <v>6</v>
      </c>
      <c r="G4167">
        <v>29</v>
      </c>
      <c r="H4167">
        <v>42.5</v>
      </c>
      <c r="I4167">
        <v>5</v>
      </c>
      <c r="J4167">
        <v>6.2</v>
      </c>
      <c r="L4167">
        <v>6.2</v>
      </c>
      <c r="M4167">
        <v>5.6</v>
      </c>
      <c r="R4167" t="s">
        <v>713</v>
      </c>
      <c r="T4167" t="s">
        <v>2067</v>
      </c>
      <c r="U4167">
        <v>12.4</v>
      </c>
      <c r="V4167">
        <v>-86.1</v>
      </c>
      <c r="W4167">
        <v>100</v>
      </c>
      <c r="X4167">
        <v>10000</v>
      </c>
      <c r="Y4167">
        <v>4</v>
      </c>
      <c r="AB4167">
        <v>20000</v>
      </c>
      <c r="AC4167">
        <v>4</v>
      </c>
      <c r="AD4167">
        <v>2968</v>
      </c>
      <c r="AE4167">
        <v>4</v>
      </c>
      <c r="AJ4167">
        <v>10000</v>
      </c>
      <c r="AK4167">
        <v>4</v>
      </c>
      <c r="AN4167">
        <v>20000</v>
      </c>
      <c r="AO4167">
        <v>4</v>
      </c>
      <c r="AP4167">
        <v>2968</v>
      </c>
      <c r="AQ4167">
        <v>4</v>
      </c>
    </row>
    <row r="4168" spans="1:45" x14ac:dyDescent="0.35">
      <c r="A4168">
        <v>6442</v>
      </c>
      <c r="B4168" t="s">
        <v>51</v>
      </c>
      <c r="C4168">
        <v>1972</v>
      </c>
      <c r="D4168">
        <v>12</v>
      </c>
      <c r="E4168">
        <v>29</v>
      </c>
      <c r="F4168">
        <v>4</v>
      </c>
      <c r="G4168">
        <v>51</v>
      </c>
      <c r="H4168">
        <v>1.6</v>
      </c>
      <c r="I4168">
        <v>60</v>
      </c>
      <c r="J4168">
        <v>5.4</v>
      </c>
      <c r="L4168">
        <v>5.4</v>
      </c>
      <c r="M4168">
        <v>5.0999999999999996</v>
      </c>
      <c r="P4168">
        <v>6</v>
      </c>
      <c r="R4168" t="s">
        <v>539</v>
      </c>
      <c r="T4168" t="s">
        <v>1243</v>
      </c>
      <c r="U4168">
        <v>-30.6</v>
      </c>
      <c r="V4168">
        <v>-71</v>
      </c>
      <c r="W4168">
        <v>160</v>
      </c>
    </row>
    <row r="4169" spans="1:45" x14ac:dyDescent="0.35">
      <c r="A4169">
        <v>4622</v>
      </c>
      <c r="B4169" t="s">
        <v>51</v>
      </c>
      <c r="C4169">
        <v>1973</v>
      </c>
      <c r="D4169">
        <v>1</v>
      </c>
      <c r="E4169">
        <v>30</v>
      </c>
      <c r="F4169">
        <v>21</v>
      </c>
      <c r="G4169">
        <v>1</v>
      </c>
      <c r="H4169">
        <v>12.5</v>
      </c>
      <c r="I4169">
        <v>43</v>
      </c>
      <c r="J4169">
        <v>7.5</v>
      </c>
      <c r="L4169">
        <v>7.5</v>
      </c>
      <c r="M4169">
        <v>6.2</v>
      </c>
      <c r="R4169" t="s">
        <v>543</v>
      </c>
      <c r="T4169" t="s">
        <v>2622</v>
      </c>
      <c r="U4169">
        <v>18.48</v>
      </c>
      <c r="V4169">
        <v>-103</v>
      </c>
      <c r="W4169">
        <v>150</v>
      </c>
      <c r="X4169">
        <v>56</v>
      </c>
      <c r="Y4169">
        <v>2</v>
      </c>
      <c r="AB4169">
        <v>390</v>
      </c>
      <c r="AC4169">
        <v>3</v>
      </c>
      <c r="AE4169">
        <v>2</v>
      </c>
      <c r="AG4169">
        <v>2</v>
      </c>
      <c r="AJ4169">
        <v>56</v>
      </c>
      <c r="AK4169">
        <v>2</v>
      </c>
      <c r="AN4169">
        <v>390</v>
      </c>
      <c r="AO4169">
        <v>3</v>
      </c>
      <c r="AQ4169">
        <v>2</v>
      </c>
      <c r="AS4169">
        <v>2</v>
      </c>
    </row>
    <row r="4170" spans="1:45" x14ac:dyDescent="0.35">
      <c r="A4170">
        <v>4624</v>
      </c>
      <c r="B4170" t="s">
        <v>47</v>
      </c>
      <c r="C4170">
        <v>1973</v>
      </c>
      <c r="D4170">
        <v>2</v>
      </c>
      <c r="E4170">
        <v>6</v>
      </c>
      <c r="F4170">
        <v>10</v>
      </c>
      <c r="G4170">
        <v>37</v>
      </c>
      <c r="H4170">
        <v>10.1</v>
      </c>
      <c r="I4170">
        <v>33</v>
      </c>
      <c r="J4170">
        <v>7.6</v>
      </c>
      <c r="L4170">
        <v>7.6</v>
      </c>
      <c r="M4170">
        <v>6.1</v>
      </c>
      <c r="Q4170">
        <v>10</v>
      </c>
      <c r="R4170" t="s">
        <v>93</v>
      </c>
      <c r="T4170" t="s">
        <v>410</v>
      </c>
      <c r="U4170">
        <v>31.4</v>
      </c>
      <c r="V4170">
        <v>100.58</v>
      </c>
      <c r="W4170">
        <v>30</v>
      </c>
      <c r="AE4170">
        <v>2</v>
      </c>
      <c r="AF4170">
        <v>168</v>
      </c>
      <c r="AG4170">
        <v>3</v>
      </c>
      <c r="AQ4170">
        <v>2</v>
      </c>
      <c r="AR4170">
        <v>168</v>
      </c>
      <c r="AS4170">
        <v>3</v>
      </c>
    </row>
    <row r="4171" spans="1:45" x14ac:dyDescent="0.35">
      <c r="A4171">
        <v>4625</v>
      </c>
      <c r="B4171" t="s">
        <v>47</v>
      </c>
      <c r="C4171">
        <v>1973</v>
      </c>
      <c r="D4171">
        <v>2</v>
      </c>
      <c r="E4171">
        <v>21</v>
      </c>
      <c r="F4171">
        <v>14</v>
      </c>
      <c r="G4171">
        <v>42</v>
      </c>
      <c r="H4171">
        <v>23.4</v>
      </c>
      <c r="I4171">
        <v>38</v>
      </c>
      <c r="J4171">
        <v>5.0999999999999996</v>
      </c>
      <c r="M4171">
        <v>5.0999999999999996</v>
      </c>
      <c r="P4171">
        <v>5.7</v>
      </c>
      <c r="Q4171">
        <v>6</v>
      </c>
      <c r="R4171" t="s">
        <v>1186</v>
      </c>
      <c r="T4171" t="s">
        <v>2623</v>
      </c>
      <c r="U4171">
        <v>-39.58</v>
      </c>
      <c r="V4171">
        <v>176.57</v>
      </c>
      <c r="W4171">
        <v>170</v>
      </c>
      <c r="AE4171">
        <v>2</v>
      </c>
    </row>
    <row r="4172" spans="1:45" x14ac:dyDescent="0.35">
      <c r="A4172">
        <v>4626</v>
      </c>
      <c r="B4172" t="s">
        <v>47</v>
      </c>
      <c r="C4172">
        <v>1973</v>
      </c>
      <c r="D4172">
        <v>2</v>
      </c>
      <c r="E4172">
        <v>21</v>
      </c>
      <c r="F4172">
        <v>14</v>
      </c>
      <c r="G4172">
        <v>45</v>
      </c>
      <c r="H4172">
        <v>57.3</v>
      </c>
      <c r="I4172">
        <v>8</v>
      </c>
      <c r="J4172">
        <v>5.7</v>
      </c>
      <c r="L4172">
        <v>5.7</v>
      </c>
      <c r="M4172">
        <v>5.7</v>
      </c>
      <c r="N4172">
        <v>5.9</v>
      </c>
      <c r="Q4172">
        <v>7</v>
      </c>
      <c r="R4172" t="s">
        <v>505</v>
      </c>
      <c r="S4172" t="s">
        <v>1092</v>
      </c>
      <c r="T4172" t="s">
        <v>2624</v>
      </c>
      <c r="U4172">
        <v>34.1</v>
      </c>
      <c r="V4172">
        <v>-119</v>
      </c>
      <c r="W4172">
        <v>150</v>
      </c>
      <c r="AD4172">
        <v>1</v>
      </c>
      <c r="AE4172">
        <v>2</v>
      </c>
    </row>
    <row r="4173" spans="1:45" x14ac:dyDescent="0.35">
      <c r="A4173">
        <v>4627</v>
      </c>
      <c r="B4173" t="s">
        <v>47</v>
      </c>
      <c r="C4173">
        <v>1973</v>
      </c>
      <c r="D4173">
        <v>2</v>
      </c>
      <c r="E4173">
        <v>24</v>
      </c>
      <c r="F4173">
        <v>0</v>
      </c>
      <c r="G4173">
        <v>2</v>
      </c>
      <c r="H4173">
        <v>41</v>
      </c>
      <c r="I4173">
        <v>27</v>
      </c>
      <c r="J4173">
        <v>5.2</v>
      </c>
      <c r="M4173">
        <v>5.2</v>
      </c>
      <c r="P4173">
        <v>5.2</v>
      </c>
      <c r="R4173" t="s">
        <v>73</v>
      </c>
      <c r="T4173" t="s">
        <v>2625</v>
      </c>
      <c r="U4173">
        <v>28.58</v>
      </c>
      <c r="V4173">
        <v>52.62</v>
      </c>
      <c r="W4173">
        <v>140</v>
      </c>
      <c r="AE4173">
        <v>3</v>
      </c>
    </row>
    <row r="4174" spans="1:45" x14ac:dyDescent="0.35">
      <c r="A4174">
        <v>4629</v>
      </c>
      <c r="B4174" t="s">
        <v>51</v>
      </c>
      <c r="C4174">
        <v>1973</v>
      </c>
      <c r="D4174">
        <v>2</v>
      </c>
      <c r="E4174">
        <v>28</v>
      </c>
      <c r="F4174">
        <v>6</v>
      </c>
      <c r="G4174">
        <v>37</v>
      </c>
      <c r="H4174">
        <v>49.5</v>
      </c>
      <c r="I4174">
        <v>27</v>
      </c>
      <c r="J4174">
        <v>7.2</v>
      </c>
      <c r="L4174">
        <v>7.2</v>
      </c>
      <c r="M4174">
        <v>6.3</v>
      </c>
      <c r="Q4174">
        <v>8</v>
      </c>
      <c r="R4174" t="s">
        <v>98</v>
      </c>
      <c r="T4174" t="s">
        <v>2626</v>
      </c>
      <c r="U4174">
        <v>50.5</v>
      </c>
      <c r="V4174">
        <v>156.6</v>
      </c>
      <c r="W4174">
        <v>50</v>
      </c>
      <c r="AE4174">
        <v>2</v>
      </c>
      <c r="AQ4174">
        <v>2</v>
      </c>
    </row>
    <row r="4175" spans="1:45" x14ac:dyDescent="0.35">
      <c r="A4175">
        <v>4630</v>
      </c>
      <c r="B4175" t="s">
        <v>47</v>
      </c>
      <c r="C4175">
        <v>1973</v>
      </c>
      <c r="D4175">
        <v>3</v>
      </c>
      <c r="E4175">
        <v>9</v>
      </c>
      <c r="F4175">
        <v>19</v>
      </c>
      <c r="G4175">
        <v>9</v>
      </c>
      <c r="H4175">
        <v>12.8</v>
      </c>
      <c r="I4175">
        <v>13</v>
      </c>
      <c r="J4175">
        <v>5.5</v>
      </c>
      <c r="M4175">
        <v>5.5</v>
      </c>
      <c r="P4175">
        <v>5.5</v>
      </c>
      <c r="Q4175">
        <v>5</v>
      </c>
      <c r="R4175" t="s">
        <v>1395</v>
      </c>
      <c r="T4175" t="s">
        <v>2627</v>
      </c>
      <c r="U4175">
        <v>-34.130000000000003</v>
      </c>
      <c r="V4175">
        <v>150.27000000000001</v>
      </c>
      <c r="W4175">
        <v>170</v>
      </c>
      <c r="AD4175">
        <v>0.5</v>
      </c>
      <c r="AE4175">
        <v>1</v>
      </c>
    </row>
    <row r="4176" spans="1:45" x14ac:dyDescent="0.35">
      <c r="A4176">
        <v>4632</v>
      </c>
      <c r="B4176" t="s">
        <v>51</v>
      </c>
      <c r="C4176">
        <v>1973</v>
      </c>
      <c r="D4176">
        <v>3</v>
      </c>
      <c r="E4176">
        <v>17</v>
      </c>
      <c r="F4176">
        <v>8</v>
      </c>
      <c r="G4176">
        <v>30</v>
      </c>
      <c r="H4176">
        <v>51.8</v>
      </c>
      <c r="I4176">
        <v>33</v>
      </c>
      <c r="J4176">
        <v>7.5</v>
      </c>
      <c r="L4176">
        <v>7.5</v>
      </c>
      <c r="M4176">
        <v>5.6</v>
      </c>
      <c r="Q4176">
        <v>9</v>
      </c>
      <c r="R4176" t="s">
        <v>621</v>
      </c>
      <c r="T4176" t="s">
        <v>2628</v>
      </c>
      <c r="U4176">
        <v>13.4</v>
      </c>
      <c r="V4176">
        <v>122.8</v>
      </c>
      <c r="W4176">
        <v>170</v>
      </c>
      <c r="X4176">
        <v>15</v>
      </c>
      <c r="Y4176">
        <v>1</v>
      </c>
      <c r="AB4176">
        <v>64</v>
      </c>
      <c r="AC4176">
        <v>2</v>
      </c>
      <c r="AD4176">
        <v>0.45</v>
      </c>
      <c r="AE4176">
        <v>1</v>
      </c>
      <c r="AJ4176">
        <v>15</v>
      </c>
      <c r="AK4176">
        <v>1</v>
      </c>
      <c r="AN4176">
        <v>64</v>
      </c>
      <c r="AO4176">
        <v>2</v>
      </c>
      <c r="AP4176">
        <v>0.45</v>
      </c>
      <c r="AQ4176">
        <v>1</v>
      </c>
    </row>
    <row r="4177" spans="1:45" x14ac:dyDescent="0.35">
      <c r="A4177">
        <v>4633</v>
      </c>
      <c r="B4177" t="s">
        <v>47</v>
      </c>
      <c r="C4177">
        <v>1973</v>
      </c>
      <c r="D4177">
        <v>4</v>
      </c>
      <c r="E4177">
        <v>1</v>
      </c>
      <c r="F4177">
        <v>7</v>
      </c>
      <c r="G4177">
        <v>12</v>
      </c>
      <c r="H4177">
        <v>37</v>
      </c>
      <c r="I4177">
        <v>31</v>
      </c>
      <c r="J4177">
        <v>5.9</v>
      </c>
      <c r="L4177">
        <v>5.9</v>
      </c>
      <c r="P4177">
        <v>6</v>
      </c>
      <c r="R4177" t="s">
        <v>680</v>
      </c>
      <c r="T4177" t="s">
        <v>2629</v>
      </c>
      <c r="U4177">
        <v>11.66</v>
      </c>
      <c r="V4177">
        <v>43.03</v>
      </c>
      <c r="W4177">
        <v>10</v>
      </c>
      <c r="AE4177">
        <v>2</v>
      </c>
    </row>
    <row r="4178" spans="1:45" x14ac:dyDescent="0.35">
      <c r="A4178">
        <v>4634</v>
      </c>
      <c r="B4178" t="s">
        <v>47</v>
      </c>
      <c r="C4178">
        <v>1973</v>
      </c>
      <c r="D4178">
        <v>4</v>
      </c>
      <c r="E4178">
        <v>14</v>
      </c>
      <c r="F4178">
        <v>8</v>
      </c>
      <c r="G4178">
        <v>34</v>
      </c>
      <c r="H4178">
        <v>0.1</v>
      </c>
      <c r="I4178">
        <v>33</v>
      </c>
      <c r="J4178">
        <v>6.5</v>
      </c>
      <c r="L4178">
        <v>6.5</v>
      </c>
      <c r="M4178">
        <v>5.7</v>
      </c>
      <c r="R4178" t="s">
        <v>595</v>
      </c>
      <c r="T4178" t="s">
        <v>2630</v>
      </c>
      <c r="U4178">
        <v>10.679</v>
      </c>
      <c r="V4178">
        <v>-84.759</v>
      </c>
      <c r="W4178">
        <v>100</v>
      </c>
      <c r="X4178">
        <v>26</v>
      </c>
      <c r="Y4178">
        <v>1</v>
      </c>
      <c r="AB4178">
        <v>100</v>
      </c>
      <c r="AC4178">
        <v>2</v>
      </c>
      <c r="AD4178">
        <v>0.2</v>
      </c>
      <c r="AE4178">
        <v>1</v>
      </c>
      <c r="AJ4178">
        <v>26</v>
      </c>
      <c r="AK4178">
        <v>1</v>
      </c>
      <c r="AN4178">
        <v>100</v>
      </c>
      <c r="AO4178">
        <v>2</v>
      </c>
      <c r="AP4178">
        <v>0.2</v>
      </c>
      <c r="AQ4178">
        <v>1</v>
      </c>
    </row>
    <row r="4179" spans="1:45" x14ac:dyDescent="0.35">
      <c r="A4179">
        <v>4636</v>
      </c>
      <c r="B4179" t="s">
        <v>47</v>
      </c>
      <c r="C4179">
        <v>1973</v>
      </c>
      <c r="D4179">
        <v>4</v>
      </c>
      <c r="E4179">
        <v>24</v>
      </c>
      <c r="F4179">
        <v>21</v>
      </c>
      <c r="G4179">
        <v>30</v>
      </c>
      <c r="H4179">
        <v>9.9</v>
      </c>
      <c r="I4179">
        <v>50</v>
      </c>
      <c r="J4179">
        <v>6.5</v>
      </c>
      <c r="L4179">
        <v>6.5</v>
      </c>
      <c r="M4179">
        <v>6.3</v>
      </c>
      <c r="R4179" t="s">
        <v>580</v>
      </c>
      <c r="T4179" t="s">
        <v>2631</v>
      </c>
      <c r="U4179">
        <v>4.9560000000000004</v>
      </c>
      <c r="V4179">
        <v>-78.144000000000005</v>
      </c>
      <c r="W4179">
        <v>160</v>
      </c>
      <c r="X4179">
        <v>1</v>
      </c>
      <c r="Y4179">
        <v>1</v>
      </c>
      <c r="AE4179">
        <v>2</v>
      </c>
      <c r="AJ4179">
        <v>1</v>
      </c>
      <c r="AK4179">
        <v>1</v>
      </c>
      <c r="AQ4179">
        <v>2</v>
      </c>
    </row>
    <row r="4180" spans="1:45" x14ac:dyDescent="0.35">
      <c r="A4180">
        <v>4637</v>
      </c>
      <c r="B4180" t="s">
        <v>47</v>
      </c>
      <c r="C4180">
        <v>1973</v>
      </c>
      <c r="D4180">
        <v>4</v>
      </c>
      <c r="E4180">
        <v>26</v>
      </c>
      <c r="F4180">
        <v>20</v>
      </c>
      <c r="G4180">
        <v>26</v>
      </c>
      <c r="H4180">
        <v>28.6</v>
      </c>
      <c r="I4180">
        <v>48</v>
      </c>
      <c r="J4180">
        <v>6.5</v>
      </c>
      <c r="K4180">
        <v>6.5</v>
      </c>
      <c r="L4180">
        <v>6.3</v>
      </c>
      <c r="N4180">
        <v>6.2</v>
      </c>
      <c r="Q4180">
        <v>8</v>
      </c>
      <c r="R4180" t="s">
        <v>505</v>
      </c>
      <c r="S4180" t="s">
        <v>506</v>
      </c>
      <c r="T4180" t="s">
        <v>2632</v>
      </c>
      <c r="U4180">
        <v>19.936</v>
      </c>
      <c r="V4180">
        <v>-155.09800000000001</v>
      </c>
      <c r="W4180">
        <v>150</v>
      </c>
      <c r="AB4180">
        <v>11</v>
      </c>
      <c r="AC4180">
        <v>1</v>
      </c>
      <c r="AD4180">
        <v>5.75</v>
      </c>
      <c r="AE4180">
        <v>3</v>
      </c>
      <c r="AN4180">
        <v>11</v>
      </c>
      <c r="AO4180">
        <v>1</v>
      </c>
      <c r="AP4180">
        <v>5.75</v>
      </c>
      <c r="AQ4180">
        <v>3</v>
      </c>
    </row>
    <row r="4181" spans="1:45" x14ac:dyDescent="0.35">
      <c r="A4181">
        <v>4638</v>
      </c>
      <c r="B4181" t="s">
        <v>51</v>
      </c>
      <c r="C4181">
        <v>1973</v>
      </c>
      <c r="D4181">
        <v>6</v>
      </c>
      <c r="E4181">
        <v>17</v>
      </c>
      <c r="F4181">
        <v>3</v>
      </c>
      <c r="G4181">
        <v>55</v>
      </c>
      <c r="H4181">
        <v>2.9</v>
      </c>
      <c r="I4181">
        <v>48</v>
      </c>
      <c r="J4181">
        <v>7.7</v>
      </c>
      <c r="L4181">
        <v>7.7</v>
      </c>
      <c r="M4181">
        <v>6.5</v>
      </c>
      <c r="P4181">
        <v>7.7</v>
      </c>
      <c r="Q4181">
        <v>8</v>
      </c>
      <c r="R4181" t="s">
        <v>199</v>
      </c>
      <c r="T4181" t="s">
        <v>1599</v>
      </c>
      <c r="U4181">
        <v>43.2</v>
      </c>
      <c r="V4181">
        <v>145.80000000000001</v>
      </c>
      <c r="W4181">
        <v>30</v>
      </c>
      <c r="AB4181">
        <v>27</v>
      </c>
      <c r="AC4181">
        <v>1</v>
      </c>
      <c r="AD4181">
        <v>5</v>
      </c>
      <c r="AE4181">
        <v>2</v>
      </c>
      <c r="AF4181">
        <v>2</v>
      </c>
      <c r="AG4181">
        <v>1</v>
      </c>
      <c r="AJ4181">
        <v>27</v>
      </c>
      <c r="AK4181">
        <v>1</v>
      </c>
      <c r="AP4181">
        <v>5</v>
      </c>
      <c r="AQ4181">
        <v>2</v>
      </c>
      <c r="AR4181">
        <v>2</v>
      </c>
      <c r="AS4181">
        <v>1</v>
      </c>
    </row>
    <row r="4182" spans="1:45" x14ac:dyDescent="0.35">
      <c r="A4182">
        <v>4639</v>
      </c>
      <c r="B4182" t="s">
        <v>51</v>
      </c>
      <c r="C4182">
        <v>1973</v>
      </c>
      <c r="D4182">
        <v>6</v>
      </c>
      <c r="E4182">
        <v>24</v>
      </c>
      <c r="F4182">
        <v>2</v>
      </c>
      <c r="G4182">
        <v>43</v>
      </c>
      <c r="H4182">
        <v>25.5</v>
      </c>
      <c r="I4182">
        <v>50</v>
      </c>
      <c r="J4182">
        <v>7.1</v>
      </c>
      <c r="L4182">
        <v>7.1</v>
      </c>
      <c r="M4182">
        <v>6.3</v>
      </c>
      <c r="Q4182">
        <v>8</v>
      </c>
      <c r="R4182" t="s">
        <v>98</v>
      </c>
      <c r="T4182" t="s">
        <v>904</v>
      </c>
      <c r="U4182">
        <v>43.3</v>
      </c>
      <c r="V4182">
        <v>146.4</v>
      </c>
      <c r="W4182">
        <v>50</v>
      </c>
      <c r="AB4182">
        <v>1</v>
      </c>
      <c r="AC4182">
        <v>1</v>
      </c>
      <c r="AE4182">
        <v>1</v>
      </c>
      <c r="AN4182">
        <v>1</v>
      </c>
      <c r="AO4182">
        <v>1</v>
      </c>
      <c r="AQ4182">
        <v>1</v>
      </c>
    </row>
    <row r="4183" spans="1:45" x14ac:dyDescent="0.35">
      <c r="A4183">
        <v>7801</v>
      </c>
      <c r="B4183" t="s">
        <v>51</v>
      </c>
      <c r="C4183">
        <v>1973</v>
      </c>
      <c r="D4183">
        <v>6</v>
      </c>
      <c r="E4183">
        <v>26</v>
      </c>
      <c r="F4183">
        <v>22</v>
      </c>
      <c r="G4183">
        <v>32</v>
      </c>
      <c r="H4183">
        <v>0.2</v>
      </c>
      <c r="I4183">
        <v>50</v>
      </c>
      <c r="J4183">
        <v>6.6</v>
      </c>
      <c r="L4183">
        <v>6.6</v>
      </c>
      <c r="M4183">
        <v>5.8</v>
      </c>
      <c r="R4183" t="s">
        <v>98</v>
      </c>
      <c r="T4183" t="s">
        <v>904</v>
      </c>
      <c r="U4183">
        <v>43.2</v>
      </c>
      <c r="V4183">
        <v>146.6</v>
      </c>
      <c r="W4183">
        <v>50</v>
      </c>
    </row>
    <row r="4184" spans="1:45" x14ac:dyDescent="0.35">
      <c r="A4184">
        <v>4640</v>
      </c>
      <c r="B4184" t="s">
        <v>47</v>
      </c>
      <c r="C4184">
        <v>1973</v>
      </c>
      <c r="D4184">
        <v>7</v>
      </c>
      <c r="E4184">
        <v>14</v>
      </c>
      <c r="F4184">
        <v>4</v>
      </c>
      <c r="G4184">
        <v>51</v>
      </c>
      <c r="H4184">
        <v>21</v>
      </c>
      <c r="I4184">
        <v>33</v>
      </c>
      <c r="J4184">
        <v>7.5</v>
      </c>
      <c r="L4184">
        <v>7.5</v>
      </c>
      <c r="M4184">
        <v>6</v>
      </c>
      <c r="R4184" t="s">
        <v>93</v>
      </c>
      <c r="T4184" t="s">
        <v>1227</v>
      </c>
      <c r="U4184">
        <v>35.18</v>
      </c>
      <c r="V4184">
        <v>86.48</v>
      </c>
      <c r="W4184">
        <v>40</v>
      </c>
    </row>
    <row r="4185" spans="1:45" x14ac:dyDescent="0.35">
      <c r="A4185">
        <v>4641</v>
      </c>
      <c r="B4185" t="s">
        <v>47</v>
      </c>
      <c r="C4185">
        <v>1973</v>
      </c>
      <c r="D4185">
        <v>8</v>
      </c>
      <c r="E4185">
        <v>18</v>
      </c>
      <c r="F4185">
        <v>22</v>
      </c>
      <c r="G4185">
        <v>38</v>
      </c>
      <c r="H4185">
        <v>29</v>
      </c>
      <c r="J4185">
        <v>3.5</v>
      </c>
      <c r="P4185">
        <v>3.5</v>
      </c>
      <c r="Q4185">
        <v>6</v>
      </c>
      <c r="R4185" t="s">
        <v>60</v>
      </c>
      <c r="T4185" t="s">
        <v>139</v>
      </c>
      <c r="U4185">
        <v>37.659999999999997</v>
      </c>
      <c r="V4185">
        <v>15.167</v>
      </c>
      <c r="W4185">
        <v>130</v>
      </c>
      <c r="AD4185">
        <v>0.5</v>
      </c>
      <c r="AE4185">
        <v>1</v>
      </c>
    </row>
    <row r="4186" spans="1:45" x14ac:dyDescent="0.35">
      <c r="A4186">
        <v>4642</v>
      </c>
      <c r="B4186" t="s">
        <v>47</v>
      </c>
      <c r="C4186">
        <v>1973</v>
      </c>
      <c r="D4186">
        <v>8</v>
      </c>
      <c r="E4186">
        <v>28</v>
      </c>
      <c r="F4186">
        <v>9</v>
      </c>
      <c r="G4186">
        <v>50</v>
      </c>
      <c r="H4186">
        <v>40</v>
      </c>
      <c r="I4186">
        <v>84</v>
      </c>
      <c r="J4186">
        <v>6.2</v>
      </c>
      <c r="M4186">
        <v>6.2</v>
      </c>
      <c r="P4186">
        <v>7.2</v>
      </c>
      <c r="Q4186">
        <v>7</v>
      </c>
      <c r="R4186" t="s">
        <v>543</v>
      </c>
      <c r="T4186" t="s">
        <v>2633</v>
      </c>
      <c r="U4186">
        <v>18.27</v>
      </c>
      <c r="V4186">
        <v>-96.6</v>
      </c>
      <c r="W4186">
        <v>150</v>
      </c>
      <c r="X4186">
        <v>600</v>
      </c>
      <c r="Y4186">
        <v>3</v>
      </c>
      <c r="AE4186">
        <v>3</v>
      </c>
    </row>
    <row r="4187" spans="1:45" x14ac:dyDescent="0.35">
      <c r="A4187">
        <v>4644</v>
      </c>
      <c r="B4187" t="s">
        <v>51</v>
      </c>
      <c r="C4187">
        <v>1973</v>
      </c>
      <c r="D4187">
        <v>10</v>
      </c>
      <c r="E4187">
        <v>5</v>
      </c>
      <c r="F4187">
        <v>5</v>
      </c>
      <c r="G4187">
        <v>47</v>
      </c>
      <c r="H4187">
        <v>51.1</v>
      </c>
      <c r="I4187">
        <v>14</v>
      </c>
      <c r="J4187">
        <v>6.7</v>
      </c>
      <c r="L4187">
        <v>6.7</v>
      </c>
      <c r="M4187">
        <v>5.8</v>
      </c>
      <c r="Q4187">
        <v>7</v>
      </c>
      <c r="R4187" t="s">
        <v>539</v>
      </c>
      <c r="T4187" t="s">
        <v>2634</v>
      </c>
      <c r="U4187">
        <v>-32.5</v>
      </c>
      <c r="V4187">
        <v>-71.5</v>
      </c>
      <c r="W4187">
        <v>160</v>
      </c>
      <c r="AE4187">
        <v>2</v>
      </c>
    </row>
    <row r="4188" spans="1:45" x14ac:dyDescent="0.35">
      <c r="A4188">
        <v>4645</v>
      </c>
      <c r="B4188" t="s">
        <v>47</v>
      </c>
      <c r="C4188">
        <v>1973</v>
      </c>
      <c r="D4188">
        <v>10</v>
      </c>
      <c r="E4188">
        <v>6</v>
      </c>
      <c r="F4188">
        <v>15</v>
      </c>
      <c r="G4188">
        <v>7</v>
      </c>
      <c r="H4188">
        <v>37.299999999999997</v>
      </c>
      <c r="I4188">
        <v>33</v>
      </c>
      <c r="J4188">
        <v>7.5</v>
      </c>
      <c r="L4188">
        <v>7.5</v>
      </c>
      <c r="M4188">
        <v>6.2</v>
      </c>
      <c r="P4188">
        <v>7.5</v>
      </c>
      <c r="R4188" t="s">
        <v>2635</v>
      </c>
      <c r="T4188" t="s">
        <v>2635</v>
      </c>
      <c r="U4188">
        <v>-60.82</v>
      </c>
      <c r="V4188">
        <v>-21.55</v>
      </c>
      <c r="W4188">
        <v>20</v>
      </c>
    </row>
    <row r="4189" spans="1:45" x14ac:dyDescent="0.35">
      <c r="A4189">
        <v>4647</v>
      </c>
      <c r="B4189" t="s">
        <v>47</v>
      </c>
      <c r="C4189">
        <v>1973</v>
      </c>
      <c r="D4189">
        <v>11</v>
      </c>
      <c r="E4189">
        <v>4</v>
      </c>
      <c r="F4189">
        <v>15</v>
      </c>
      <c r="G4189">
        <v>52</v>
      </c>
      <c r="H4189">
        <v>11.7</v>
      </c>
      <c r="I4189">
        <v>8</v>
      </c>
      <c r="J4189">
        <v>5.5</v>
      </c>
      <c r="L4189">
        <v>5.5</v>
      </c>
      <c r="M4189">
        <v>5.8</v>
      </c>
      <c r="P4189">
        <v>5.8</v>
      </c>
      <c r="Q4189">
        <v>8</v>
      </c>
      <c r="R4189" t="s">
        <v>56</v>
      </c>
      <c r="T4189" t="s">
        <v>2636</v>
      </c>
      <c r="U4189">
        <v>38.9</v>
      </c>
      <c r="V4189">
        <v>20.440000000000001</v>
      </c>
      <c r="W4189">
        <v>130</v>
      </c>
      <c r="AE4189">
        <v>2</v>
      </c>
    </row>
    <row r="4190" spans="1:45" x14ac:dyDescent="0.35">
      <c r="A4190">
        <v>4648</v>
      </c>
      <c r="B4190" t="s">
        <v>47</v>
      </c>
      <c r="C4190">
        <v>1973</v>
      </c>
      <c r="D4190">
        <v>11</v>
      </c>
      <c r="E4190">
        <v>11</v>
      </c>
      <c r="F4190">
        <v>7</v>
      </c>
      <c r="G4190">
        <v>14</v>
      </c>
      <c r="H4190">
        <v>51.5</v>
      </c>
      <c r="I4190">
        <v>11</v>
      </c>
      <c r="J4190">
        <v>5.5</v>
      </c>
      <c r="L4190">
        <v>5.5</v>
      </c>
      <c r="P4190">
        <v>5.5</v>
      </c>
      <c r="R4190" t="s">
        <v>73</v>
      </c>
      <c r="T4190" t="s">
        <v>2637</v>
      </c>
      <c r="U4190">
        <v>30.57</v>
      </c>
      <c r="V4190">
        <v>52.89</v>
      </c>
      <c r="W4190">
        <v>140</v>
      </c>
      <c r="X4190">
        <v>1</v>
      </c>
      <c r="Y4190">
        <v>1</v>
      </c>
      <c r="AE4190">
        <v>3</v>
      </c>
    </row>
    <row r="4191" spans="1:45" x14ac:dyDescent="0.35">
      <c r="A4191">
        <v>4649</v>
      </c>
      <c r="B4191" t="s">
        <v>47</v>
      </c>
      <c r="C4191">
        <v>1973</v>
      </c>
      <c r="D4191">
        <v>11</v>
      </c>
      <c r="E4191">
        <v>23</v>
      </c>
      <c r="F4191">
        <v>13</v>
      </c>
      <c r="G4191">
        <v>36</v>
      </c>
      <c r="H4191">
        <v>19.3</v>
      </c>
      <c r="I4191">
        <v>5</v>
      </c>
      <c r="J4191">
        <v>5.0999999999999996</v>
      </c>
      <c r="L4191">
        <v>5.0999999999999996</v>
      </c>
      <c r="M4191">
        <v>5</v>
      </c>
      <c r="P4191">
        <v>5.3</v>
      </c>
      <c r="Q4191">
        <v>8</v>
      </c>
      <c r="R4191" t="s">
        <v>541</v>
      </c>
      <c r="T4191" t="s">
        <v>2638</v>
      </c>
      <c r="U4191">
        <v>38.46</v>
      </c>
      <c r="V4191">
        <v>-28.31</v>
      </c>
      <c r="W4191">
        <v>130</v>
      </c>
      <c r="X4191">
        <v>1</v>
      </c>
      <c r="Y4191">
        <v>1</v>
      </c>
      <c r="AE4191">
        <v>2</v>
      </c>
    </row>
    <row r="4192" spans="1:45" x14ac:dyDescent="0.35">
      <c r="A4192">
        <v>4650</v>
      </c>
      <c r="B4192" t="s">
        <v>47</v>
      </c>
      <c r="C4192">
        <v>1973</v>
      </c>
      <c r="D4192">
        <v>11</v>
      </c>
      <c r="E4192">
        <v>29</v>
      </c>
      <c r="F4192">
        <v>10</v>
      </c>
      <c r="G4192">
        <v>57</v>
      </c>
      <c r="H4192">
        <v>42.7</v>
      </c>
      <c r="I4192">
        <v>26</v>
      </c>
      <c r="J4192">
        <v>5.6</v>
      </c>
      <c r="L4192">
        <v>5.6</v>
      </c>
      <c r="M4192">
        <v>5.7</v>
      </c>
      <c r="P4192">
        <v>6.1</v>
      </c>
      <c r="Q4192">
        <v>8</v>
      </c>
      <c r="R4192" t="s">
        <v>56</v>
      </c>
      <c r="T4192" t="s">
        <v>2639</v>
      </c>
      <c r="U4192">
        <v>35.18</v>
      </c>
      <c r="V4192">
        <v>23.8</v>
      </c>
      <c r="W4192">
        <v>130</v>
      </c>
      <c r="AE4192">
        <v>2</v>
      </c>
    </row>
    <row r="4193" spans="1:45" x14ac:dyDescent="0.35">
      <c r="A4193">
        <v>4651</v>
      </c>
      <c r="B4193" t="s">
        <v>47</v>
      </c>
      <c r="C4193">
        <v>1973</v>
      </c>
      <c r="D4193">
        <v>12</v>
      </c>
      <c r="E4193">
        <v>28</v>
      </c>
      <c r="F4193">
        <v>13</v>
      </c>
      <c r="G4193">
        <v>41</v>
      </c>
      <c r="H4193">
        <v>45.8</v>
      </c>
      <c r="I4193">
        <v>26</v>
      </c>
      <c r="J4193">
        <v>7.5</v>
      </c>
      <c r="L4193">
        <v>7.5</v>
      </c>
      <c r="M4193">
        <v>6.4</v>
      </c>
      <c r="P4193">
        <v>7.8</v>
      </c>
      <c r="Q4193">
        <v>7</v>
      </c>
      <c r="R4193" t="s">
        <v>1423</v>
      </c>
      <c r="T4193" t="s">
        <v>2640</v>
      </c>
      <c r="U4193">
        <v>-14.46</v>
      </c>
      <c r="V4193">
        <v>166.6</v>
      </c>
      <c r="W4193">
        <v>170</v>
      </c>
      <c r="AE4193">
        <v>2</v>
      </c>
    </row>
    <row r="4194" spans="1:45" x14ac:dyDescent="0.35">
      <c r="A4194">
        <v>4652</v>
      </c>
      <c r="B4194" t="s">
        <v>47</v>
      </c>
      <c r="C4194">
        <v>1973</v>
      </c>
      <c r="D4194">
        <v>12</v>
      </c>
      <c r="E4194">
        <v>29</v>
      </c>
      <c r="F4194">
        <v>0</v>
      </c>
      <c r="G4194">
        <v>19</v>
      </c>
      <c r="H4194">
        <v>31.1</v>
      </c>
      <c r="I4194">
        <v>47</v>
      </c>
      <c r="J4194">
        <v>7.2</v>
      </c>
      <c r="L4194">
        <v>7.2</v>
      </c>
      <c r="P4194">
        <v>7.2</v>
      </c>
      <c r="Q4194">
        <v>8</v>
      </c>
      <c r="R4194" t="s">
        <v>1423</v>
      </c>
      <c r="T4194" t="s">
        <v>2641</v>
      </c>
      <c r="U4194">
        <v>-15.12</v>
      </c>
      <c r="V4194">
        <v>166.9</v>
      </c>
      <c r="W4194">
        <v>170</v>
      </c>
      <c r="AE4194">
        <v>2</v>
      </c>
    </row>
    <row r="4195" spans="1:45" x14ac:dyDescent="0.35">
      <c r="A4195">
        <v>4653</v>
      </c>
      <c r="B4195" t="s">
        <v>47</v>
      </c>
      <c r="C4195">
        <v>1974</v>
      </c>
      <c r="D4195">
        <v>1</v>
      </c>
      <c r="E4195">
        <v>5</v>
      </c>
      <c r="F4195">
        <v>8</v>
      </c>
      <c r="G4195">
        <v>33</v>
      </c>
      <c r="H4195">
        <v>50.7</v>
      </c>
      <c r="I4195">
        <v>98</v>
      </c>
      <c r="J4195">
        <v>6.3</v>
      </c>
      <c r="M4195">
        <v>6.3</v>
      </c>
      <c r="P4195">
        <v>6.6</v>
      </c>
      <c r="R4195" t="s">
        <v>479</v>
      </c>
      <c r="T4195" t="s">
        <v>2642</v>
      </c>
      <c r="U4195">
        <v>-12.3</v>
      </c>
      <c r="V4195">
        <v>-76.349999999999994</v>
      </c>
      <c r="W4195">
        <v>160</v>
      </c>
      <c r="X4195">
        <v>10</v>
      </c>
      <c r="Y4195">
        <v>1</v>
      </c>
      <c r="AC4195">
        <v>3</v>
      </c>
      <c r="AE4195">
        <v>3</v>
      </c>
      <c r="AJ4195">
        <v>10</v>
      </c>
      <c r="AK4195">
        <v>1</v>
      </c>
      <c r="AO4195">
        <v>3</v>
      </c>
      <c r="AQ4195">
        <v>3</v>
      </c>
    </row>
    <row r="4196" spans="1:45" x14ac:dyDescent="0.35">
      <c r="A4196">
        <v>6443</v>
      </c>
      <c r="B4196" t="s">
        <v>51</v>
      </c>
      <c r="C4196">
        <v>1974</v>
      </c>
      <c r="D4196">
        <v>1</v>
      </c>
      <c r="E4196">
        <v>31</v>
      </c>
      <c r="F4196">
        <v>23</v>
      </c>
      <c r="G4196">
        <v>30</v>
      </c>
      <c r="H4196">
        <v>5.3</v>
      </c>
      <c r="I4196">
        <v>34</v>
      </c>
      <c r="J4196">
        <v>7</v>
      </c>
      <c r="L4196">
        <v>7</v>
      </c>
      <c r="M4196">
        <v>6</v>
      </c>
      <c r="R4196" t="s">
        <v>1769</v>
      </c>
      <c r="T4196" t="s">
        <v>1769</v>
      </c>
      <c r="U4196">
        <v>-7.5</v>
      </c>
      <c r="V4196">
        <v>155.9</v>
      </c>
      <c r="W4196">
        <v>170</v>
      </c>
    </row>
    <row r="4197" spans="1:45" x14ac:dyDescent="0.35">
      <c r="A4197">
        <v>4654</v>
      </c>
      <c r="B4197" t="s">
        <v>47</v>
      </c>
      <c r="C4197">
        <v>1974</v>
      </c>
      <c r="D4197">
        <v>2</v>
      </c>
      <c r="E4197">
        <v>1</v>
      </c>
      <c r="F4197">
        <v>0</v>
      </c>
      <c r="G4197">
        <v>1</v>
      </c>
      <c r="H4197">
        <v>2.4</v>
      </c>
      <c r="I4197">
        <v>29</v>
      </c>
      <c r="J4197">
        <v>5.2</v>
      </c>
      <c r="M4197">
        <v>5.2</v>
      </c>
      <c r="R4197" t="s">
        <v>80</v>
      </c>
      <c r="T4197" t="s">
        <v>200</v>
      </c>
      <c r="U4197">
        <v>38.6</v>
      </c>
      <c r="V4197">
        <v>27</v>
      </c>
      <c r="W4197">
        <v>140</v>
      </c>
      <c r="X4197">
        <v>2</v>
      </c>
      <c r="Y4197">
        <v>1</v>
      </c>
      <c r="AB4197">
        <v>20</v>
      </c>
      <c r="AC4197">
        <v>1</v>
      </c>
      <c r="AJ4197">
        <v>2</v>
      </c>
      <c r="AK4197">
        <v>1</v>
      </c>
      <c r="AN4197">
        <v>20</v>
      </c>
      <c r="AO4197">
        <v>1</v>
      </c>
    </row>
    <row r="4198" spans="1:45" x14ac:dyDescent="0.35">
      <c r="A4198">
        <v>6598</v>
      </c>
      <c r="B4198" t="s">
        <v>51</v>
      </c>
      <c r="C4198">
        <v>1974</v>
      </c>
      <c r="D4198">
        <v>2</v>
      </c>
      <c r="E4198">
        <v>1</v>
      </c>
      <c r="F4198">
        <v>3</v>
      </c>
      <c r="G4198">
        <v>12</v>
      </c>
      <c r="H4198">
        <v>33.1</v>
      </c>
      <c r="I4198">
        <v>40</v>
      </c>
      <c r="J4198">
        <v>7.1</v>
      </c>
      <c r="L4198">
        <v>7.1</v>
      </c>
      <c r="M4198">
        <v>6.2</v>
      </c>
      <c r="Q4198">
        <v>6</v>
      </c>
      <c r="R4198" t="s">
        <v>1769</v>
      </c>
      <c r="T4198" t="s">
        <v>1769</v>
      </c>
      <c r="U4198">
        <v>-7.4</v>
      </c>
      <c r="V4198">
        <v>155.6</v>
      </c>
      <c r="W4198">
        <v>170</v>
      </c>
      <c r="AQ4198">
        <v>2</v>
      </c>
    </row>
    <row r="4199" spans="1:45" x14ac:dyDescent="0.35">
      <c r="A4199">
        <v>4655</v>
      </c>
      <c r="B4199" t="s">
        <v>47</v>
      </c>
      <c r="C4199">
        <v>1974</v>
      </c>
      <c r="D4199">
        <v>4</v>
      </c>
      <c r="E4199">
        <v>18</v>
      </c>
      <c r="F4199">
        <v>1</v>
      </c>
      <c r="G4199">
        <v>19</v>
      </c>
      <c r="H4199">
        <v>22.6</v>
      </c>
      <c r="I4199">
        <v>24</v>
      </c>
      <c r="J4199">
        <v>5</v>
      </c>
      <c r="M4199">
        <v>5</v>
      </c>
      <c r="P4199">
        <v>5</v>
      </c>
      <c r="R4199" t="s">
        <v>580</v>
      </c>
      <c r="T4199" t="s">
        <v>2643</v>
      </c>
      <c r="U4199">
        <v>6.89</v>
      </c>
      <c r="V4199">
        <v>-72.930000000000007</v>
      </c>
      <c r="W4199">
        <v>160</v>
      </c>
      <c r="X4199">
        <v>3</v>
      </c>
      <c r="Y4199">
        <v>1</v>
      </c>
      <c r="AE4199">
        <v>2</v>
      </c>
    </row>
    <row r="4200" spans="1:45" x14ac:dyDescent="0.35">
      <c r="A4200">
        <v>7924</v>
      </c>
      <c r="B4200" t="s">
        <v>47</v>
      </c>
      <c r="C4200">
        <v>1974</v>
      </c>
      <c r="D4200">
        <v>4</v>
      </c>
      <c r="E4200">
        <v>22</v>
      </c>
      <c r="F4200">
        <v>0</v>
      </c>
      <c r="G4200">
        <v>29</v>
      </c>
      <c r="H4200">
        <v>19.8</v>
      </c>
      <c r="I4200">
        <v>16</v>
      </c>
      <c r="J4200">
        <v>5.5</v>
      </c>
      <c r="L4200">
        <v>5.5</v>
      </c>
      <c r="M4200">
        <v>5.2</v>
      </c>
      <c r="R4200" t="s">
        <v>93</v>
      </c>
      <c r="T4200" t="s">
        <v>173</v>
      </c>
      <c r="U4200">
        <v>31.6</v>
      </c>
      <c r="V4200">
        <v>119.2</v>
      </c>
      <c r="W4200">
        <v>30</v>
      </c>
      <c r="AE4200">
        <v>2</v>
      </c>
      <c r="AQ4200">
        <v>2</v>
      </c>
    </row>
    <row r="4201" spans="1:45" x14ac:dyDescent="0.35">
      <c r="A4201">
        <v>4656</v>
      </c>
      <c r="B4201" t="s">
        <v>51</v>
      </c>
      <c r="C4201">
        <v>1974</v>
      </c>
      <c r="D4201">
        <v>5</v>
      </c>
      <c r="E4201">
        <v>8</v>
      </c>
      <c r="F4201">
        <v>23</v>
      </c>
      <c r="G4201">
        <v>33</v>
      </c>
      <c r="H4201">
        <v>25.2</v>
      </c>
      <c r="I4201">
        <v>2</v>
      </c>
      <c r="J4201">
        <v>6.5</v>
      </c>
      <c r="L4201">
        <v>6.5</v>
      </c>
      <c r="M4201">
        <v>6</v>
      </c>
      <c r="Q4201">
        <v>9</v>
      </c>
      <c r="R4201" t="s">
        <v>199</v>
      </c>
      <c r="T4201" t="s">
        <v>2644</v>
      </c>
      <c r="U4201">
        <v>34.5</v>
      </c>
      <c r="V4201">
        <v>138.69999999999999</v>
      </c>
      <c r="W4201">
        <v>30</v>
      </c>
      <c r="X4201">
        <v>30</v>
      </c>
      <c r="Y4201">
        <v>1</v>
      </c>
      <c r="AB4201">
        <v>102</v>
      </c>
      <c r="AC4201">
        <v>3</v>
      </c>
      <c r="AE4201">
        <v>2</v>
      </c>
      <c r="AF4201">
        <v>134</v>
      </c>
      <c r="AG4201">
        <v>3</v>
      </c>
      <c r="AJ4201">
        <v>27</v>
      </c>
      <c r="AK4201">
        <v>1</v>
      </c>
      <c r="AN4201">
        <v>102</v>
      </c>
      <c r="AO4201">
        <v>3</v>
      </c>
      <c r="AQ4201">
        <v>2</v>
      </c>
      <c r="AR4201">
        <v>134</v>
      </c>
      <c r="AS4201">
        <v>3</v>
      </c>
    </row>
    <row r="4202" spans="1:45" x14ac:dyDescent="0.35">
      <c r="A4202">
        <v>4658</v>
      </c>
      <c r="B4202" t="s">
        <v>47</v>
      </c>
      <c r="C4202">
        <v>1974</v>
      </c>
      <c r="D4202">
        <v>5</v>
      </c>
      <c r="E4202">
        <v>10</v>
      </c>
      <c r="F4202">
        <v>19</v>
      </c>
      <c r="G4202">
        <v>25</v>
      </c>
      <c r="H4202">
        <v>15</v>
      </c>
      <c r="I4202">
        <v>11</v>
      </c>
      <c r="J4202">
        <v>7.1</v>
      </c>
      <c r="L4202">
        <v>7.1</v>
      </c>
      <c r="M4202">
        <v>6.2</v>
      </c>
      <c r="R4202" t="s">
        <v>93</v>
      </c>
      <c r="T4202" t="s">
        <v>2645</v>
      </c>
      <c r="U4202">
        <v>28.24</v>
      </c>
      <c r="V4202">
        <v>104.01</v>
      </c>
      <c r="W4202">
        <v>30</v>
      </c>
      <c r="X4202">
        <v>20000</v>
      </c>
      <c r="Y4202">
        <v>4</v>
      </c>
      <c r="AE4202">
        <v>3</v>
      </c>
      <c r="AG4202">
        <v>3</v>
      </c>
      <c r="AJ4202">
        <v>20000</v>
      </c>
      <c r="AK4202">
        <v>4</v>
      </c>
      <c r="AQ4202">
        <v>3</v>
      </c>
      <c r="AS4202">
        <v>3</v>
      </c>
    </row>
    <row r="4203" spans="1:45" x14ac:dyDescent="0.35">
      <c r="A4203">
        <v>4659</v>
      </c>
      <c r="B4203" t="s">
        <v>47</v>
      </c>
      <c r="C4203">
        <v>1974</v>
      </c>
      <c r="D4203">
        <v>6</v>
      </c>
      <c r="E4203">
        <v>12</v>
      </c>
      <c r="F4203">
        <v>16</v>
      </c>
      <c r="G4203">
        <v>25</v>
      </c>
      <c r="H4203">
        <v>47.6</v>
      </c>
      <c r="I4203">
        <v>34</v>
      </c>
      <c r="J4203">
        <v>6.1</v>
      </c>
      <c r="L4203">
        <v>6.1</v>
      </c>
      <c r="M4203">
        <v>5.7</v>
      </c>
      <c r="P4203">
        <v>6.1</v>
      </c>
      <c r="R4203" t="s">
        <v>501</v>
      </c>
      <c r="T4203" t="s">
        <v>501</v>
      </c>
      <c r="U4203">
        <v>10.56</v>
      </c>
      <c r="V4203">
        <v>-63.38</v>
      </c>
      <c r="W4203">
        <v>160</v>
      </c>
      <c r="X4203">
        <v>5</v>
      </c>
      <c r="Y4203">
        <v>1</v>
      </c>
      <c r="AD4203">
        <v>2.5</v>
      </c>
      <c r="AE4203">
        <v>2</v>
      </c>
    </row>
    <row r="4204" spans="1:45" x14ac:dyDescent="0.35">
      <c r="A4204">
        <v>4660</v>
      </c>
      <c r="B4204" t="s">
        <v>47</v>
      </c>
      <c r="C4204">
        <v>1974</v>
      </c>
      <c r="D4204">
        <v>6</v>
      </c>
      <c r="E4204">
        <v>20</v>
      </c>
      <c r="F4204">
        <v>17</v>
      </c>
      <c r="G4204">
        <v>8</v>
      </c>
      <c r="H4204">
        <v>27.3</v>
      </c>
      <c r="I4204">
        <v>7</v>
      </c>
      <c r="J4204">
        <v>4.5</v>
      </c>
      <c r="M4204">
        <v>4.5</v>
      </c>
      <c r="P4204">
        <v>5.0999999999999996</v>
      </c>
      <c r="Q4204">
        <v>7</v>
      </c>
      <c r="R4204" t="s">
        <v>191</v>
      </c>
      <c r="T4204" t="s">
        <v>2646</v>
      </c>
      <c r="U4204">
        <v>44.97</v>
      </c>
      <c r="V4204">
        <v>15.53</v>
      </c>
      <c r="W4204">
        <v>130</v>
      </c>
      <c r="AE4204">
        <v>2</v>
      </c>
    </row>
    <row r="4205" spans="1:45" x14ac:dyDescent="0.35">
      <c r="A4205">
        <v>4661</v>
      </c>
      <c r="B4205" t="s">
        <v>47</v>
      </c>
      <c r="C4205">
        <v>1974</v>
      </c>
      <c r="D4205">
        <v>7</v>
      </c>
      <c r="E4205">
        <v>1</v>
      </c>
      <c r="F4205">
        <v>16</v>
      </c>
      <c r="G4205">
        <v>51</v>
      </c>
      <c r="H4205">
        <v>54</v>
      </c>
      <c r="I4205">
        <v>18</v>
      </c>
      <c r="J4205">
        <v>5.9</v>
      </c>
      <c r="L4205">
        <v>5.9</v>
      </c>
      <c r="M4205">
        <v>5.5</v>
      </c>
      <c r="R4205" t="s">
        <v>807</v>
      </c>
      <c r="T4205" t="s">
        <v>2647</v>
      </c>
      <c r="U4205">
        <v>-22.123999999999999</v>
      </c>
      <c r="V4205">
        <v>-64.638000000000005</v>
      </c>
      <c r="W4205">
        <v>160</v>
      </c>
      <c r="AE4205">
        <v>1</v>
      </c>
      <c r="AQ4205">
        <v>1</v>
      </c>
    </row>
    <row r="4206" spans="1:45" x14ac:dyDescent="0.35">
      <c r="A4206">
        <v>4662</v>
      </c>
      <c r="B4206" t="s">
        <v>47</v>
      </c>
      <c r="C4206">
        <v>1974</v>
      </c>
      <c r="D4206">
        <v>7</v>
      </c>
      <c r="E4206">
        <v>4</v>
      </c>
      <c r="F4206">
        <v>19</v>
      </c>
      <c r="G4206">
        <v>30</v>
      </c>
      <c r="H4206">
        <v>42.1</v>
      </c>
      <c r="I4206">
        <v>33</v>
      </c>
      <c r="J4206">
        <v>6.7</v>
      </c>
      <c r="L4206">
        <v>6.7</v>
      </c>
      <c r="M4206">
        <v>6.1</v>
      </c>
      <c r="P4206">
        <v>6.7</v>
      </c>
      <c r="R4206" t="s">
        <v>1803</v>
      </c>
      <c r="T4206" t="s">
        <v>1803</v>
      </c>
      <c r="U4206">
        <v>45.14</v>
      </c>
      <c r="V4206">
        <v>94.03</v>
      </c>
      <c r="W4206">
        <v>40</v>
      </c>
    </row>
    <row r="4207" spans="1:45" x14ac:dyDescent="0.35">
      <c r="A4207">
        <v>4663</v>
      </c>
      <c r="B4207" t="s">
        <v>47</v>
      </c>
      <c r="C4207">
        <v>1974</v>
      </c>
      <c r="D4207">
        <v>7</v>
      </c>
      <c r="E4207">
        <v>13</v>
      </c>
      <c r="F4207">
        <v>1</v>
      </c>
      <c r="G4207">
        <v>18</v>
      </c>
      <c r="H4207">
        <v>22.8</v>
      </c>
      <c r="I4207">
        <v>12</v>
      </c>
      <c r="J4207">
        <v>7.3</v>
      </c>
      <c r="L4207">
        <v>7.3</v>
      </c>
      <c r="M4207">
        <v>6.4</v>
      </c>
      <c r="P4207">
        <v>7.3</v>
      </c>
      <c r="R4207" t="s">
        <v>580</v>
      </c>
      <c r="T4207" t="s">
        <v>2648</v>
      </c>
      <c r="U4207">
        <v>7.75</v>
      </c>
      <c r="V4207">
        <v>-77.69</v>
      </c>
      <c r="W4207">
        <v>160</v>
      </c>
      <c r="X4207">
        <v>11</v>
      </c>
      <c r="Y4207">
        <v>1</v>
      </c>
      <c r="AE4207">
        <v>1</v>
      </c>
    </row>
    <row r="4208" spans="1:45" x14ac:dyDescent="0.35">
      <c r="A4208">
        <v>4664</v>
      </c>
      <c r="B4208" t="s">
        <v>47</v>
      </c>
      <c r="C4208">
        <v>1974</v>
      </c>
      <c r="D4208">
        <v>8</v>
      </c>
      <c r="E4208">
        <v>3</v>
      </c>
      <c r="F4208">
        <v>18</v>
      </c>
      <c r="G4208">
        <v>16</v>
      </c>
      <c r="H4208">
        <v>34</v>
      </c>
      <c r="I4208">
        <v>58</v>
      </c>
      <c r="J4208">
        <v>5.7</v>
      </c>
      <c r="M4208">
        <v>5.7</v>
      </c>
      <c r="P4208">
        <v>5.8</v>
      </c>
      <c r="Q4208">
        <v>6</v>
      </c>
      <c r="R4208" t="s">
        <v>199</v>
      </c>
      <c r="T4208" t="s">
        <v>2649</v>
      </c>
      <c r="U4208">
        <v>36</v>
      </c>
      <c r="V4208">
        <v>139.82</v>
      </c>
      <c r="W4208">
        <v>30</v>
      </c>
      <c r="X4208">
        <v>2</v>
      </c>
      <c r="Y4208">
        <v>1</v>
      </c>
      <c r="AB4208">
        <v>17</v>
      </c>
      <c r="AC4208">
        <v>1</v>
      </c>
      <c r="AE4208">
        <v>2</v>
      </c>
    </row>
    <row r="4209" spans="1:47" x14ac:dyDescent="0.35">
      <c r="A4209">
        <v>6444</v>
      </c>
      <c r="B4209" t="s">
        <v>51</v>
      </c>
      <c r="C4209">
        <v>1974</v>
      </c>
      <c r="D4209">
        <v>8</v>
      </c>
      <c r="E4209">
        <v>18</v>
      </c>
      <c r="F4209">
        <v>10</v>
      </c>
      <c r="G4209">
        <v>44</v>
      </c>
      <c r="H4209">
        <v>12.8</v>
      </c>
      <c r="I4209">
        <v>36</v>
      </c>
      <c r="J4209">
        <v>7.1</v>
      </c>
      <c r="L4209">
        <v>7.1</v>
      </c>
      <c r="M4209">
        <v>5.9</v>
      </c>
      <c r="Q4209">
        <v>6</v>
      </c>
      <c r="R4209" t="s">
        <v>539</v>
      </c>
      <c r="T4209" t="s">
        <v>2650</v>
      </c>
      <c r="U4209">
        <v>-38.5</v>
      </c>
      <c r="V4209">
        <v>-73.400000000000006</v>
      </c>
      <c r="W4209">
        <v>160</v>
      </c>
      <c r="AE4209">
        <v>1</v>
      </c>
      <c r="AQ4209">
        <v>1</v>
      </c>
    </row>
    <row r="4210" spans="1:47" x14ac:dyDescent="0.35">
      <c r="A4210">
        <v>4665</v>
      </c>
      <c r="B4210" t="s">
        <v>47</v>
      </c>
      <c r="C4210">
        <v>1974</v>
      </c>
      <c r="D4210">
        <v>9</v>
      </c>
      <c r="E4210">
        <v>23</v>
      </c>
      <c r="F4210">
        <v>19</v>
      </c>
      <c r="G4210">
        <v>28</v>
      </c>
      <c r="H4210">
        <v>17.2</v>
      </c>
      <c r="I4210">
        <v>33</v>
      </c>
      <c r="J4210">
        <v>6.2</v>
      </c>
      <c r="L4210">
        <v>6.2</v>
      </c>
      <c r="M4210">
        <v>5.9</v>
      </c>
      <c r="P4210">
        <v>6.4</v>
      </c>
      <c r="R4210" t="s">
        <v>2651</v>
      </c>
      <c r="T4210" t="s">
        <v>2651</v>
      </c>
      <c r="U4210">
        <v>-0.28000000000000003</v>
      </c>
      <c r="V4210">
        <v>12.92</v>
      </c>
      <c r="W4210">
        <v>10</v>
      </c>
      <c r="AE4210">
        <v>2</v>
      </c>
    </row>
    <row r="4211" spans="1:47" x14ac:dyDescent="0.35">
      <c r="A4211">
        <v>6445</v>
      </c>
      <c r="B4211" t="s">
        <v>51</v>
      </c>
      <c r="C4211">
        <v>1974</v>
      </c>
      <c r="D4211">
        <v>9</v>
      </c>
      <c r="E4211">
        <v>27</v>
      </c>
      <c r="F4211">
        <v>5</v>
      </c>
      <c r="G4211">
        <v>47</v>
      </c>
      <c r="H4211">
        <v>29.4</v>
      </c>
      <c r="I4211">
        <v>43</v>
      </c>
      <c r="J4211">
        <v>6.7</v>
      </c>
      <c r="L4211">
        <v>6.7</v>
      </c>
      <c r="M4211">
        <v>6</v>
      </c>
      <c r="Q4211">
        <v>4</v>
      </c>
      <c r="R4211" t="s">
        <v>98</v>
      </c>
      <c r="T4211" t="s">
        <v>2652</v>
      </c>
      <c r="U4211">
        <v>43.2</v>
      </c>
      <c r="V4211">
        <v>146.69999999999999</v>
      </c>
      <c r="W4211">
        <v>50</v>
      </c>
    </row>
    <row r="4212" spans="1:47" x14ac:dyDescent="0.35">
      <c r="A4212">
        <v>4666</v>
      </c>
      <c r="B4212" t="s">
        <v>51</v>
      </c>
      <c r="C4212">
        <v>1974</v>
      </c>
      <c r="D4212">
        <v>10</v>
      </c>
      <c r="E4212">
        <v>3</v>
      </c>
      <c r="F4212">
        <v>14</v>
      </c>
      <c r="G4212">
        <v>21</v>
      </c>
      <c r="H4212">
        <v>29.1</v>
      </c>
      <c r="I4212">
        <v>13</v>
      </c>
      <c r="J4212">
        <v>8.1</v>
      </c>
      <c r="K4212">
        <v>8.1</v>
      </c>
      <c r="L4212">
        <v>7.6</v>
      </c>
      <c r="M4212">
        <v>6.6</v>
      </c>
      <c r="Q4212">
        <v>9</v>
      </c>
      <c r="R4212" t="s">
        <v>479</v>
      </c>
      <c r="T4212" t="s">
        <v>727</v>
      </c>
      <c r="U4212">
        <v>-12.27</v>
      </c>
      <c r="V4212">
        <v>-77.790000000000006</v>
      </c>
      <c r="W4212">
        <v>160</v>
      </c>
      <c r="X4212">
        <v>78</v>
      </c>
      <c r="Y4212">
        <v>2</v>
      </c>
      <c r="AB4212">
        <v>2414</v>
      </c>
      <c r="AC4212">
        <v>4</v>
      </c>
      <c r="AD4212">
        <v>10</v>
      </c>
      <c r="AE4212">
        <v>3</v>
      </c>
      <c r="AG4212">
        <v>3</v>
      </c>
      <c r="AJ4212">
        <v>78</v>
      </c>
      <c r="AK4212">
        <v>2</v>
      </c>
      <c r="AN4212">
        <v>2414</v>
      </c>
      <c r="AO4212">
        <v>4</v>
      </c>
      <c r="AP4212">
        <v>10</v>
      </c>
      <c r="AQ4212">
        <v>3</v>
      </c>
      <c r="AS4212">
        <v>3</v>
      </c>
    </row>
    <row r="4213" spans="1:47" x14ac:dyDescent="0.35">
      <c r="A4213">
        <v>4669</v>
      </c>
      <c r="B4213" t="s">
        <v>47</v>
      </c>
      <c r="C4213">
        <v>1974</v>
      </c>
      <c r="D4213">
        <v>10</v>
      </c>
      <c r="E4213">
        <v>8</v>
      </c>
      <c r="F4213">
        <v>9</v>
      </c>
      <c r="G4213">
        <v>50</v>
      </c>
      <c r="H4213">
        <v>58.1</v>
      </c>
      <c r="I4213">
        <v>47</v>
      </c>
      <c r="J4213">
        <v>7.5</v>
      </c>
      <c r="L4213">
        <v>7.5</v>
      </c>
      <c r="M4213">
        <v>6.6</v>
      </c>
      <c r="P4213">
        <v>7.5</v>
      </c>
      <c r="Q4213">
        <v>8</v>
      </c>
      <c r="R4213" t="s">
        <v>803</v>
      </c>
      <c r="T4213" t="s">
        <v>2653</v>
      </c>
      <c r="U4213">
        <v>17.3</v>
      </c>
      <c r="V4213">
        <v>-62</v>
      </c>
      <c r="W4213">
        <v>90</v>
      </c>
      <c r="AB4213">
        <v>4</v>
      </c>
      <c r="AC4213">
        <v>1</v>
      </c>
      <c r="AE4213">
        <v>2</v>
      </c>
      <c r="AN4213">
        <v>4</v>
      </c>
      <c r="AO4213">
        <v>1</v>
      </c>
      <c r="AQ4213">
        <v>2</v>
      </c>
    </row>
    <row r="4214" spans="1:47" x14ac:dyDescent="0.35">
      <c r="A4214">
        <v>4670</v>
      </c>
      <c r="B4214" t="s">
        <v>47</v>
      </c>
      <c r="C4214">
        <v>1974</v>
      </c>
      <c r="D4214">
        <v>12</v>
      </c>
      <c r="E4214">
        <v>2</v>
      </c>
      <c r="F4214">
        <v>9</v>
      </c>
      <c r="G4214">
        <v>5</v>
      </c>
      <c r="H4214">
        <v>44.2</v>
      </c>
      <c r="I4214">
        <v>36</v>
      </c>
      <c r="J4214">
        <v>5.4</v>
      </c>
      <c r="M4214">
        <v>5.4</v>
      </c>
      <c r="R4214" t="s">
        <v>73</v>
      </c>
      <c r="T4214" t="s">
        <v>2654</v>
      </c>
      <c r="U4214">
        <v>28</v>
      </c>
      <c r="V4214">
        <v>55.8</v>
      </c>
      <c r="W4214">
        <v>140</v>
      </c>
      <c r="AE4214">
        <v>2</v>
      </c>
    </row>
    <row r="4215" spans="1:47" x14ac:dyDescent="0.35">
      <c r="A4215">
        <v>4671</v>
      </c>
      <c r="B4215" t="s">
        <v>51</v>
      </c>
      <c r="C4215">
        <v>1974</v>
      </c>
      <c r="D4215">
        <v>12</v>
      </c>
      <c r="E4215">
        <v>28</v>
      </c>
      <c r="F4215">
        <v>12</v>
      </c>
      <c r="G4215">
        <v>11</v>
      </c>
      <c r="H4215">
        <v>43.7</v>
      </c>
      <c r="I4215">
        <v>22</v>
      </c>
      <c r="J4215">
        <v>6.2</v>
      </c>
      <c r="L4215">
        <v>6.2</v>
      </c>
      <c r="M4215">
        <v>6</v>
      </c>
      <c r="Q4215">
        <v>7</v>
      </c>
      <c r="R4215" t="s">
        <v>115</v>
      </c>
      <c r="T4215" t="s">
        <v>2655</v>
      </c>
      <c r="U4215">
        <v>35.1</v>
      </c>
      <c r="V4215">
        <v>72.900000000000006</v>
      </c>
      <c r="W4215">
        <v>60</v>
      </c>
      <c r="X4215">
        <v>5300</v>
      </c>
      <c r="Y4215">
        <v>4</v>
      </c>
      <c r="AB4215">
        <v>17000</v>
      </c>
      <c r="AC4215">
        <v>4</v>
      </c>
      <c r="AD4215">
        <v>3.2549999999999999</v>
      </c>
      <c r="AE4215">
        <v>2</v>
      </c>
      <c r="AG4215">
        <v>3</v>
      </c>
      <c r="AI4215">
        <v>3</v>
      </c>
      <c r="AJ4215">
        <v>5300</v>
      </c>
      <c r="AK4215">
        <v>4</v>
      </c>
      <c r="AN4215">
        <v>17000</v>
      </c>
      <c r="AO4215">
        <v>4</v>
      </c>
      <c r="AP4215">
        <v>3.2549999999999999</v>
      </c>
      <c r="AQ4215">
        <v>2</v>
      </c>
      <c r="AS4215">
        <v>3</v>
      </c>
    </row>
    <row r="4216" spans="1:47" x14ac:dyDescent="0.35">
      <c r="A4216">
        <v>4675</v>
      </c>
      <c r="B4216" t="s">
        <v>47</v>
      </c>
      <c r="C4216">
        <v>1975</v>
      </c>
      <c r="D4216">
        <v>1</v>
      </c>
      <c r="E4216">
        <v>9</v>
      </c>
      <c r="F4216">
        <v>23</v>
      </c>
      <c r="G4216">
        <v>9</v>
      </c>
      <c r="H4216">
        <v>46.6</v>
      </c>
      <c r="I4216">
        <v>31</v>
      </c>
      <c r="J4216">
        <v>5.2</v>
      </c>
      <c r="M4216">
        <v>5.2</v>
      </c>
      <c r="P4216">
        <v>5.2</v>
      </c>
      <c r="R4216" t="s">
        <v>98</v>
      </c>
      <c r="T4216" t="s">
        <v>1201</v>
      </c>
      <c r="U4216">
        <v>42.89</v>
      </c>
      <c r="V4216">
        <v>46.99</v>
      </c>
      <c r="W4216">
        <v>40</v>
      </c>
      <c r="AE4216">
        <v>2</v>
      </c>
    </row>
    <row r="4217" spans="1:47" x14ac:dyDescent="0.35">
      <c r="A4217">
        <v>4676</v>
      </c>
      <c r="B4217" t="s">
        <v>51</v>
      </c>
      <c r="C4217">
        <v>1975</v>
      </c>
      <c r="D4217">
        <v>1</v>
      </c>
      <c r="E4217">
        <v>15</v>
      </c>
      <c r="F4217">
        <v>9</v>
      </c>
      <c r="G4217">
        <v>42</v>
      </c>
      <c r="H4217">
        <v>24</v>
      </c>
      <c r="J4217">
        <v>5.9</v>
      </c>
      <c r="L4217">
        <v>5.9</v>
      </c>
      <c r="Q4217">
        <v>7</v>
      </c>
      <c r="R4217" t="s">
        <v>676</v>
      </c>
      <c r="T4217" t="s">
        <v>1323</v>
      </c>
      <c r="U4217">
        <v>-5</v>
      </c>
      <c r="V4217">
        <v>130</v>
      </c>
      <c r="W4217">
        <v>170</v>
      </c>
      <c r="AE4217">
        <v>2</v>
      </c>
      <c r="AF4217">
        <v>81</v>
      </c>
      <c r="AG4217">
        <v>2</v>
      </c>
      <c r="AH4217">
        <v>6</v>
      </c>
      <c r="AI4217">
        <v>1</v>
      </c>
      <c r="AQ4217">
        <v>2</v>
      </c>
      <c r="AR4217">
        <v>81</v>
      </c>
      <c r="AS4217">
        <v>2</v>
      </c>
      <c r="AT4217">
        <v>6</v>
      </c>
      <c r="AU4217">
        <v>1</v>
      </c>
    </row>
    <row r="4218" spans="1:47" x14ac:dyDescent="0.35">
      <c r="A4218">
        <v>4677</v>
      </c>
      <c r="B4218" t="s">
        <v>47</v>
      </c>
      <c r="C4218">
        <v>1975</v>
      </c>
      <c r="D4218">
        <v>1</v>
      </c>
      <c r="E4218">
        <v>19</v>
      </c>
      <c r="F4218">
        <v>8</v>
      </c>
      <c r="G4218">
        <v>2</v>
      </c>
      <c r="H4218">
        <v>2.5</v>
      </c>
      <c r="I4218">
        <v>33</v>
      </c>
      <c r="J4218">
        <v>6.8</v>
      </c>
      <c r="L4218">
        <v>6.8</v>
      </c>
      <c r="M4218">
        <v>6.2</v>
      </c>
      <c r="R4218" t="s">
        <v>77</v>
      </c>
      <c r="T4218" t="s">
        <v>2656</v>
      </c>
      <c r="U4218">
        <v>32.46</v>
      </c>
      <c r="V4218">
        <v>78.430000000000007</v>
      </c>
      <c r="W4218">
        <v>60</v>
      </c>
      <c r="X4218">
        <v>47</v>
      </c>
      <c r="Y4218">
        <v>1</v>
      </c>
      <c r="AE4218">
        <v>2</v>
      </c>
      <c r="AJ4218">
        <v>47</v>
      </c>
      <c r="AK4218">
        <v>1</v>
      </c>
      <c r="AQ4218">
        <v>2</v>
      </c>
    </row>
    <row r="4219" spans="1:47" x14ac:dyDescent="0.35">
      <c r="A4219">
        <v>4679</v>
      </c>
      <c r="B4219" t="s">
        <v>47</v>
      </c>
      <c r="C4219">
        <v>1975</v>
      </c>
      <c r="D4219">
        <v>1</v>
      </c>
      <c r="E4219">
        <v>23</v>
      </c>
      <c r="F4219">
        <v>14</v>
      </c>
      <c r="G4219">
        <v>19</v>
      </c>
      <c r="H4219">
        <v>14.9</v>
      </c>
      <c r="I4219">
        <v>10</v>
      </c>
      <c r="J4219">
        <v>5.8</v>
      </c>
      <c r="L4219">
        <v>5.8</v>
      </c>
      <c r="M4219">
        <v>5.2</v>
      </c>
      <c r="Q4219">
        <v>7</v>
      </c>
      <c r="R4219" t="s">
        <v>199</v>
      </c>
      <c r="T4219" t="s">
        <v>2657</v>
      </c>
      <c r="U4219">
        <v>33</v>
      </c>
      <c r="V4219">
        <v>131.1</v>
      </c>
      <c r="W4219">
        <v>30</v>
      </c>
      <c r="AE4219">
        <v>2</v>
      </c>
    </row>
    <row r="4220" spans="1:47" x14ac:dyDescent="0.35">
      <c r="A4220">
        <v>4680</v>
      </c>
      <c r="B4220" t="s">
        <v>47</v>
      </c>
      <c r="C4220">
        <v>1975</v>
      </c>
      <c r="D4220">
        <v>2</v>
      </c>
      <c r="E4220">
        <v>2</v>
      </c>
      <c r="F4220">
        <v>8</v>
      </c>
      <c r="G4220">
        <v>43</v>
      </c>
      <c r="H4220">
        <v>39.1</v>
      </c>
      <c r="I4220">
        <v>10</v>
      </c>
      <c r="J4220">
        <v>7.6</v>
      </c>
      <c r="L4220">
        <v>7.6</v>
      </c>
      <c r="M4220">
        <v>6.1</v>
      </c>
      <c r="Q4220">
        <v>9</v>
      </c>
      <c r="R4220" t="s">
        <v>505</v>
      </c>
      <c r="S4220" t="s">
        <v>1032</v>
      </c>
      <c r="T4220" t="s">
        <v>1747</v>
      </c>
      <c r="U4220">
        <v>53.11</v>
      </c>
      <c r="V4220">
        <v>173.5</v>
      </c>
      <c r="W4220">
        <v>150</v>
      </c>
      <c r="AE4220">
        <v>2</v>
      </c>
    </row>
    <row r="4221" spans="1:47" x14ac:dyDescent="0.35">
      <c r="A4221">
        <v>4681</v>
      </c>
      <c r="B4221" t="s">
        <v>47</v>
      </c>
      <c r="C4221">
        <v>1975</v>
      </c>
      <c r="D4221">
        <v>2</v>
      </c>
      <c r="E4221">
        <v>4</v>
      </c>
      <c r="F4221">
        <v>11</v>
      </c>
      <c r="G4221">
        <v>36</v>
      </c>
      <c r="H4221">
        <v>7.5</v>
      </c>
      <c r="I4221">
        <v>33</v>
      </c>
      <c r="J4221">
        <v>7.4</v>
      </c>
      <c r="L4221">
        <v>7.4</v>
      </c>
      <c r="M4221">
        <v>6.4</v>
      </c>
      <c r="Q4221">
        <v>10</v>
      </c>
      <c r="R4221" t="s">
        <v>93</v>
      </c>
      <c r="T4221" t="s">
        <v>2658</v>
      </c>
      <c r="U4221">
        <v>40.64</v>
      </c>
      <c r="V4221">
        <v>122.58</v>
      </c>
      <c r="W4221">
        <v>30</v>
      </c>
      <c r="X4221">
        <v>300</v>
      </c>
      <c r="Y4221">
        <v>3</v>
      </c>
      <c r="AE4221">
        <v>4</v>
      </c>
      <c r="AG4221">
        <v>4</v>
      </c>
      <c r="AJ4221">
        <v>300</v>
      </c>
      <c r="AK4221">
        <v>3</v>
      </c>
      <c r="AQ4221">
        <v>4</v>
      </c>
      <c r="AS4221">
        <v>4</v>
      </c>
    </row>
    <row r="4222" spans="1:47" x14ac:dyDescent="0.35">
      <c r="A4222">
        <v>4683</v>
      </c>
      <c r="B4222" t="s">
        <v>47</v>
      </c>
      <c r="C4222">
        <v>1975</v>
      </c>
      <c r="D4222">
        <v>2</v>
      </c>
      <c r="E4222">
        <v>9</v>
      </c>
      <c r="F4222">
        <v>4</v>
      </c>
      <c r="G4222">
        <v>45</v>
      </c>
      <c r="H4222">
        <v>24.5</v>
      </c>
      <c r="I4222">
        <v>27</v>
      </c>
      <c r="J4222">
        <v>5.6</v>
      </c>
      <c r="L4222">
        <v>5.6</v>
      </c>
      <c r="M4222">
        <v>5.2</v>
      </c>
      <c r="Q4222">
        <v>8</v>
      </c>
      <c r="R4222" t="s">
        <v>676</v>
      </c>
      <c r="T4222" t="s">
        <v>1170</v>
      </c>
      <c r="U4222">
        <v>-6.7</v>
      </c>
      <c r="V4222">
        <v>106.7</v>
      </c>
      <c r="W4222">
        <v>60</v>
      </c>
      <c r="X4222">
        <v>1</v>
      </c>
      <c r="Y4222">
        <v>1</v>
      </c>
      <c r="AE4222">
        <v>2</v>
      </c>
      <c r="AJ4222">
        <v>1</v>
      </c>
      <c r="AK4222">
        <v>1</v>
      </c>
      <c r="AQ4222">
        <v>2</v>
      </c>
    </row>
    <row r="4223" spans="1:47" x14ac:dyDescent="0.35">
      <c r="A4223">
        <v>4684</v>
      </c>
      <c r="B4223" t="s">
        <v>47</v>
      </c>
      <c r="C4223">
        <v>1975</v>
      </c>
      <c r="D4223">
        <v>3</v>
      </c>
      <c r="E4223">
        <v>7</v>
      </c>
      <c r="F4223">
        <v>7</v>
      </c>
      <c r="G4223">
        <v>4</v>
      </c>
      <c r="H4223">
        <v>42.6</v>
      </c>
      <c r="I4223">
        <v>27</v>
      </c>
      <c r="J4223">
        <v>6.1</v>
      </c>
      <c r="L4223">
        <v>6.1</v>
      </c>
      <c r="P4223">
        <v>6.1</v>
      </c>
      <c r="R4223" t="s">
        <v>73</v>
      </c>
      <c r="T4223" t="s">
        <v>2659</v>
      </c>
      <c r="U4223">
        <v>27.5</v>
      </c>
      <c r="V4223">
        <v>56.26</v>
      </c>
      <c r="W4223">
        <v>140</v>
      </c>
      <c r="X4223">
        <v>7</v>
      </c>
      <c r="Y4223">
        <v>1</v>
      </c>
      <c r="AE4223">
        <v>2</v>
      </c>
    </row>
    <row r="4224" spans="1:47" x14ac:dyDescent="0.35">
      <c r="A4224">
        <v>6447</v>
      </c>
      <c r="B4224" t="s">
        <v>51</v>
      </c>
      <c r="C4224">
        <v>1975</v>
      </c>
      <c r="D4224">
        <v>3</v>
      </c>
      <c r="E4224">
        <v>13</v>
      </c>
      <c r="F4224">
        <v>15</v>
      </c>
      <c r="G4224">
        <v>26</v>
      </c>
      <c r="H4224">
        <v>42.5</v>
      </c>
      <c r="I4224">
        <v>4</v>
      </c>
      <c r="J4224">
        <v>6.9</v>
      </c>
      <c r="L4224">
        <v>6.9</v>
      </c>
      <c r="M4224">
        <v>6.2</v>
      </c>
      <c r="Q4224">
        <v>8</v>
      </c>
      <c r="R4224" t="s">
        <v>539</v>
      </c>
      <c r="T4224" t="s">
        <v>2660</v>
      </c>
      <c r="U4224">
        <v>-29.9</v>
      </c>
      <c r="V4224">
        <v>-71.3</v>
      </c>
      <c r="W4224">
        <v>160</v>
      </c>
      <c r="X4224">
        <v>2</v>
      </c>
      <c r="Y4224">
        <v>1</v>
      </c>
      <c r="AB4224">
        <v>25</v>
      </c>
      <c r="AC4224">
        <v>1</v>
      </c>
      <c r="AE4224">
        <v>1</v>
      </c>
      <c r="AJ4224">
        <v>2</v>
      </c>
      <c r="AK4224">
        <v>1</v>
      </c>
      <c r="AN4224">
        <v>25</v>
      </c>
      <c r="AO4224">
        <v>1</v>
      </c>
      <c r="AQ4224">
        <v>1</v>
      </c>
    </row>
    <row r="4225" spans="1:47" x14ac:dyDescent="0.35">
      <c r="A4225">
        <v>4686</v>
      </c>
      <c r="B4225" t="s">
        <v>47</v>
      </c>
      <c r="C4225">
        <v>1975</v>
      </c>
      <c r="D4225">
        <v>3</v>
      </c>
      <c r="E4225">
        <v>27</v>
      </c>
      <c r="F4225">
        <v>5</v>
      </c>
      <c r="G4225">
        <v>15</v>
      </c>
      <c r="H4225">
        <v>6.2</v>
      </c>
      <c r="I4225">
        <v>5</v>
      </c>
      <c r="J4225">
        <v>6.7</v>
      </c>
      <c r="L4225">
        <v>6.7</v>
      </c>
      <c r="P4225">
        <v>6.7</v>
      </c>
      <c r="Q4225">
        <v>6</v>
      </c>
      <c r="R4225" t="s">
        <v>80</v>
      </c>
      <c r="T4225" t="s">
        <v>2661</v>
      </c>
      <c r="U4225">
        <v>40.42</v>
      </c>
      <c r="V4225">
        <v>26.14</v>
      </c>
      <c r="W4225">
        <v>140</v>
      </c>
      <c r="AE4225">
        <v>2</v>
      </c>
    </row>
    <row r="4226" spans="1:47" x14ac:dyDescent="0.35">
      <c r="A4226">
        <v>4687</v>
      </c>
      <c r="B4226" t="s">
        <v>47</v>
      </c>
      <c r="C4226">
        <v>1975</v>
      </c>
      <c r="D4226">
        <v>3</v>
      </c>
      <c r="E4226">
        <v>28</v>
      </c>
      <c r="F4226">
        <v>2</v>
      </c>
      <c r="G4226">
        <v>31</v>
      </c>
      <c r="H4226">
        <v>5.7</v>
      </c>
      <c r="I4226">
        <v>5</v>
      </c>
      <c r="J4226">
        <v>6</v>
      </c>
      <c r="L4226">
        <v>6</v>
      </c>
      <c r="M4226">
        <v>6.1</v>
      </c>
      <c r="N4226">
        <v>6.2</v>
      </c>
      <c r="P4226">
        <v>6.2</v>
      </c>
      <c r="Q4226">
        <v>8</v>
      </c>
      <c r="R4226" t="s">
        <v>505</v>
      </c>
      <c r="S4226" t="s">
        <v>2662</v>
      </c>
      <c r="T4226" t="s">
        <v>2663</v>
      </c>
      <c r="U4226">
        <v>42.06</v>
      </c>
      <c r="V4226">
        <v>-112.55</v>
      </c>
      <c r="W4226">
        <v>150</v>
      </c>
      <c r="AB4226">
        <v>1</v>
      </c>
      <c r="AC4226">
        <v>1</v>
      </c>
      <c r="AD4226">
        <v>1</v>
      </c>
      <c r="AE4226">
        <v>2</v>
      </c>
      <c r="AH4226">
        <v>520</v>
      </c>
      <c r="AI4226">
        <v>3</v>
      </c>
      <c r="AN4226">
        <v>1</v>
      </c>
      <c r="AO4226">
        <v>1</v>
      </c>
      <c r="AP4226">
        <v>1</v>
      </c>
      <c r="AQ4226">
        <v>2</v>
      </c>
      <c r="AT4226">
        <v>520</v>
      </c>
      <c r="AU4226">
        <v>3</v>
      </c>
    </row>
    <row r="4227" spans="1:47" x14ac:dyDescent="0.35">
      <c r="A4227">
        <v>4688</v>
      </c>
      <c r="B4227" t="s">
        <v>47</v>
      </c>
      <c r="C4227">
        <v>1975</v>
      </c>
      <c r="D4227">
        <v>4</v>
      </c>
      <c r="E4227">
        <v>5</v>
      </c>
      <c r="F4227">
        <v>9</v>
      </c>
      <c r="G4227">
        <v>34</v>
      </c>
      <c r="H4227">
        <v>36.6</v>
      </c>
      <c r="I4227">
        <v>33</v>
      </c>
      <c r="J4227">
        <v>6.1</v>
      </c>
      <c r="L4227">
        <v>6.1</v>
      </c>
      <c r="M4227">
        <v>5.6</v>
      </c>
      <c r="P4227">
        <v>6.3</v>
      </c>
      <c r="R4227" t="s">
        <v>501</v>
      </c>
      <c r="T4227" t="s">
        <v>501</v>
      </c>
      <c r="U4227">
        <v>10.039999999999999</v>
      </c>
      <c r="V4227">
        <v>-69.75</v>
      </c>
      <c r="W4227">
        <v>160</v>
      </c>
      <c r="X4227">
        <v>3</v>
      </c>
      <c r="Y4227">
        <v>1</v>
      </c>
      <c r="AD4227">
        <v>1.2</v>
      </c>
      <c r="AE4227">
        <v>2</v>
      </c>
    </row>
    <row r="4228" spans="1:47" x14ac:dyDescent="0.35">
      <c r="A4228">
        <v>4689</v>
      </c>
      <c r="B4228" t="s">
        <v>47</v>
      </c>
      <c r="C4228">
        <v>1975</v>
      </c>
      <c r="D4228">
        <v>4</v>
      </c>
      <c r="E4228">
        <v>20</v>
      </c>
      <c r="F4228">
        <v>17</v>
      </c>
      <c r="G4228">
        <v>35</v>
      </c>
      <c r="H4228">
        <v>50.4</v>
      </c>
      <c r="I4228">
        <v>7</v>
      </c>
      <c r="J4228">
        <v>6.1</v>
      </c>
      <c r="L4228">
        <v>6.1</v>
      </c>
      <c r="M4228">
        <v>5.7</v>
      </c>
      <c r="P4228">
        <v>6.4</v>
      </c>
      <c r="Q4228">
        <v>6</v>
      </c>
      <c r="R4228" t="s">
        <v>199</v>
      </c>
      <c r="T4228" t="s">
        <v>2664</v>
      </c>
      <c r="U4228">
        <v>33.19</v>
      </c>
      <c r="V4228">
        <v>131.30000000000001</v>
      </c>
      <c r="W4228">
        <v>30</v>
      </c>
      <c r="AB4228">
        <v>8</v>
      </c>
      <c r="AC4228">
        <v>1</v>
      </c>
      <c r="AE4228">
        <v>3</v>
      </c>
    </row>
    <row r="4229" spans="1:47" x14ac:dyDescent="0.35">
      <c r="A4229">
        <v>4690</v>
      </c>
      <c r="B4229" t="s">
        <v>47</v>
      </c>
      <c r="C4229">
        <v>1975</v>
      </c>
      <c r="D4229">
        <v>5</v>
      </c>
      <c r="E4229">
        <v>10</v>
      </c>
      <c r="F4229">
        <v>14</v>
      </c>
      <c r="G4229">
        <v>27</v>
      </c>
      <c r="H4229">
        <v>38.700000000000003</v>
      </c>
      <c r="I4229">
        <v>6</v>
      </c>
      <c r="J4229">
        <v>7.7</v>
      </c>
      <c r="L4229">
        <v>7.7</v>
      </c>
      <c r="M4229">
        <v>6.5</v>
      </c>
      <c r="P4229">
        <v>7.8</v>
      </c>
      <c r="R4229" t="s">
        <v>539</v>
      </c>
      <c r="T4229" t="s">
        <v>1243</v>
      </c>
      <c r="U4229">
        <v>-38.18</v>
      </c>
      <c r="V4229">
        <v>-73.23</v>
      </c>
      <c r="W4229">
        <v>160</v>
      </c>
      <c r="AE4229">
        <v>2</v>
      </c>
    </row>
    <row r="4230" spans="1:47" x14ac:dyDescent="0.35">
      <c r="A4230">
        <v>4691</v>
      </c>
      <c r="B4230" t="s">
        <v>51</v>
      </c>
      <c r="C4230">
        <v>1975</v>
      </c>
      <c r="D4230">
        <v>5</v>
      </c>
      <c r="E4230">
        <v>26</v>
      </c>
      <c r="F4230">
        <v>9</v>
      </c>
      <c r="G4230">
        <v>11</v>
      </c>
      <c r="H4230">
        <v>51.5</v>
      </c>
      <c r="I4230">
        <v>33</v>
      </c>
      <c r="J4230">
        <v>7.7</v>
      </c>
      <c r="K4230">
        <v>7.7</v>
      </c>
      <c r="L4230">
        <v>7.9</v>
      </c>
      <c r="M4230">
        <v>6.7</v>
      </c>
      <c r="Q4230">
        <v>6</v>
      </c>
      <c r="R4230" t="s">
        <v>2068</v>
      </c>
      <c r="T4230" t="s">
        <v>2665</v>
      </c>
      <c r="U4230">
        <v>35.997</v>
      </c>
      <c r="V4230">
        <v>-17.649000000000001</v>
      </c>
      <c r="W4230">
        <v>70</v>
      </c>
      <c r="AE4230">
        <v>1</v>
      </c>
      <c r="AQ4230">
        <v>1</v>
      </c>
    </row>
    <row r="4231" spans="1:47" x14ac:dyDescent="0.35">
      <c r="A4231">
        <v>6449</v>
      </c>
      <c r="B4231" t="s">
        <v>51</v>
      </c>
      <c r="C4231">
        <v>1975</v>
      </c>
      <c r="D4231">
        <v>6</v>
      </c>
      <c r="E4231">
        <v>10</v>
      </c>
      <c r="F4231">
        <v>13</v>
      </c>
      <c r="G4231">
        <v>47</v>
      </c>
      <c r="H4231">
        <v>14.5</v>
      </c>
      <c r="I4231">
        <v>15</v>
      </c>
      <c r="J4231">
        <v>7</v>
      </c>
      <c r="L4231">
        <v>7</v>
      </c>
      <c r="M4231">
        <v>5.8</v>
      </c>
      <c r="R4231" t="s">
        <v>98</v>
      </c>
      <c r="T4231" t="s">
        <v>2652</v>
      </c>
      <c r="U4231">
        <v>43.024000000000001</v>
      </c>
      <c r="V4231">
        <v>147.73400000000001</v>
      </c>
      <c r="W4231">
        <v>50</v>
      </c>
    </row>
    <row r="4232" spans="1:47" x14ac:dyDescent="0.35">
      <c r="A4232">
        <v>4692</v>
      </c>
      <c r="B4232" t="s">
        <v>47</v>
      </c>
      <c r="C4232">
        <v>1975</v>
      </c>
      <c r="D4232">
        <v>7</v>
      </c>
      <c r="E4232">
        <v>8</v>
      </c>
      <c r="F4232">
        <v>12</v>
      </c>
      <c r="G4232">
        <v>4</v>
      </c>
      <c r="H4232">
        <v>42.4</v>
      </c>
      <c r="I4232">
        <v>157</v>
      </c>
      <c r="J4232">
        <v>6.5</v>
      </c>
      <c r="M4232">
        <v>6.5</v>
      </c>
      <c r="P4232">
        <v>6.8</v>
      </c>
      <c r="R4232" t="s">
        <v>851</v>
      </c>
      <c r="T4232" t="s">
        <v>2666</v>
      </c>
      <c r="U4232">
        <v>21.49</v>
      </c>
      <c r="V4232">
        <v>94.7</v>
      </c>
      <c r="W4232">
        <v>60</v>
      </c>
      <c r="X4232">
        <v>1</v>
      </c>
      <c r="Y4232">
        <v>1</v>
      </c>
      <c r="AD4232">
        <v>1</v>
      </c>
      <c r="AE4232">
        <v>2</v>
      </c>
    </row>
    <row r="4233" spans="1:47" x14ac:dyDescent="0.35">
      <c r="A4233">
        <v>4693</v>
      </c>
      <c r="B4233" t="s">
        <v>47</v>
      </c>
      <c r="C4233">
        <v>1975</v>
      </c>
      <c r="D4233">
        <v>7</v>
      </c>
      <c r="E4233">
        <v>11</v>
      </c>
      <c r="F4233">
        <v>7</v>
      </c>
      <c r="G4233">
        <v>18</v>
      </c>
      <c r="H4233">
        <v>46.6</v>
      </c>
      <c r="I4233">
        <v>30</v>
      </c>
      <c r="J4233">
        <v>4.3</v>
      </c>
      <c r="M4233">
        <v>4.3</v>
      </c>
      <c r="R4233" t="s">
        <v>258</v>
      </c>
      <c r="T4233" t="s">
        <v>2667</v>
      </c>
      <c r="U4233">
        <v>36.32</v>
      </c>
      <c r="V4233">
        <v>5.2409999999999997</v>
      </c>
      <c r="W4233">
        <v>15</v>
      </c>
      <c r="X4233">
        <v>1</v>
      </c>
      <c r="Y4233">
        <v>1</v>
      </c>
      <c r="AB4233">
        <v>18</v>
      </c>
      <c r="AC4233">
        <v>1</v>
      </c>
      <c r="AE4233">
        <v>2</v>
      </c>
      <c r="AJ4233">
        <v>1</v>
      </c>
      <c r="AK4233">
        <v>1</v>
      </c>
      <c r="AN4233">
        <v>18</v>
      </c>
      <c r="AO4233">
        <v>1</v>
      </c>
      <c r="AQ4233">
        <v>2</v>
      </c>
    </row>
    <row r="4234" spans="1:47" x14ac:dyDescent="0.35">
      <c r="A4234">
        <v>4694</v>
      </c>
      <c r="B4234" t="s">
        <v>51</v>
      </c>
      <c r="C4234">
        <v>1975</v>
      </c>
      <c r="D4234">
        <v>7</v>
      </c>
      <c r="E4234">
        <v>20</v>
      </c>
      <c r="F4234">
        <v>14</v>
      </c>
      <c r="G4234">
        <v>37</v>
      </c>
      <c r="H4234">
        <v>39.9</v>
      </c>
      <c r="I4234">
        <v>49</v>
      </c>
      <c r="J4234">
        <v>7.9</v>
      </c>
      <c r="L4234">
        <v>7.9</v>
      </c>
      <c r="M4234">
        <v>6.6</v>
      </c>
      <c r="Q4234">
        <v>8</v>
      </c>
      <c r="R4234" t="s">
        <v>977</v>
      </c>
      <c r="T4234" t="s">
        <v>2668</v>
      </c>
      <c r="U4234">
        <v>-6.59</v>
      </c>
      <c r="V4234">
        <v>155.054</v>
      </c>
      <c r="W4234">
        <v>170</v>
      </c>
      <c r="AE4234">
        <v>3</v>
      </c>
      <c r="AG4234">
        <v>2</v>
      </c>
      <c r="AQ4234">
        <v>3</v>
      </c>
      <c r="AS4234">
        <v>2</v>
      </c>
    </row>
    <row r="4235" spans="1:47" x14ac:dyDescent="0.35">
      <c r="A4235">
        <v>4695</v>
      </c>
      <c r="B4235" t="s">
        <v>47</v>
      </c>
      <c r="C4235">
        <v>1975</v>
      </c>
      <c r="D4235">
        <v>7</v>
      </c>
      <c r="E4235">
        <v>20</v>
      </c>
      <c r="F4235">
        <v>19</v>
      </c>
      <c r="G4235">
        <v>54</v>
      </c>
      <c r="H4235">
        <v>27.7</v>
      </c>
      <c r="I4235">
        <v>44</v>
      </c>
      <c r="J4235">
        <v>7.7</v>
      </c>
      <c r="L4235">
        <v>7.7</v>
      </c>
      <c r="M4235">
        <v>6.1</v>
      </c>
      <c r="Q4235">
        <v>7</v>
      </c>
      <c r="R4235" t="s">
        <v>977</v>
      </c>
      <c r="T4235" t="s">
        <v>2669</v>
      </c>
      <c r="U4235">
        <v>-7.1040000000000001</v>
      </c>
      <c r="V4235">
        <v>155.15199999999999</v>
      </c>
      <c r="W4235">
        <v>170</v>
      </c>
    </row>
    <row r="4236" spans="1:47" x14ac:dyDescent="0.35">
      <c r="A4236">
        <v>4696</v>
      </c>
      <c r="B4236" t="s">
        <v>47</v>
      </c>
      <c r="C4236">
        <v>1975</v>
      </c>
      <c r="D4236">
        <v>8</v>
      </c>
      <c r="E4236">
        <v>1</v>
      </c>
      <c r="F4236">
        <v>20</v>
      </c>
      <c r="G4236">
        <v>20</v>
      </c>
      <c r="H4236">
        <v>12.9</v>
      </c>
      <c r="I4236">
        <v>15</v>
      </c>
      <c r="J4236">
        <v>5.6</v>
      </c>
      <c r="L4236">
        <v>5.6</v>
      </c>
      <c r="M4236">
        <v>5.8</v>
      </c>
      <c r="N4236">
        <v>5.7</v>
      </c>
      <c r="Q4236">
        <v>8</v>
      </c>
      <c r="R4236" t="s">
        <v>505</v>
      </c>
      <c r="S4236" t="s">
        <v>1092</v>
      </c>
      <c r="T4236" t="s">
        <v>2670</v>
      </c>
      <c r="U4236">
        <v>39.439</v>
      </c>
      <c r="V4236">
        <v>-121.52800000000001</v>
      </c>
      <c r="W4236">
        <v>150</v>
      </c>
      <c r="AB4236">
        <v>10</v>
      </c>
      <c r="AC4236">
        <v>1</v>
      </c>
      <c r="AD4236">
        <v>3</v>
      </c>
      <c r="AE4236">
        <v>2</v>
      </c>
      <c r="AN4236">
        <v>10</v>
      </c>
      <c r="AO4236">
        <v>1</v>
      </c>
      <c r="AP4236">
        <v>3</v>
      </c>
      <c r="AQ4236">
        <v>2</v>
      </c>
    </row>
    <row r="4237" spans="1:47" x14ac:dyDescent="0.35">
      <c r="A4237">
        <v>4697</v>
      </c>
      <c r="B4237" t="s">
        <v>47</v>
      </c>
      <c r="C4237">
        <v>1975</v>
      </c>
      <c r="D4237">
        <v>9</v>
      </c>
      <c r="E4237">
        <v>6</v>
      </c>
      <c r="F4237">
        <v>9</v>
      </c>
      <c r="G4237">
        <v>20</v>
      </c>
      <c r="H4237">
        <v>10.9</v>
      </c>
      <c r="I4237">
        <v>26</v>
      </c>
      <c r="J4237">
        <v>6.7</v>
      </c>
      <c r="L4237">
        <v>6.7</v>
      </c>
      <c r="M4237">
        <v>6.1</v>
      </c>
      <c r="Q4237">
        <v>9</v>
      </c>
      <c r="R4237" t="s">
        <v>80</v>
      </c>
      <c r="T4237" t="s">
        <v>2671</v>
      </c>
      <c r="U4237">
        <v>38.473999999999997</v>
      </c>
      <c r="V4237">
        <v>40.722999999999999</v>
      </c>
      <c r="W4237">
        <v>140</v>
      </c>
      <c r="X4237">
        <v>2311</v>
      </c>
      <c r="Y4237">
        <v>4</v>
      </c>
      <c r="AB4237">
        <v>3372</v>
      </c>
      <c r="AC4237">
        <v>4</v>
      </c>
      <c r="AD4237">
        <v>17</v>
      </c>
      <c r="AE4237">
        <v>3</v>
      </c>
      <c r="AJ4237">
        <v>2311</v>
      </c>
      <c r="AK4237">
        <v>4</v>
      </c>
      <c r="AN4237">
        <v>3372</v>
      </c>
      <c r="AO4237">
        <v>4</v>
      </c>
    </row>
    <row r="4238" spans="1:47" x14ac:dyDescent="0.35">
      <c r="A4238">
        <v>4701</v>
      </c>
      <c r="B4238" t="s">
        <v>47</v>
      </c>
      <c r="C4238">
        <v>1975</v>
      </c>
      <c r="D4238">
        <v>9</v>
      </c>
      <c r="E4238">
        <v>21</v>
      </c>
      <c r="F4238">
        <v>14</v>
      </c>
      <c r="G4238">
        <v>16</v>
      </c>
      <c r="H4238">
        <v>37.799999999999997</v>
      </c>
      <c r="I4238">
        <v>33</v>
      </c>
      <c r="J4238">
        <v>5</v>
      </c>
      <c r="L4238">
        <v>5</v>
      </c>
      <c r="M4238">
        <v>5.2</v>
      </c>
      <c r="Q4238">
        <v>7</v>
      </c>
      <c r="R4238" t="s">
        <v>73</v>
      </c>
      <c r="T4238" t="s">
        <v>2672</v>
      </c>
      <c r="U4238">
        <v>31.599</v>
      </c>
      <c r="V4238">
        <v>51.036999999999999</v>
      </c>
      <c r="W4238">
        <v>140</v>
      </c>
      <c r="X4238">
        <v>2</v>
      </c>
      <c r="Y4238">
        <v>1</v>
      </c>
      <c r="AE4238">
        <v>3</v>
      </c>
    </row>
    <row r="4239" spans="1:47" x14ac:dyDescent="0.35">
      <c r="A4239">
        <v>4702</v>
      </c>
      <c r="B4239" t="s">
        <v>47</v>
      </c>
      <c r="C4239">
        <v>1975</v>
      </c>
      <c r="D4239">
        <v>10</v>
      </c>
      <c r="E4239">
        <v>11</v>
      </c>
      <c r="F4239">
        <v>14</v>
      </c>
      <c r="G4239">
        <v>35</v>
      </c>
      <c r="H4239">
        <v>15</v>
      </c>
      <c r="I4239">
        <v>9</v>
      </c>
      <c r="J4239">
        <v>7.8</v>
      </c>
      <c r="L4239">
        <v>7.8</v>
      </c>
      <c r="M4239">
        <v>7</v>
      </c>
      <c r="R4239" t="s">
        <v>1332</v>
      </c>
      <c r="T4239" t="s">
        <v>1871</v>
      </c>
      <c r="U4239">
        <v>-24.893999999999998</v>
      </c>
      <c r="V4239">
        <v>-175.119</v>
      </c>
      <c r="W4239">
        <v>170</v>
      </c>
    </row>
    <row r="4240" spans="1:47" x14ac:dyDescent="0.35">
      <c r="A4240">
        <v>4703</v>
      </c>
      <c r="B4240" t="s">
        <v>51</v>
      </c>
      <c r="C4240">
        <v>1975</v>
      </c>
      <c r="D4240">
        <v>10</v>
      </c>
      <c r="E4240">
        <v>31</v>
      </c>
      <c r="F4240">
        <v>8</v>
      </c>
      <c r="G4240">
        <v>28</v>
      </c>
      <c r="H4240">
        <v>2.6</v>
      </c>
      <c r="I4240">
        <v>50</v>
      </c>
      <c r="J4240">
        <v>7.6</v>
      </c>
      <c r="L4240">
        <v>7.6</v>
      </c>
      <c r="M4240">
        <v>6.4</v>
      </c>
      <c r="Q4240">
        <v>6</v>
      </c>
      <c r="R4240" t="s">
        <v>621</v>
      </c>
      <c r="T4240" t="s">
        <v>621</v>
      </c>
      <c r="U4240">
        <v>12.54</v>
      </c>
      <c r="V4240">
        <v>125.99299999999999</v>
      </c>
      <c r="W4240">
        <v>170</v>
      </c>
      <c r="X4240">
        <v>1</v>
      </c>
      <c r="Y4240">
        <v>1</v>
      </c>
      <c r="AJ4240">
        <v>1</v>
      </c>
      <c r="AK4240">
        <v>1</v>
      </c>
      <c r="AQ4240">
        <v>1</v>
      </c>
      <c r="AR4240">
        <v>30</v>
      </c>
      <c r="AS4240">
        <v>1</v>
      </c>
    </row>
    <row r="4241" spans="1:45" x14ac:dyDescent="0.35">
      <c r="A4241">
        <v>7202</v>
      </c>
      <c r="B4241" t="s">
        <v>47</v>
      </c>
      <c r="C4241">
        <v>1975</v>
      </c>
      <c r="D4241">
        <v>11</v>
      </c>
      <c r="E4241">
        <v>1</v>
      </c>
      <c r="F4241">
        <v>1</v>
      </c>
      <c r="G4241">
        <v>17</v>
      </c>
      <c r="H4241">
        <v>33.9</v>
      </c>
      <c r="I4241">
        <v>113</v>
      </c>
      <c r="J4241">
        <v>6.1</v>
      </c>
      <c r="M4241">
        <v>6.1</v>
      </c>
      <c r="Q4241">
        <v>7</v>
      </c>
      <c r="R4241" t="s">
        <v>647</v>
      </c>
      <c r="S4241" t="s">
        <v>1104</v>
      </c>
      <c r="T4241" t="s">
        <v>1105</v>
      </c>
      <c r="U4241">
        <v>13.843</v>
      </c>
      <c r="V4241">
        <v>144.75399999999999</v>
      </c>
      <c r="W4241">
        <v>170</v>
      </c>
      <c r="AE4241">
        <v>1</v>
      </c>
    </row>
    <row r="4242" spans="1:45" x14ac:dyDescent="0.35">
      <c r="A4242">
        <v>4704</v>
      </c>
      <c r="B4242" t="s">
        <v>51</v>
      </c>
      <c r="C4242">
        <v>1975</v>
      </c>
      <c r="D4242">
        <v>11</v>
      </c>
      <c r="E4242">
        <v>29</v>
      </c>
      <c r="F4242">
        <v>14</v>
      </c>
      <c r="G4242">
        <v>47</v>
      </c>
      <c r="H4242">
        <v>40.9</v>
      </c>
      <c r="I4242">
        <v>2</v>
      </c>
      <c r="J4242">
        <v>7.7</v>
      </c>
      <c r="K4242">
        <v>7.7</v>
      </c>
      <c r="L4242">
        <v>7.2</v>
      </c>
      <c r="M4242">
        <v>6</v>
      </c>
      <c r="Q4242">
        <v>9</v>
      </c>
      <c r="R4242" t="s">
        <v>505</v>
      </c>
      <c r="S4242" t="s">
        <v>506</v>
      </c>
      <c r="T4242" t="s">
        <v>507</v>
      </c>
      <c r="U4242">
        <v>19.451000000000001</v>
      </c>
      <c r="V4242">
        <v>-155.03299999999999</v>
      </c>
      <c r="W4242">
        <v>150</v>
      </c>
      <c r="AD4242">
        <v>4</v>
      </c>
      <c r="AE4242">
        <v>2</v>
      </c>
      <c r="AJ4242">
        <v>2</v>
      </c>
      <c r="AK4242">
        <v>1</v>
      </c>
      <c r="AP4242">
        <v>4</v>
      </c>
      <c r="AQ4242">
        <v>2</v>
      </c>
      <c r="AS4242">
        <v>3</v>
      </c>
    </row>
    <row r="4243" spans="1:45" x14ac:dyDescent="0.35">
      <c r="A4243">
        <v>10271</v>
      </c>
      <c r="B4243" t="s">
        <v>51</v>
      </c>
      <c r="C4243">
        <v>1975</v>
      </c>
      <c r="D4243">
        <v>12</v>
      </c>
      <c r="E4243">
        <v>16</v>
      </c>
      <c r="F4243">
        <v>21</v>
      </c>
      <c r="G4243">
        <v>1</v>
      </c>
      <c r="H4243">
        <v>39</v>
      </c>
      <c r="I4243">
        <v>33</v>
      </c>
      <c r="J4243">
        <v>4.9000000000000004</v>
      </c>
      <c r="M4243">
        <v>4.9000000000000004</v>
      </c>
      <c r="R4243" t="s">
        <v>1594</v>
      </c>
      <c r="T4243" t="s">
        <v>1595</v>
      </c>
      <c r="U4243">
        <v>-18.672000000000001</v>
      </c>
      <c r="V4243">
        <v>178.464</v>
      </c>
      <c r="W4243">
        <v>170</v>
      </c>
    </row>
    <row r="4244" spans="1:45" x14ac:dyDescent="0.35">
      <c r="A4244">
        <v>4705</v>
      </c>
      <c r="B4244" t="s">
        <v>51</v>
      </c>
      <c r="C4244">
        <v>1975</v>
      </c>
      <c r="D4244">
        <v>12</v>
      </c>
      <c r="E4244">
        <v>26</v>
      </c>
      <c r="F4244">
        <v>15</v>
      </c>
      <c r="G4244">
        <v>56</v>
      </c>
      <c r="H4244">
        <v>38.700000000000003</v>
      </c>
      <c r="I4244">
        <v>33</v>
      </c>
      <c r="J4244">
        <v>7.8</v>
      </c>
      <c r="L4244">
        <v>7.8</v>
      </c>
      <c r="M4244">
        <v>6.4</v>
      </c>
      <c r="P4244">
        <v>7.8</v>
      </c>
      <c r="Q4244">
        <v>5</v>
      </c>
      <c r="R4244" t="s">
        <v>1988</v>
      </c>
      <c r="T4244" t="s">
        <v>1989</v>
      </c>
      <c r="U4244">
        <v>-16.265000000000001</v>
      </c>
      <c r="V4244">
        <v>-172.46700000000001</v>
      </c>
      <c r="W4244">
        <v>170</v>
      </c>
    </row>
    <row r="4245" spans="1:45" x14ac:dyDescent="0.35">
      <c r="A4245">
        <v>4706</v>
      </c>
      <c r="B4245" t="s">
        <v>47</v>
      </c>
      <c r="C4245">
        <v>1975</v>
      </c>
      <c r="D4245">
        <v>12</v>
      </c>
      <c r="E4245">
        <v>31</v>
      </c>
      <c r="F4245">
        <v>9</v>
      </c>
      <c r="G4245">
        <v>45</v>
      </c>
      <c r="H4245">
        <v>47.7</v>
      </c>
      <c r="I4245">
        <v>19</v>
      </c>
      <c r="J4245">
        <v>5.5</v>
      </c>
      <c r="L4245">
        <v>5.5</v>
      </c>
      <c r="M4245">
        <v>5.4</v>
      </c>
      <c r="Q4245">
        <v>9</v>
      </c>
      <c r="R4245" t="s">
        <v>56</v>
      </c>
      <c r="T4245" t="s">
        <v>2673</v>
      </c>
      <c r="U4245">
        <v>38.628</v>
      </c>
      <c r="V4245">
        <v>21.797999999999998</v>
      </c>
      <c r="W4245">
        <v>130</v>
      </c>
      <c r="X4245">
        <v>1</v>
      </c>
      <c r="Y4245">
        <v>1</v>
      </c>
      <c r="AB4245">
        <v>10</v>
      </c>
      <c r="AC4245">
        <v>1</v>
      </c>
      <c r="AE4245">
        <v>3</v>
      </c>
      <c r="AJ4245">
        <v>1</v>
      </c>
      <c r="AK4245">
        <v>1</v>
      </c>
      <c r="AN4245">
        <v>10</v>
      </c>
      <c r="AO4245">
        <v>1</v>
      </c>
      <c r="AQ4245">
        <v>3</v>
      </c>
    </row>
    <row r="4246" spans="1:45" x14ac:dyDescent="0.35">
      <c r="A4246">
        <v>4707</v>
      </c>
      <c r="B4246" t="s">
        <v>47</v>
      </c>
      <c r="C4246">
        <v>1976</v>
      </c>
      <c r="D4246">
        <v>1</v>
      </c>
      <c r="E4246">
        <v>13</v>
      </c>
      <c r="F4246">
        <v>13</v>
      </c>
      <c r="G4246">
        <v>29</v>
      </c>
      <c r="H4246">
        <v>19.5</v>
      </c>
      <c r="I4246">
        <v>33</v>
      </c>
      <c r="J4246">
        <v>6.4</v>
      </c>
      <c r="L4246">
        <v>6.4</v>
      </c>
      <c r="P4246">
        <v>6.4</v>
      </c>
      <c r="R4246" t="s">
        <v>287</v>
      </c>
      <c r="T4246" t="s">
        <v>2674</v>
      </c>
      <c r="U4246">
        <v>66.16</v>
      </c>
      <c r="V4246">
        <v>-16.579999999999998</v>
      </c>
      <c r="W4246">
        <v>120</v>
      </c>
      <c r="AE4246">
        <v>2</v>
      </c>
    </row>
    <row r="4247" spans="1:45" x14ac:dyDescent="0.35">
      <c r="A4247">
        <v>4708</v>
      </c>
      <c r="B4247" t="s">
        <v>47</v>
      </c>
      <c r="C4247">
        <v>1976</v>
      </c>
      <c r="D4247">
        <v>1</v>
      </c>
      <c r="E4247">
        <v>14</v>
      </c>
      <c r="F4247">
        <v>15</v>
      </c>
      <c r="G4247">
        <v>56</v>
      </c>
      <c r="H4247">
        <v>34.9</v>
      </c>
      <c r="I4247">
        <v>69</v>
      </c>
      <c r="J4247">
        <v>7.8</v>
      </c>
      <c r="L4247">
        <v>7.8</v>
      </c>
      <c r="M4247">
        <v>6.3</v>
      </c>
      <c r="P4247">
        <v>7.8</v>
      </c>
      <c r="Q4247">
        <v>8</v>
      </c>
      <c r="R4247" t="s">
        <v>1827</v>
      </c>
      <c r="T4247" t="s">
        <v>1828</v>
      </c>
      <c r="U4247">
        <v>-29.207999999999998</v>
      </c>
      <c r="V4247">
        <v>-177.886</v>
      </c>
      <c r="W4247">
        <v>170</v>
      </c>
    </row>
    <row r="4248" spans="1:45" x14ac:dyDescent="0.35">
      <c r="A4248">
        <v>4709</v>
      </c>
      <c r="B4248" t="s">
        <v>51</v>
      </c>
      <c r="C4248">
        <v>1976</v>
      </c>
      <c r="D4248">
        <v>1</v>
      </c>
      <c r="E4248">
        <v>14</v>
      </c>
      <c r="F4248">
        <v>16</v>
      </c>
      <c r="G4248">
        <v>47</v>
      </c>
      <c r="H4248">
        <v>33.5</v>
      </c>
      <c r="I4248">
        <v>33</v>
      </c>
      <c r="J4248">
        <v>8</v>
      </c>
      <c r="L4248">
        <v>8</v>
      </c>
      <c r="M4248">
        <v>6.5</v>
      </c>
      <c r="P4248">
        <v>8.1999999999999993</v>
      </c>
      <c r="R4248" t="s">
        <v>1827</v>
      </c>
      <c r="T4248" t="s">
        <v>1828</v>
      </c>
      <c r="U4248">
        <v>-28.427</v>
      </c>
      <c r="V4248">
        <v>-177.65700000000001</v>
      </c>
      <c r="W4248">
        <v>170</v>
      </c>
      <c r="AE4248">
        <v>1</v>
      </c>
    </row>
    <row r="4249" spans="1:45" x14ac:dyDescent="0.35">
      <c r="A4249">
        <v>6450</v>
      </c>
      <c r="B4249" t="s">
        <v>51</v>
      </c>
      <c r="C4249">
        <v>1976</v>
      </c>
      <c r="D4249">
        <v>1</v>
      </c>
      <c r="E4249">
        <v>21</v>
      </c>
      <c r="F4249">
        <v>10</v>
      </c>
      <c r="G4249">
        <v>5</v>
      </c>
      <c r="H4249">
        <v>24.1</v>
      </c>
      <c r="I4249">
        <v>41</v>
      </c>
      <c r="J4249">
        <v>7</v>
      </c>
      <c r="L4249">
        <v>7</v>
      </c>
      <c r="M4249">
        <v>6.3</v>
      </c>
      <c r="Q4249">
        <v>5</v>
      </c>
      <c r="R4249" t="s">
        <v>98</v>
      </c>
      <c r="T4249" t="s">
        <v>904</v>
      </c>
      <c r="U4249">
        <v>44.914999999999999</v>
      </c>
      <c r="V4249">
        <v>149.12299999999999</v>
      </c>
      <c r="W4249">
        <v>50</v>
      </c>
    </row>
    <row r="4250" spans="1:45" x14ac:dyDescent="0.35">
      <c r="A4250">
        <v>4711</v>
      </c>
      <c r="B4250" t="s">
        <v>51</v>
      </c>
      <c r="C4250">
        <v>1976</v>
      </c>
      <c r="D4250">
        <v>2</v>
      </c>
      <c r="E4250">
        <v>4</v>
      </c>
      <c r="F4250">
        <v>9</v>
      </c>
      <c r="G4250">
        <v>1</v>
      </c>
      <c r="H4250">
        <v>43.4</v>
      </c>
      <c r="I4250">
        <v>5</v>
      </c>
      <c r="J4250">
        <v>7.5</v>
      </c>
      <c r="L4250">
        <v>7.5</v>
      </c>
      <c r="M4250">
        <v>6.2</v>
      </c>
      <c r="Q4250">
        <v>9</v>
      </c>
      <c r="R4250" t="s">
        <v>578</v>
      </c>
      <c r="T4250" t="s">
        <v>2675</v>
      </c>
      <c r="U4250">
        <v>15.324</v>
      </c>
      <c r="V4250">
        <v>-89.100999999999999</v>
      </c>
      <c r="W4250">
        <v>90</v>
      </c>
      <c r="X4250">
        <v>23000</v>
      </c>
      <c r="Y4250">
        <v>4</v>
      </c>
      <c r="AB4250">
        <v>76000</v>
      </c>
      <c r="AC4250">
        <v>4</v>
      </c>
      <c r="AD4250">
        <v>2147</v>
      </c>
      <c r="AE4250">
        <v>4</v>
      </c>
      <c r="AJ4250">
        <v>23000</v>
      </c>
      <c r="AK4250">
        <v>4</v>
      </c>
      <c r="AN4250">
        <v>76000</v>
      </c>
      <c r="AO4250">
        <v>4</v>
      </c>
      <c r="AP4250">
        <v>2147</v>
      </c>
      <c r="AQ4250">
        <v>4</v>
      </c>
    </row>
    <row r="4251" spans="1:45" x14ac:dyDescent="0.35">
      <c r="A4251">
        <v>4714</v>
      </c>
      <c r="B4251" t="s">
        <v>47</v>
      </c>
      <c r="C4251">
        <v>1976</v>
      </c>
      <c r="D4251">
        <v>3</v>
      </c>
      <c r="E4251">
        <v>13</v>
      </c>
      <c r="F4251">
        <v>16</v>
      </c>
      <c r="G4251">
        <v>30</v>
      </c>
      <c r="H4251">
        <v>41.5</v>
      </c>
      <c r="I4251">
        <v>5</v>
      </c>
      <c r="J4251">
        <v>5.0999999999999996</v>
      </c>
      <c r="L4251">
        <v>5.0999999999999996</v>
      </c>
      <c r="M4251">
        <v>5.4</v>
      </c>
      <c r="R4251" t="s">
        <v>578</v>
      </c>
      <c r="T4251" t="s">
        <v>578</v>
      </c>
      <c r="U4251">
        <v>14.766999999999999</v>
      </c>
      <c r="V4251">
        <v>-91.061000000000007</v>
      </c>
      <c r="W4251">
        <v>100</v>
      </c>
      <c r="X4251">
        <v>4</v>
      </c>
      <c r="Y4251">
        <v>1</v>
      </c>
      <c r="AB4251">
        <v>50</v>
      </c>
      <c r="AC4251">
        <v>1</v>
      </c>
      <c r="AE4251">
        <v>2</v>
      </c>
      <c r="AJ4251">
        <v>4</v>
      </c>
      <c r="AK4251">
        <v>1</v>
      </c>
      <c r="AN4251">
        <v>50</v>
      </c>
      <c r="AO4251">
        <v>1</v>
      </c>
      <c r="AQ4251">
        <v>2</v>
      </c>
    </row>
    <row r="4252" spans="1:45" x14ac:dyDescent="0.35">
      <c r="A4252">
        <v>4715</v>
      </c>
      <c r="B4252" t="s">
        <v>47</v>
      </c>
      <c r="C4252">
        <v>1976</v>
      </c>
      <c r="D4252">
        <v>3</v>
      </c>
      <c r="E4252">
        <v>19</v>
      </c>
      <c r="F4252">
        <v>13</v>
      </c>
      <c r="G4252">
        <v>3</v>
      </c>
      <c r="H4252">
        <v>38.4</v>
      </c>
      <c r="I4252">
        <v>33</v>
      </c>
      <c r="J4252">
        <v>5.5</v>
      </c>
      <c r="L4252">
        <v>5.5</v>
      </c>
      <c r="M4252">
        <v>5.6</v>
      </c>
      <c r="P4252">
        <v>5.5</v>
      </c>
      <c r="Q4252">
        <v>8</v>
      </c>
      <c r="R4252" t="s">
        <v>121</v>
      </c>
      <c r="T4252" t="s">
        <v>2676</v>
      </c>
      <c r="U4252">
        <v>36.61</v>
      </c>
      <c r="V4252">
        <v>67.790000000000006</v>
      </c>
      <c r="W4252">
        <v>40</v>
      </c>
      <c r="X4252">
        <v>50</v>
      </c>
      <c r="Y4252">
        <v>1</v>
      </c>
      <c r="AE4252">
        <v>3</v>
      </c>
    </row>
    <row r="4253" spans="1:45" x14ac:dyDescent="0.35">
      <c r="A4253">
        <v>4716</v>
      </c>
      <c r="B4253" t="s">
        <v>47</v>
      </c>
      <c r="C4253">
        <v>1976</v>
      </c>
      <c r="D4253">
        <v>3</v>
      </c>
      <c r="E4253">
        <v>25</v>
      </c>
      <c r="F4253">
        <v>11</v>
      </c>
      <c r="G4253">
        <v>55</v>
      </c>
      <c r="H4253">
        <v>39.4</v>
      </c>
      <c r="I4253">
        <v>18</v>
      </c>
      <c r="J4253">
        <v>4.8</v>
      </c>
      <c r="M4253">
        <v>4.8</v>
      </c>
      <c r="P4253">
        <v>4.8</v>
      </c>
      <c r="R4253" t="s">
        <v>80</v>
      </c>
      <c r="T4253" t="s">
        <v>80</v>
      </c>
      <c r="U4253">
        <v>41.13</v>
      </c>
      <c r="V4253">
        <v>43.01</v>
      </c>
      <c r="W4253">
        <v>140</v>
      </c>
      <c r="X4253">
        <v>1</v>
      </c>
      <c r="Y4253">
        <v>1</v>
      </c>
      <c r="AE4253">
        <v>2</v>
      </c>
    </row>
    <row r="4254" spans="1:45" x14ac:dyDescent="0.35">
      <c r="A4254">
        <v>4717</v>
      </c>
      <c r="B4254" t="s">
        <v>47</v>
      </c>
      <c r="C4254">
        <v>1976</v>
      </c>
      <c r="D4254">
        <v>4</v>
      </c>
      <c r="E4254">
        <v>8</v>
      </c>
      <c r="F4254">
        <v>2</v>
      </c>
      <c r="G4254">
        <v>40</v>
      </c>
      <c r="H4254">
        <v>27</v>
      </c>
      <c r="I4254">
        <v>33</v>
      </c>
      <c r="J4254">
        <v>7</v>
      </c>
      <c r="L4254">
        <v>7</v>
      </c>
      <c r="M4254">
        <v>6.5</v>
      </c>
      <c r="P4254">
        <v>7.3</v>
      </c>
      <c r="Q4254">
        <v>7</v>
      </c>
      <c r="R4254" t="s">
        <v>233</v>
      </c>
      <c r="T4254" t="s">
        <v>2677</v>
      </c>
      <c r="U4254">
        <v>40.31</v>
      </c>
      <c r="V4254">
        <v>63.77</v>
      </c>
      <c r="W4254">
        <v>40</v>
      </c>
      <c r="AE4254">
        <v>3</v>
      </c>
    </row>
    <row r="4255" spans="1:45" x14ac:dyDescent="0.35">
      <c r="A4255">
        <v>4718</v>
      </c>
      <c r="B4255" t="s">
        <v>47</v>
      </c>
      <c r="C4255">
        <v>1976</v>
      </c>
      <c r="D4255">
        <v>4</v>
      </c>
      <c r="E4255">
        <v>9</v>
      </c>
      <c r="F4255">
        <v>7</v>
      </c>
      <c r="G4255">
        <v>8</v>
      </c>
      <c r="H4255">
        <v>47</v>
      </c>
      <c r="I4255">
        <v>9</v>
      </c>
      <c r="J4255">
        <v>6.7</v>
      </c>
      <c r="L4255">
        <v>6.7</v>
      </c>
      <c r="P4255">
        <v>6.7</v>
      </c>
      <c r="R4255" t="s">
        <v>570</v>
      </c>
      <c r="T4255" t="s">
        <v>2678</v>
      </c>
      <c r="U4255">
        <v>0.78</v>
      </c>
      <c r="V4255">
        <v>-79.8</v>
      </c>
      <c r="W4255">
        <v>160</v>
      </c>
      <c r="X4255">
        <v>10</v>
      </c>
      <c r="Y4255">
        <v>1</v>
      </c>
      <c r="AD4255">
        <v>4</v>
      </c>
      <c r="AE4255">
        <v>2</v>
      </c>
    </row>
    <row r="4256" spans="1:45" x14ac:dyDescent="0.35">
      <c r="A4256">
        <v>4719</v>
      </c>
      <c r="B4256" t="s">
        <v>47</v>
      </c>
      <c r="C4256">
        <v>1976</v>
      </c>
      <c r="D4256">
        <v>4</v>
      </c>
      <c r="E4256">
        <v>29</v>
      </c>
      <c r="F4256">
        <v>22</v>
      </c>
      <c r="G4256">
        <v>18</v>
      </c>
      <c r="H4256">
        <v>9.1</v>
      </c>
      <c r="I4256">
        <v>44</v>
      </c>
      <c r="J4256">
        <v>5.5</v>
      </c>
      <c r="L4256">
        <v>5.5</v>
      </c>
      <c r="M4256">
        <v>5</v>
      </c>
      <c r="P4256">
        <v>5.5</v>
      </c>
      <c r="R4256" t="s">
        <v>80</v>
      </c>
      <c r="T4256" t="s">
        <v>80</v>
      </c>
      <c r="U4256">
        <v>40.89</v>
      </c>
      <c r="V4256">
        <v>42.85</v>
      </c>
      <c r="W4256">
        <v>140</v>
      </c>
      <c r="X4256">
        <v>4</v>
      </c>
      <c r="Y4256">
        <v>1</v>
      </c>
      <c r="AE4256">
        <v>2</v>
      </c>
    </row>
    <row r="4257" spans="1:45" x14ac:dyDescent="0.35">
      <c r="A4257">
        <v>4720</v>
      </c>
      <c r="B4257" t="s">
        <v>47</v>
      </c>
      <c r="C4257">
        <v>1976</v>
      </c>
      <c r="D4257">
        <v>5</v>
      </c>
      <c r="E4257">
        <v>6</v>
      </c>
      <c r="F4257">
        <v>20</v>
      </c>
      <c r="G4257">
        <v>0</v>
      </c>
      <c r="H4257">
        <v>11.6</v>
      </c>
      <c r="I4257">
        <v>9</v>
      </c>
      <c r="J4257">
        <v>6.5</v>
      </c>
      <c r="L4257">
        <v>6.5</v>
      </c>
      <c r="M4257">
        <v>6</v>
      </c>
      <c r="Q4257">
        <v>10</v>
      </c>
      <c r="R4257" t="s">
        <v>60</v>
      </c>
      <c r="T4257" t="s">
        <v>2679</v>
      </c>
      <c r="U4257">
        <v>46.356000000000002</v>
      </c>
      <c r="V4257">
        <v>13.275</v>
      </c>
      <c r="W4257">
        <v>130</v>
      </c>
      <c r="X4257">
        <v>978</v>
      </c>
      <c r="Y4257">
        <v>3</v>
      </c>
      <c r="AB4257">
        <v>1700</v>
      </c>
      <c r="AC4257">
        <v>4</v>
      </c>
      <c r="AD4257">
        <v>3600</v>
      </c>
      <c r="AE4257">
        <v>4</v>
      </c>
      <c r="AJ4257">
        <v>978</v>
      </c>
      <c r="AK4257">
        <v>3</v>
      </c>
      <c r="AN4257">
        <v>1700</v>
      </c>
      <c r="AO4257">
        <v>4</v>
      </c>
      <c r="AP4257">
        <v>3600</v>
      </c>
      <c r="AQ4257">
        <v>4</v>
      </c>
    </row>
    <row r="4258" spans="1:45" x14ac:dyDescent="0.35">
      <c r="A4258">
        <v>4724</v>
      </c>
      <c r="B4258" t="s">
        <v>47</v>
      </c>
      <c r="C4258">
        <v>1976</v>
      </c>
      <c r="D4258">
        <v>5</v>
      </c>
      <c r="E4258">
        <v>17</v>
      </c>
      <c r="F4258">
        <v>2</v>
      </c>
      <c r="G4258">
        <v>58</v>
      </c>
      <c r="H4258">
        <v>40.6</v>
      </c>
      <c r="I4258">
        <v>10</v>
      </c>
      <c r="J4258">
        <v>7</v>
      </c>
      <c r="L4258">
        <v>7</v>
      </c>
      <c r="M4258">
        <v>6.3</v>
      </c>
      <c r="P4258">
        <v>7.3</v>
      </c>
      <c r="Q4258">
        <v>10</v>
      </c>
      <c r="R4258" t="s">
        <v>233</v>
      </c>
      <c r="T4258" t="s">
        <v>2680</v>
      </c>
      <c r="U4258">
        <v>40.380000000000003</v>
      </c>
      <c r="V4258">
        <v>63.47</v>
      </c>
      <c r="W4258">
        <v>40</v>
      </c>
      <c r="AD4258">
        <v>85</v>
      </c>
      <c r="AE4258">
        <v>4</v>
      </c>
    </row>
    <row r="4259" spans="1:45" x14ac:dyDescent="0.35">
      <c r="A4259">
        <v>4725</v>
      </c>
      <c r="B4259" t="s">
        <v>47</v>
      </c>
      <c r="C4259">
        <v>1976</v>
      </c>
      <c r="D4259">
        <v>5</v>
      </c>
      <c r="E4259">
        <v>29</v>
      </c>
      <c r="F4259">
        <v>12</v>
      </c>
      <c r="G4259">
        <v>23</v>
      </c>
      <c r="H4259">
        <v>18.7</v>
      </c>
      <c r="I4259">
        <v>8</v>
      </c>
      <c r="J4259">
        <v>7.3</v>
      </c>
      <c r="L4259">
        <v>7.3</v>
      </c>
      <c r="M4259">
        <v>6.1</v>
      </c>
      <c r="Q4259">
        <v>9</v>
      </c>
      <c r="R4259" t="s">
        <v>93</v>
      </c>
      <c r="T4259" t="s">
        <v>2681</v>
      </c>
      <c r="U4259">
        <v>24.57</v>
      </c>
      <c r="V4259">
        <v>98.953000000000003</v>
      </c>
      <c r="W4259">
        <v>30</v>
      </c>
      <c r="Y4259">
        <v>2</v>
      </c>
      <c r="AE4259">
        <v>3</v>
      </c>
      <c r="AK4259">
        <v>2</v>
      </c>
      <c r="AQ4259">
        <v>3</v>
      </c>
    </row>
    <row r="4260" spans="1:45" x14ac:dyDescent="0.35">
      <c r="A4260">
        <v>4726</v>
      </c>
      <c r="B4260" t="s">
        <v>47</v>
      </c>
      <c r="C4260">
        <v>1976</v>
      </c>
      <c r="D4260">
        <v>5</v>
      </c>
      <c r="E4260">
        <v>29</v>
      </c>
      <c r="F4260">
        <v>14</v>
      </c>
      <c r="G4260">
        <v>0</v>
      </c>
      <c r="H4260">
        <v>18.5</v>
      </c>
      <c r="I4260">
        <v>10</v>
      </c>
      <c r="J4260">
        <v>7.4</v>
      </c>
      <c r="L4260">
        <v>7.4</v>
      </c>
      <c r="M4260">
        <v>6</v>
      </c>
      <c r="Q4260">
        <v>9</v>
      </c>
      <c r="R4260" t="s">
        <v>93</v>
      </c>
      <c r="T4260" t="s">
        <v>2681</v>
      </c>
      <c r="U4260">
        <v>24.530999999999999</v>
      </c>
      <c r="V4260">
        <v>98.71</v>
      </c>
      <c r="W4260">
        <v>30</v>
      </c>
      <c r="Y4260">
        <v>2</v>
      </c>
      <c r="AE4260">
        <v>3</v>
      </c>
      <c r="AK4260">
        <v>2</v>
      </c>
      <c r="AQ4260">
        <v>3</v>
      </c>
    </row>
    <row r="4261" spans="1:45" x14ac:dyDescent="0.35">
      <c r="A4261">
        <v>4727</v>
      </c>
      <c r="B4261" t="s">
        <v>47</v>
      </c>
      <c r="C4261">
        <v>1976</v>
      </c>
      <c r="D4261">
        <v>6</v>
      </c>
      <c r="E4261">
        <v>7</v>
      </c>
      <c r="F4261">
        <v>14</v>
      </c>
      <c r="G4261">
        <v>26</v>
      </c>
      <c r="H4261">
        <v>39.1</v>
      </c>
      <c r="I4261">
        <v>45</v>
      </c>
      <c r="J4261">
        <v>6.4</v>
      </c>
      <c r="L4261">
        <v>6.4</v>
      </c>
      <c r="M4261">
        <v>6.1</v>
      </c>
      <c r="P4261">
        <v>6.4</v>
      </c>
      <c r="R4261" t="s">
        <v>543</v>
      </c>
      <c r="T4261" t="s">
        <v>551</v>
      </c>
      <c r="U4261">
        <v>17.399999999999999</v>
      </c>
      <c r="V4261">
        <v>-100.64</v>
      </c>
      <c r="W4261">
        <v>150</v>
      </c>
      <c r="AE4261">
        <v>2</v>
      </c>
    </row>
    <row r="4262" spans="1:45" x14ac:dyDescent="0.35">
      <c r="A4262">
        <v>4729</v>
      </c>
      <c r="B4262" t="s">
        <v>47</v>
      </c>
      <c r="C4262">
        <v>1976</v>
      </c>
      <c r="D4262">
        <v>6</v>
      </c>
      <c r="E4262">
        <v>25</v>
      </c>
      <c r="F4262">
        <v>19</v>
      </c>
      <c r="G4262">
        <v>18</v>
      </c>
      <c r="H4262">
        <v>56.9</v>
      </c>
      <c r="I4262">
        <v>33</v>
      </c>
      <c r="J4262">
        <v>7.1</v>
      </c>
      <c r="L4262">
        <v>7.1</v>
      </c>
      <c r="M4262">
        <v>6.1</v>
      </c>
      <c r="R4262" t="s">
        <v>676</v>
      </c>
      <c r="T4262" t="s">
        <v>1970</v>
      </c>
      <c r="U4262">
        <v>-4.6029999999999998</v>
      </c>
      <c r="V4262">
        <v>140.09100000000001</v>
      </c>
      <c r="W4262">
        <v>170</v>
      </c>
      <c r="X4262">
        <v>6000</v>
      </c>
      <c r="Y4262">
        <v>4</v>
      </c>
      <c r="AE4262">
        <v>3</v>
      </c>
      <c r="AJ4262">
        <v>6000</v>
      </c>
      <c r="AK4262">
        <v>4</v>
      </c>
      <c r="AQ4262">
        <v>3</v>
      </c>
    </row>
    <row r="4263" spans="1:45" x14ac:dyDescent="0.35">
      <c r="A4263">
        <v>10280</v>
      </c>
      <c r="B4263" t="s">
        <v>51</v>
      </c>
      <c r="C4263">
        <v>1976</v>
      </c>
      <c r="D4263">
        <v>7</v>
      </c>
      <c r="E4263">
        <v>11</v>
      </c>
      <c r="F4263">
        <v>16</v>
      </c>
      <c r="G4263">
        <v>54</v>
      </c>
      <c r="H4263">
        <v>31.8</v>
      </c>
      <c r="I4263">
        <v>22</v>
      </c>
      <c r="J4263">
        <v>6.7</v>
      </c>
      <c r="L4263">
        <v>6.7</v>
      </c>
      <c r="M4263">
        <v>6.3</v>
      </c>
      <c r="R4263" t="s">
        <v>663</v>
      </c>
      <c r="T4263" t="s">
        <v>2682</v>
      </c>
      <c r="U4263">
        <v>7.4</v>
      </c>
      <c r="V4263">
        <v>-78.099999999999994</v>
      </c>
      <c r="W4263">
        <v>100</v>
      </c>
      <c r="X4263">
        <v>5</v>
      </c>
      <c r="Y4263">
        <v>1</v>
      </c>
      <c r="AB4263">
        <v>7</v>
      </c>
      <c r="AC4263">
        <v>1</v>
      </c>
      <c r="AE4263">
        <v>1</v>
      </c>
      <c r="AJ4263">
        <v>5</v>
      </c>
      <c r="AK4263">
        <v>1</v>
      </c>
      <c r="AN4263">
        <v>7</v>
      </c>
      <c r="AO4263">
        <v>1</v>
      </c>
      <c r="AQ4263">
        <v>1</v>
      </c>
    </row>
    <row r="4264" spans="1:45" x14ac:dyDescent="0.35">
      <c r="A4264">
        <v>4731</v>
      </c>
      <c r="B4264" t="s">
        <v>47</v>
      </c>
      <c r="C4264">
        <v>1976</v>
      </c>
      <c r="D4264">
        <v>7</v>
      </c>
      <c r="E4264">
        <v>14</v>
      </c>
      <c r="F4264">
        <v>7</v>
      </c>
      <c r="G4264">
        <v>13</v>
      </c>
      <c r="H4264">
        <v>24</v>
      </c>
      <c r="I4264">
        <v>40</v>
      </c>
      <c r="J4264">
        <v>6.5</v>
      </c>
      <c r="L4264">
        <v>6.5</v>
      </c>
      <c r="M4264">
        <v>6.2</v>
      </c>
      <c r="R4264" t="s">
        <v>676</v>
      </c>
      <c r="T4264" t="s">
        <v>1131</v>
      </c>
      <c r="U4264">
        <v>-8.17</v>
      </c>
      <c r="V4264">
        <v>114.88800000000001</v>
      </c>
      <c r="W4264">
        <v>60</v>
      </c>
      <c r="X4264">
        <v>573</v>
      </c>
      <c r="Y4264">
        <v>3</v>
      </c>
      <c r="AB4264">
        <v>4755</v>
      </c>
      <c r="AC4264">
        <v>4</v>
      </c>
      <c r="AD4264">
        <v>195</v>
      </c>
      <c r="AE4264">
        <v>4</v>
      </c>
      <c r="AJ4264">
        <v>573</v>
      </c>
      <c r="AK4264">
        <v>3</v>
      </c>
      <c r="AN4264">
        <v>4755</v>
      </c>
      <c r="AO4264">
        <v>4</v>
      </c>
      <c r="AP4264">
        <v>195</v>
      </c>
      <c r="AQ4264">
        <v>4</v>
      </c>
    </row>
    <row r="4265" spans="1:45" x14ac:dyDescent="0.35">
      <c r="A4265">
        <v>4732</v>
      </c>
      <c r="B4265" t="s">
        <v>47</v>
      </c>
      <c r="C4265">
        <v>1976</v>
      </c>
      <c r="D4265">
        <v>7</v>
      </c>
      <c r="E4265">
        <v>26</v>
      </c>
      <c r="F4265">
        <v>2</v>
      </c>
      <c r="G4265">
        <v>56</v>
      </c>
      <c r="H4265">
        <v>39.299999999999997</v>
      </c>
      <c r="I4265">
        <v>33</v>
      </c>
      <c r="J4265">
        <v>6.2</v>
      </c>
      <c r="L4265">
        <v>6.2</v>
      </c>
      <c r="M4265">
        <v>5.8</v>
      </c>
      <c r="P4265">
        <v>5.8</v>
      </c>
      <c r="Q4265">
        <v>7</v>
      </c>
      <c r="R4265" t="s">
        <v>2683</v>
      </c>
      <c r="T4265" t="s">
        <v>2684</v>
      </c>
      <c r="U4265">
        <v>4.96</v>
      </c>
      <c r="V4265">
        <v>118.31</v>
      </c>
      <c r="W4265">
        <v>170</v>
      </c>
      <c r="AE4265">
        <v>2</v>
      </c>
    </row>
    <row r="4266" spans="1:45" x14ac:dyDescent="0.35">
      <c r="A4266">
        <v>4735</v>
      </c>
      <c r="B4266" t="s">
        <v>47</v>
      </c>
      <c r="C4266">
        <v>1976</v>
      </c>
      <c r="D4266">
        <v>7</v>
      </c>
      <c r="E4266">
        <v>27</v>
      </c>
      <c r="F4266">
        <v>19</v>
      </c>
      <c r="G4266">
        <v>42</v>
      </c>
      <c r="H4266">
        <v>54.6</v>
      </c>
      <c r="I4266">
        <v>23</v>
      </c>
      <c r="J4266">
        <v>7.5</v>
      </c>
      <c r="K4266">
        <v>7.5</v>
      </c>
      <c r="L4266">
        <v>7.9</v>
      </c>
      <c r="M4266">
        <v>6.3</v>
      </c>
      <c r="Q4266">
        <v>11</v>
      </c>
      <c r="R4266" t="s">
        <v>93</v>
      </c>
      <c r="T4266" t="s">
        <v>2685</v>
      </c>
      <c r="U4266">
        <v>39.57</v>
      </c>
      <c r="V4266">
        <v>117.98</v>
      </c>
      <c r="W4266">
        <v>30</v>
      </c>
      <c r="X4266">
        <v>242769</v>
      </c>
      <c r="Y4266">
        <v>4</v>
      </c>
      <c r="AB4266">
        <v>799000</v>
      </c>
      <c r="AC4266">
        <v>4</v>
      </c>
      <c r="AD4266">
        <v>5600</v>
      </c>
      <c r="AE4266">
        <v>4</v>
      </c>
      <c r="AJ4266">
        <v>242769</v>
      </c>
      <c r="AK4266">
        <v>4</v>
      </c>
      <c r="AN4266">
        <v>799000</v>
      </c>
      <c r="AO4266">
        <v>4</v>
      </c>
      <c r="AP4266">
        <v>5600</v>
      </c>
      <c r="AQ4266">
        <v>4</v>
      </c>
    </row>
    <row r="4267" spans="1:45" x14ac:dyDescent="0.35">
      <c r="A4267">
        <v>4737</v>
      </c>
      <c r="B4267" t="s">
        <v>47</v>
      </c>
      <c r="C4267">
        <v>1976</v>
      </c>
      <c r="D4267">
        <v>7</v>
      </c>
      <c r="E4267">
        <v>28</v>
      </c>
      <c r="F4267">
        <v>10</v>
      </c>
      <c r="G4267">
        <v>45</v>
      </c>
      <c r="H4267">
        <v>35.200000000000003</v>
      </c>
      <c r="I4267">
        <v>26</v>
      </c>
      <c r="J4267">
        <v>7.4</v>
      </c>
      <c r="L4267">
        <v>7.4</v>
      </c>
      <c r="M4267">
        <v>6.3</v>
      </c>
      <c r="Q4267">
        <v>9</v>
      </c>
      <c r="R4267" t="s">
        <v>93</v>
      </c>
      <c r="T4267" t="s">
        <v>2685</v>
      </c>
      <c r="U4267">
        <v>39.664000000000001</v>
      </c>
      <c r="V4267">
        <v>118.401</v>
      </c>
      <c r="W4267">
        <v>30</v>
      </c>
      <c r="Y4267">
        <v>2</v>
      </c>
      <c r="AE4267">
        <v>2</v>
      </c>
      <c r="AG4267">
        <v>3</v>
      </c>
      <c r="AK4267">
        <v>2</v>
      </c>
      <c r="AQ4267">
        <v>2</v>
      </c>
      <c r="AS4267">
        <v>3</v>
      </c>
    </row>
    <row r="4268" spans="1:45" x14ac:dyDescent="0.35">
      <c r="A4268">
        <v>4739</v>
      </c>
      <c r="B4268" t="s">
        <v>51</v>
      </c>
      <c r="C4268">
        <v>1976</v>
      </c>
      <c r="D4268">
        <v>8</v>
      </c>
      <c r="E4268">
        <v>16</v>
      </c>
      <c r="F4268">
        <v>16</v>
      </c>
      <c r="G4268">
        <v>11</v>
      </c>
      <c r="H4268">
        <v>7.3</v>
      </c>
      <c r="I4268">
        <v>33</v>
      </c>
      <c r="J4268">
        <v>8</v>
      </c>
      <c r="K4268">
        <v>8</v>
      </c>
      <c r="L4268">
        <v>7.9</v>
      </c>
      <c r="M4268">
        <v>6.4</v>
      </c>
      <c r="Q4268">
        <v>6</v>
      </c>
      <c r="R4268" t="s">
        <v>621</v>
      </c>
      <c r="T4268" t="s">
        <v>2686</v>
      </c>
      <c r="U4268">
        <v>6.2919999999999998</v>
      </c>
      <c r="V4268">
        <v>124.09</v>
      </c>
      <c r="W4268">
        <v>170</v>
      </c>
      <c r="X4268">
        <v>1200</v>
      </c>
      <c r="Y4268">
        <v>4</v>
      </c>
      <c r="AB4268">
        <v>3500</v>
      </c>
      <c r="AC4268">
        <v>4</v>
      </c>
      <c r="AD4268">
        <v>134</v>
      </c>
      <c r="AE4268">
        <v>4</v>
      </c>
      <c r="AJ4268">
        <v>8000</v>
      </c>
      <c r="AK4268">
        <v>4</v>
      </c>
      <c r="AN4268">
        <v>10000</v>
      </c>
      <c r="AO4268">
        <v>4</v>
      </c>
      <c r="AP4268">
        <v>134</v>
      </c>
      <c r="AQ4268">
        <v>4</v>
      </c>
    </row>
    <row r="4269" spans="1:45" x14ac:dyDescent="0.35">
      <c r="A4269">
        <v>7362</v>
      </c>
      <c r="B4269" t="s">
        <v>47</v>
      </c>
      <c r="C4269">
        <v>1976</v>
      </c>
      <c r="D4269">
        <v>8</v>
      </c>
      <c r="E4269">
        <v>17</v>
      </c>
      <c r="F4269">
        <v>4</v>
      </c>
      <c r="G4269">
        <v>19</v>
      </c>
      <c r="H4269">
        <v>27.3</v>
      </c>
      <c r="I4269">
        <v>22</v>
      </c>
      <c r="J4269">
        <v>6.8</v>
      </c>
      <c r="L4269">
        <v>6.8</v>
      </c>
      <c r="M4269">
        <v>6.2</v>
      </c>
      <c r="R4269" t="s">
        <v>621</v>
      </c>
      <c r="T4269" t="s">
        <v>1872</v>
      </c>
      <c r="U4269">
        <v>7.2489999999999997</v>
      </c>
      <c r="V4269">
        <v>122.93899999999999</v>
      </c>
      <c r="W4269">
        <v>170</v>
      </c>
      <c r="Y4269">
        <v>1</v>
      </c>
      <c r="AE4269">
        <v>1</v>
      </c>
      <c r="AK4269">
        <v>1</v>
      </c>
      <c r="AQ4269">
        <v>1</v>
      </c>
    </row>
    <row r="4270" spans="1:45" x14ac:dyDescent="0.35">
      <c r="A4270">
        <v>4741</v>
      </c>
      <c r="B4270" t="s">
        <v>47</v>
      </c>
      <c r="C4270">
        <v>1976</v>
      </c>
      <c r="D4270">
        <v>8</v>
      </c>
      <c r="E4270">
        <v>19</v>
      </c>
      <c r="F4270">
        <v>1</v>
      </c>
      <c r="G4270">
        <v>12</v>
      </c>
      <c r="H4270">
        <v>36.700000000000003</v>
      </c>
      <c r="I4270">
        <v>3</v>
      </c>
      <c r="J4270">
        <v>4.9000000000000004</v>
      </c>
      <c r="L4270">
        <v>4.9000000000000004</v>
      </c>
      <c r="M4270">
        <v>5</v>
      </c>
      <c r="P4270">
        <v>5.6</v>
      </c>
      <c r="Q4270">
        <v>4</v>
      </c>
      <c r="R4270" t="s">
        <v>80</v>
      </c>
      <c r="T4270" t="s">
        <v>2687</v>
      </c>
      <c r="U4270">
        <v>37.700000000000003</v>
      </c>
      <c r="V4270">
        <v>28.89</v>
      </c>
      <c r="W4270">
        <v>140</v>
      </c>
      <c r="X4270">
        <v>4</v>
      </c>
      <c r="Y4270">
        <v>1</v>
      </c>
      <c r="AB4270">
        <v>50</v>
      </c>
      <c r="AC4270">
        <v>1</v>
      </c>
      <c r="AE4270">
        <v>2</v>
      </c>
      <c r="AF4270">
        <v>1800</v>
      </c>
      <c r="AG4270">
        <v>4</v>
      </c>
    </row>
    <row r="4271" spans="1:45" x14ac:dyDescent="0.35">
      <c r="A4271">
        <v>4742</v>
      </c>
      <c r="B4271" t="s">
        <v>47</v>
      </c>
      <c r="C4271">
        <v>1976</v>
      </c>
      <c r="D4271">
        <v>9</v>
      </c>
      <c r="E4271">
        <v>11</v>
      </c>
      <c r="F4271">
        <v>16</v>
      </c>
      <c r="G4271">
        <v>31</v>
      </c>
      <c r="H4271">
        <v>12</v>
      </c>
      <c r="I4271">
        <v>16</v>
      </c>
      <c r="J4271">
        <v>5.5</v>
      </c>
      <c r="L4271">
        <v>5.5</v>
      </c>
      <c r="M4271">
        <v>5.2</v>
      </c>
      <c r="Q4271">
        <v>7</v>
      </c>
      <c r="R4271" t="s">
        <v>60</v>
      </c>
      <c r="T4271" t="s">
        <v>2688</v>
      </c>
      <c r="U4271">
        <v>46.28</v>
      </c>
      <c r="V4271">
        <v>13.157</v>
      </c>
      <c r="W4271">
        <v>130</v>
      </c>
      <c r="X4271">
        <v>5</v>
      </c>
      <c r="Y4271">
        <v>1</v>
      </c>
      <c r="AC4271">
        <v>2</v>
      </c>
      <c r="AE4271">
        <v>2</v>
      </c>
      <c r="AJ4271">
        <v>5</v>
      </c>
      <c r="AK4271">
        <v>1</v>
      </c>
      <c r="AO4271">
        <v>2</v>
      </c>
      <c r="AQ4271">
        <v>2</v>
      </c>
    </row>
    <row r="4272" spans="1:45" x14ac:dyDescent="0.35">
      <c r="A4272">
        <v>4743</v>
      </c>
      <c r="B4272" t="s">
        <v>47</v>
      </c>
      <c r="C4272">
        <v>1976</v>
      </c>
      <c r="D4272">
        <v>9</v>
      </c>
      <c r="E4272">
        <v>15</v>
      </c>
      <c r="F4272">
        <v>3</v>
      </c>
      <c r="G4272">
        <v>15</v>
      </c>
      <c r="H4272">
        <v>19.899999999999999</v>
      </c>
      <c r="I4272">
        <v>10</v>
      </c>
      <c r="J4272">
        <v>6</v>
      </c>
      <c r="L4272">
        <v>6</v>
      </c>
      <c r="M4272">
        <v>5.7</v>
      </c>
      <c r="Q4272">
        <v>9</v>
      </c>
      <c r="R4272" t="s">
        <v>60</v>
      </c>
      <c r="T4272" t="s">
        <v>2688</v>
      </c>
      <c r="U4272">
        <v>46.302</v>
      </c>
      <c r="V4272">
        <v>13.196999999999999</v>
      </c>
      <c r="W4272">
        <v>130</v>
      </c>
      <c r="X4272">
        <v>11</v>
      </c>
      <c r="Y4272">
        <v>1</v>
      </c>
      <c r="AC4272">
        <v>2</v>
      </c>
      <c r="AE4272">
        <v>2</v>
      </c>
      <c r="AJ4272">
        <v>11</v>
      </c>
      <c r="AK4272">
        <v>1</v>
      </c>
      <c r="AO4272">
        <v>2</v>
      </c>
      <c r="AQ4272">
        <v>2</v>
      </c>
    </row>
    <row r="4273" spans="1:47" x14ac:dyDescent="0.35">
      <c r="A4273">
        <v>4744</v>
      </c>
      <c r="B4273" t="s">
        <v>47</v>
      </c>
      <c r="C4273">
        <v>1976</v>
      </c>
      <c r="D4273">
        <v>9</v>
      </c>
      <c r="E4273">
        <v>15</v>
      </c>
      <c r="F4273">
        <v>9</v>
      </c>
      <c r="G4273">
        <v>21</v>
      </c>
      <c r="H4273">
        <v>19.100000000000001</v>
      </c>
      <c r="I4273">
        <v>17</v>
      </c>
      <c r="J4273">
        <v>5.9</v>
      </c>
      <c r="L4273">
        <v>5.9</v>
      </c>
      <c r="M4273">
        <v>5.4</v>
      </c>
      <c r="P4273">
        <v>6.5</v>
      </c>
      <c r="Q4273">
        <v>9</v>
      </c>
      <c r="R4273" t="s">
        <v>60</v>
      </c>
      <c r="T4273" t="s">
        <v>2689</v>
      </c>
      <c r="U4273">
        <v>46.32</v>
      </c>
      <c r="V4273">
        <v>13.13</v>
      </c>
      <c r="W4273">
        <v>130</v>
      </c>
      <c r="X4273">
        <v>2</v>
      </c>
      <c r="Y4273">
        <v>1</v>
      </c>
      <c r="AE4273">
        <v>2</v>
      </c>
    </row>
    <row r="4274" spans="1:47" x14ac:dyDescent="0.35">
      <c r="A4274">
        <v>4746</v>
      </c>
      <c r="B4274" t="s">
        <v>47</v>
      </c>
      <c r="C4274">
        <v>1976</v>
      </c>
      <c r="D4274">
        <v>10</v>
      </c>
      <c r="E4274">
        <v>29</v>
      </c>
      <c r="F4274">
        <v>2</v>
      </c>
      <c r="G4274">
        <v>51</v>
      </c>
      <c r="H4274">
        <v>7.6</v>
      </c>
      <c r="I4274">
        <v>33</v>
      </c>
      <c r="J4274">
        <v>7.1</v>
      </c>
      <c r="L4274">
        <v>7.1</v>
      </c>
      <c r="M4274">
        <v>6.1</v>
      </c>
      <c r="Q4274">
        <v>8</v>
      </c>
      <c r="R4274" t="s">
        <v>676</v>
      </c>
      <c r="T4274" t="s">
        <v>2690</v>
      </c>
      <c r="U4274">
        <v>-4.5170000000000003</v>
      </c>
      <c r="V4274">
        <v>139.91800000000001</v>
      </c>
      <c r="W4274">
        <v>170</v>
      </c>
      <c r="X4274">
        <v>133</v>
      </c>
      <c r="Y4274">
        <v>3</v>
      </c>
      <c r="AE4274">
        <v>1</v>
      </c>
      <c r="AI4274">
        <v>1</v>
      </c>
      <c r="AJ4274">
        <v>133</v>
      </c>
      <c r="AK4274">
        <v>3</v>
      </c>
      <c r="AQ4274">
        <v>1</v>
      </c>
      <c r="AU4274">
        <v>1</v>
      </c>
    </row>
    <row r="4275" spans="1:47" x14ac:dyDescent="0.35">
      <c r="A4275">
        <v>4748</v>
      </c>
      <c r="B4275" t="s">
        <v>47</v>
      </c>
      <c r="C4275">
        <v>1976</v>
      </c>
      <c r="D4275">
        <v>11</v>
      </c>
      <c r="E4275">
        <v>7</v>
      </c>
      <c r="F4275">
        <v>4</v>
      </c>
      <c r="G4275">
        <v>0</v>
      </c>
      <c r="H4275">
        <v>51.6</v>
      </c>
      <c r="I4275">
        <v>13</v>
      </c>
      <c r="J4275">
        <v>6.2</v>
      </c>
      <c r="L4275">
        <v>6.2</v>
      </c>
      <c r="M4275">
        <v>5.6</v>
      </c>
      <c r="P4275">
        <v>6.2</v>
      </c>
      <c r="Q4275">
        <v>8</v>
      </c>
      <c r="R4275" t="s">
        <v>73</v>
      </c>
      <c r="T4275" t="s">
        <v>2691</v>
      </c>
      <c r="U4275">
        <v>33.799999999999997</v>
      </c>
      <c r="V4275">
        <v>59.15</v>
      </c>
      <c r="W4275">
        <v>140</v>
      </c>
      <c r="X4275">
        <v>17</v>
      </c>
      <c r="Y4275">
        <v>1</v>
      </c>
      <c r="AE4275">
        <v>3</v>
      </c>
    </row>
    <row r="4276" spans="1:47" x14ac:dyDescent="0.35">
      <c r="A4276">
        <v>4752</v>
      </c>
      <c r="B4276" t="s">
        <v>47</v>
      </c>
      <c r="C4276">
        <v>1976</v>
      </c>
      <c r="D4276">
        <v>11</v>
      </c>
      <c r="E4276">
        <v>24</v>
      </c>
      <c r="F4276">
        <v>12</v>
      </c>
      <c r="G4276">
        <v>22</v>
      </c>
      <c r="H4276">
        <v>18.8</v>
      </c>
      <c r="I4276">
        <v>36</v>
      </c>
      <c r="J4276">
        <v>7.3</v>
      </c>
      <c r="L4276">
        <v>7.3</v>
      </c>
      <c r="M4276">
        <v>6.1</v>
      </c>
      <c r="P4276">
        <v>7.3</v>
      </c>
      <c r="Q4276">
        <v>10</v>
      </c>
      <c r="R4276" t="s">
        <v>80</v>
      </c>
      <c r="T4276" t="s">
        <v>2692</v>
      </c>
      <c r="U4276">
        <v>39.119999999999997</v>
      </c>
      <c r="V4276">
        <v>44.03</v>
      </c>
      <c r="W4276">
        <v>140</v>
      </c>
      <c r="X4276">
        <v>5000</v>
      </c>
      <c r="Y4276">
        <v>4</v>
      </c>
      <c r="AD4276">
        <v>60</v>
      </c>
      <c r="AE4276">
        <v>4</v>
      </c>
    </row>
    <row r="4277" spans="1:47" x14ac:dyDescent="0.35">
      <c r="A4277">
        <v>4753</v>
      </c>
      <c r="B4277" t="s">
        <v>47</v>
      </c>
      <c r="C4277">
        <v>1976</v>
      </c>
      <c r="D4277">
        <v>11</v>
      </c>
      <c r="E4277">
        <v>27</v>
      </c>
      <c r="F4277">
        <v>21</v>
      </c>
      <c r="G4277">
        <v>42</v>
      </c>
      <c r="H4277">
        <v>12.2</v>
      </c>
      <c r="I4277">
        <v>190</v>
      </c>
      <c r="J4277">
        <v>6.1</v>
      </c>
      <c r="M4277">
        <v>6.1</v>
      </c>
      <c r="P4277">
        <v>7</v>
      </c>
      <c r="Q4277">
        <v>5</v>
      </c>
      <c r="R4277" t="s">
        <v>121</v>
      </c>
      <c r="T4277" t="s">
        <v>2693</v>
      </c>
      <c r="U4277">
        <v>36.51</v>
      </c>
      <c r="V4277">
        <v>71.040000000000006</v>
      </c>
      <c r="W4277">
        <v>40</v>
      </c>
      <c r="AE4277">
        <v>2</v>
      </c>
    </row>
    <row r="4278" spans="1:47" x14ac:dyDescent="0.35">
      <c r="A4278">
        <v>4755</v>
      </c>
      <c r="B4278" t="s">
        <v>47</v>
      </c>
      <c r="C4278">
        <v>1976</v>
      </c>
      <c r="D4278">
        <v>11</v>
      </c>
      <c r="E4278">
        <v>30</v>
      </c>
      <c r="F4278">
        <v>0</v>
      </c>
      <c r="G4278">
        <v>40</v>
      </c>
      <c r="H4278">
        <v>57.8</v>
      </c>
      <c r="I4278">
        <v>82</v>
      </c>
      <c r="J4278">
        <v>7.3</v>
      </c>
      <c r="M4278">
        <v>7.3</v>
      </c>
      <c r="P4278">
        <v>7.3</v>
      </c>
      <c r="Q4278">
        <v>8</v>
      </c>
      <c r="R4278" t="s">
        <v>539</v>
      </c>
      <c r="T4278" t="s">
        <v>2694</v>
      </c>
      <c r="U4278">
        <v>-20.52</v>
      </c>
      <c r="V4278">
        <v>-68.92</v>
      </c>
      <c r="W4278">
        <v>160</v>
      </c>
      <c r="X4278">
        <v>1</v>
      </c>
      <c r="Y4278">
        <v>1</v>
      </c>
      <c r="AB4278">
        <v>13</v>
      </c>
      <c r="AC4278">
        <v>1</v>
      </c>
      <c r="AE4278">
        <v>2</v>
      </c>
    </row>
    <row r="4279" spans="1:47" x14ac:dyDescent="0.35">
      <c r="A4279">
        <v>4756</v>
      </c>
      <c r="B4279" t="s">
        <v>47</v>
      </c>
      <c r="C4279">
        <v>1976</v>
      </c>
      <c r="D4279">
        <v>12</v>
      </c>
      <c r="E4279">
        <v>8</v>
      </c>
      <c r="F4279">
        <v>8</v>
      </c>
      <c r="G4279">
        <v>38</v>
      </c>
      <c r="H4279">
        <v>25.7</v>
      </c>
      <c r="I4279">
        <v>33</v>
      </c>
      <c r="J4279">
        <v>5.2</v>
      </c>
      <c r="M4279">
        <v>5.2</v>
      </c>
      <c r="P4279">
        <v>5.2</v>
      </c>
      <c r="R4279" t="s">
        <v>1101</v>
      </c>
      <c r="T4279" t="s">
        <v>1101</v>
      </c>
      <c r="U4279">
        <v>-27.952999999999999</v>
      </c>
      <c r="V4279">
        <v>26.652999999999999</v>
      </c>
      <c r="W4279">
        <v>10</v>
      </c>
      <c r="X4279">
        <v>4</v>
      </c>
      <c r="Y4279">
        <v>1</v>
      </c>
      <c r="AB4279">
        <v>36</v>
      </c>
      <c r="AC4279">
        <v>1</v>
      </c>
      <c r="AE4279">
        <v>2</v>
      </c>
      <c r="AJ4279">
        <v>4</v>
      </c>
      <c r="AK4279">
        <v>1</v>
      </c>
      <c r="AN4279">
        <v>36</v>
      </c>
      <c r="AO4279">
        <v>1</v>
      </c>
      <c r="AQ4279">
        <v>2</v>
      </c>
    </row>
    <row r="4280" spans="1:47" x14ac:dyDescent="0.35">
      <c r="A4280">
        <v>4757</v>
      </c>
      <c r="B4280" t="s">
        <v>47</v>
      </c>
      <c r="C4280">
        <v>1976</v>
      </c>
      <c r="D4280">
        <v>12</v>
      </c>
      <c r="E4280">
        <v>27</v>
      </c>
      <c r="H4280" t="s">
        <v>48</v>
      </c>
      <c r="R4280" t="s">
        <v>73</v>
      </c>
      <c r="T4280" t="s">
        <v>2695</v>
      </c>
      <c r="U4280">
        <v>39</v>
      </c>
      <c r="V4280">
        <v>44</v>
      </c>
      <c r="W4280">
        <v>140</v>
      </c>
      <c r="X4280">
        <v>1</v>
      </c>
      <c r="Y4280">
        <v>1</v>
      </c>
      <c r="AE4280">
        <v>2</v>
      </c>
    </row>
    <row r="4281" spans="1:47" x14ac:dyDescent="0.35">
      <c r="A4281">
        <v>4758</v>
      </c>
      <c r="B4281" t="s">
        <v>47</v>
      </c>
      <c r="C4281">
        <v>1977</v>
      </c>
      <c r="D4281">
        <v>1</v>
      </c>
      <c r="E4281">
        <v>26</v>
      </c>
      <c r="F4281">
        <v>13</v>
      </c>
      <c r="G4281">
        <v>11</v>
      </c>
      <c r="H4281">
        <v>29.8</v>
      </c>
      <c r="I4281">
        <v>33</v>
      </c>
      <c r="J4281">
        <v>5.2</v>
      </c>
      <c r="M4281">
        <v>5.2</v>
      </c>
      <c r="P4281">
        <v>5</v>
      </c>
      <c r="Q4281">
        <v>6</v>
      </c>
      <c r="R4281" t="s">
        <v>676</v>
      </c>
      <c r="T4281" t="s">
        <v>2696</v>
      </c>
      <c r="U4281">
        <v>-8.2200000000000006</v>
      </c>
      <c r="V4281">
        <v>115.19</v>
      </c>
      <c r="W4281">
        <v>60</v>
      </c>
      <c r="AE4281">
        <v>1</v>
      </c>
    </row>
    <row r="4282" spans="1:47" x14ac:dyDescent="0.35">
      <c r="A4282">
        <v>4759</v>
      </c>
      <c r="B4282" t="s">
        <v>47</v>
      </c>
      <c r="C4282">
        <v>1977</v>
      </c>
      <c r="D4282">
        <v>1</v>
      </c>
      <c r="E4282">
        <v>31</v>
      </c>
      <c r="F4282">
        <v>14</v>
      </c>
      <c r="G4282">
        <v>26</v>
      </c>
      <c r="H4282">
        <v>14.8</v>
      </c>
      <c r="I4282">
        <v>20</v>
      </c>
      <c r="J4282">
        <v>5.9</v>
      </c>
      <c r="L4282">
        <v>5.9</v>
      </c>
      <c r="M4282">
        <v>6.1</v>
      </c>
      <c r="P4282">
        <v>5.9</v>
      </c>
      <c r="R4282" t="s">
        <v>1868</v>
      </c>
      <c r="T4282" t="s">
        <v>1868</v>
      </c>
      <c r="U4282">
        <v>40.04</v>
      </c>
      <c r="V4282">
        <v>70.849999999999994</v>
      </c>
      <c r="W4282">
        <v>40</v>
      </c>
      <c r="AE4282">
        <v>2</v>
      </c>
    </row>
    <row r="4283" spans="1:47" x14ac:dyDescent="0.35">
      <c r="A4283">
        <v>4760</v>
      </c>
      <c r="B4283" t="s">
        <v>47</v>
      </c>
      <c r="C4283">
        <v>1977</v>
      </c>
      <c r="D4283">
        <v>3</v>
      </c>
      <c r="E4283">
        <v>4</v>
      </c>
      <c r="F4283">
        <v>19</v>
      </c>
      <c r="G4283">
        <v>21</v>
      </c>
      <c r="H4283">
        <v>55.6</v>
      </c>
      <c r="I4283">
        <v>89</v>
      </c>
      <c r="J4283">
        <v>7.5</v>
      </c>
      <c r="K4283">
        <v>7.5</v>
      </c>
      <c r="M4283">
        <v>7.2</v>
      </c>
      <c r="R4283" t="s">
        <v>534</v>
      </c>
      <c r="T4283" t="s">
        <v>1200</v>
      </c>
      <c r="U4283">
        <v>45.777000000000001</v>
      </c>
      <c r="V4283">
        <v>26.702999999999999</v>
      </c>
      <c r="W4283">
        <v>110</v>
      </c>
      <c r="X4283">
        <v>1641</v>
      </c>
      <c r="Y4283">
        <v>4</v>
      </c>
      <c r="AB4283">
        <v>10500</v>
      </c>
      <c r="AC4283">
        <v>4</v>
      </c>
      <c r="AD4283">
        <v>2000</v>
      </c>
      <c r="AE4283">
        <v>4</v>
      </c>
      <c r="AJ4283">
        <v>1641</v>
      </c>
      <c r="AK4283">
        <v>4</v>
      </c>
      <c r="AN4283">
        <v>10500</v>
      </c>
      <c r="AO4283">
        <v>4</v>
      </c>
      <c r="AP4283">
        <v>2000</v>
      </c>
      <c r="AQ4283">
        <v>4</v>
      </c>
    </row>
    <row r="4284" spans="1:47" x14ac:dyDescent="0.35">
      <c r="A4284">
        <v>4763</v>
      </c>
      <c r="B4284" t="s">
        <v>47</v>
      </c>
      <c r="C4284">
        <v>1977</v>
      </c>
      <c r="D4284">
        <v>3</v>
      </c>
      <c r="E4284">
        <v>8</v>
      </c>
      <c r="F4284">
        <v>23</v>
      </c>
      <c r="G4284">
        <v>17</v>
      </c>
      <c r="H4284">
        <v>28</v>
      </c>
      <c r="I4284">
        <v>22</v>
      </c>
      <c r="J4284">
        <v>6</v>
      </c>
      <c r="L4284">
        <v>6</v>
      </c>
      <c r="M4284">
        <v>5.5</v>
      </c>
      <c r="P4284">
        <v>6</v>
      </c>
      <c r="Q4284">
        <v>8</v>
      </c>
      <c r="R4284" t="s">
        <v>676</v>
      </c>
      <c r="T4284" t="s">
        <v>2697</v>
      </c>
      <c r="U4284">
        <v>0.45</v>
      </c>
      <c r="V4284">
        <v>100.02</v>
      </c>
      <c r="W4284">
        <v>60</v>
      </c>
      <c r="AE4284">
        <v>1</v>
      </c>
    </row>
    <row r="4285" spans="1:47" x14ac:dyDescent="0.35">
      <c r="A4285">
        <v>4764</v>
      </c>
      <c r="B4285" t="s">
        <v>47</v>
      </c>
      <c r="C4285">
        <v>1977</v>
      </c>
      <c r="D4285">
        <v>3</v>
      </c>
      <c r="E4285">
        <v>18</v>
      </c>
      <c r="F4285">
        <v>21</v>
      </c>
      <c r="G4285">
        <v>43</v>
      </c>
      <c r="H4285">
        <v>52.4</v>
      </c>
      <c r="I4285">
        <v>37</v>
      </c>
      <c r="J4285">
        <v>7.3</v>
      </c>
      <c r="K4285">
        <v>7.3</v>
      </c>
      <c r="L4285">
        <v>7</v>
      </c>
      <c r="M4285">
        <v>6.2</v>
      </c>
      <c r="Q4285">
        <v>7</v>
      </c>
      <c r="R4285" t="s">
        <v>621</v>
      </c>
      <c r="T4285" t="s">
        <v>2525</v>
      </c>
      <c r="U4285">
        <v>16.77</v>
      </c>
      <c r="V4285">
        <v>122.33</v>
      </c>
      <c r="W4285">
        <v>170</v>
      </c>
      <c r="X4285">
        <v>1</v>
      </c>
      <c r="Y4285">
        <v>1</v>
      </c>
      <c r="AB4285">
        <v>9</v>
      </c>
      <c r="AC4285">
        <v>1</v>
      </c>
      <c r="AD4285">
        <v>0.1</v>
      </c>
      <c r="AE4285">
        <v>1</v>
      </c>
      <c r="AF4285">
        <v>14</v>
      </c>
      <c r="AG4285">
        <v>1</v>
      </c>
      <c r="AH4285">
        <v>22</v>
      </c>
      <c r="AI4285">
        <v>1</v>
      </c>
      <c r="AJ4285">
        <v>1</v>
      </c>
      <c r="AK4285">
        <v>1</v>
      </c>
      <c r="AN4285">
        <v>9</v>
      </c>
      <c r="AO4285">
        <v>1</v>
      </c>
      <c r="AP4285">
        <v>0.1</v>
      </c>
      <c r="AQ4285">
        <v>1</v>
      </c>
      <c r="AR4285">
        <v>14</v>
      </c>
      <c r="AS4285">
        <v>1</v>
      </c>
      <c r="AT4285">
        <v>22</v>
      </c>
      <c r="AU4285">
        <v>1</v>
      </c>
    </row>
    <row r="4286" spans="1:47" x14ac:dyDescent="0.35">
      <c r="A4286">
        <v>4765</v>
      </c>
      <c r="B4286" t="s">
        <v>47</v>
      </c>
      <c r="C4286">
        <v>1977</v>
      </c>
      <c r="D4286">
        <v>3</v>
      </c>
      <c r="E4286">
        <v>21</v>
      </c>
      <c r="F4286">
        <v>21</v>
      </c>
      <c r="G4286">
        <v>18</v>
      </c>
      <c r="H4286">
        <v>54.2</v>
      </c>
      <c r="I4286">
        <v>29</v>
      </c>
      <c r="J4286">
        <v>6.9</v>
      </c>
      <c r="L4286">
        <v>6.9</v>
      </c>
      <c r="M4286">
        <v>6.2</v>
      </c>
      <c r="P4286">
        <v>7</v>
      </c>
      <c r="R4286" t="s">
        <v>73</v>
      </c>
      <c r="T4286" t="s">
        <v>2698</v>
      </c>
      <c r="U4286">
        <v>27.61</v>
      </c>
      <c r="V4286">
        <v>56.39</v>
      </c>
      <c r="W4286">
        <v>140</v>
      </c>
      <c r="X4286">
        <v>167</v>
      </c>
      <c r="Y4286">
        <v>3</v>
      </c>
      <c r="AB4286">
        <v>556</v>
      </c>
      <c r="AC4286">
        <v>3</v>
      </c>
      <c r="AE4286">
        <v>3</v>
      </c>
      <c r="AJ4286">
        <v>167</v>
      </c>
      <c r="AK4286">
        <v>3</v>
      </c>
      <c r="AN4286">
        <v>556</v>
      </c>
      <c r="AO4286">
        <v>3</v>
      </c>
      <c r="AQ4286">
        <v>3</v>
      </c>
    </row>
    <row r="4287" spans="1:47" x14ac:dyDescent="0.35">
      <c r="A4287">
        <v>4767</v>
      </c>
      <c r="B4287" t="s">
        <v>47</v>
      </c>
      <c r="C4287">
        <v>1977</v>
      </c>
      <c r="D4287">
        <v>3</v>
      </c>
      <c r="E4287">
        <v>25</v>
      </c>
      <c r="F4287">
        <v>2</v>
      </c>
      <c r="G4287">
        <v>39</v>
      </c>
      <c r="H4287">
        <v>58.2</v>
      </c>
      <c r="I4287">
        <v>21</v>
      </c>
      <c r="J4287">
        <v>4.9000000000000004</v>
      </c>
      <c r="L4287">
        <v>4.9000000000000004</v>
      </c>
      <c r="M4287">
        <v>5.2</v>
      </c>
      <c r="P4287">
        <v>5.2</v>
      </c>
      <c r="R4287" t="s">
        <v>80</v>
      </c>
      <c r="T4287" t="s">
        <v>80</v>
      </c>
      <c r="U4287">
        <v>38.56</v>
      </c>
      <c r="V4287">
        <v>40.020000000000003</v>
      </c>
      <c r="W4287">
        <v>140</v>
      </c>
      <c r="X4287">
        <v>30</v>
      </c>
      <c r="Y4287">
        <v>1</v>
      </c>
      <c r="AE4287">
        <v>3</v>
      </c>
    </row>
    <row r="4288" spans="1:47" x14ac:dyDescent="0.35">
      <c r="A4288">
        <v>4769</v>
      </c>
      <c r="B4288" t="s">
        <v>51</v>
      </c>
      <c r="C4288">
        <v>1977</v>
      </c>
      <c r="D4288">
        <v>4</v>
      </c>
      <c r="E4288">
        <v>2</v>
      </c>
      <c r="F4288">
        <v>7</v>
      </c>
      <c r="G4288">
        <v>15</v>
      </c>
      <c r="H4288">
        <v>22.7</v>
      </c>
      <c r="I4288">
        <v>33</v>
      </c>
      <c r="J4288">
        <v>7.6</v>
      </c>
      <c r="L4288">
        <v>7.6</v>
      </c>
      <c r="M4288">
        <v>6.8</v>
      </c>
      <c r="Q4288">
        <v>6</v>
      </c>
      <c r="R4288" t="s">
        <v>1988</v>
      </c>
      <c r="T4288" t="s">
        <v>2699</v>
      </c>
      <c r="U4288">
        <v>-16.696000000000002</v>
      </c>
      <c r="V4288">
        <v>-172.095</v>
      </c>
      <c r="W4288">
        <v>170</v>
      </c>
      <c r="AE4288">
        <v>1</v>
      </c>
      <c r="AQ4288">
        <v>1</v>
      </c>
    </row>
    <row r="4289" spans="1:43" x14ac:dyDescent="0.35">
      <c r="A4289">
        <v>4772</v>
      </c>
      <c r="B4289" t="s">
        <v>47</v>
      </c>
      <c r="C4289">
        <v>1977</v>
      </c>
      <c r="D4289">
        <v>4</v>
      </c>
      <c r="E4289">
        <v>6</v>
      </c>
      <c r="F4289">
        <v>13</v>
      </c>
      <c r="G4289">
        <v>36</v>
      </c>
      <c r="H4289">
        <v>37.1</v>
      </c>
      <c r="I4289">
        <v>41</v>
      </c>
      <c r="J4289">
        <v>5.9</v>
      </c>
      <c r="L4289">
        <v>5.9</v>
      </c>
      <c r="M4289">
        <v>5.5</v>
      </c>
      <c r="P4289">
        <v>5.9</v>
      </c>
      <c r="R4289" t="s">
        <v>73</v>
      </c>
      <c r="T4289" t="s">
        <v>2700</v>
      </c>
      <c r="U4289">
        <v>31.98</v>
      </c>
      <c r="V4289">
        <v>50.68</v>
      </c>
      <c r="W4289">
        <v>140</v>
      </c>
      <c r="X4289">
        <v>366</v>
      </c>
      <c r="Y4289">
        <v>3</v>
      </c>
      <c r="AB4289">
        <v>200</v>
      </c>
      <c r="AC4289">
        <v>3</v>
      </c>
      <c r="AE4289">
        <v>2</v>
      </c>
      <c r="AJ4289">
        <v>366</v>
      </c>
      <c r="AK4289">
        <v>3</v>
      </c>
      <c r="AN4289">
        <v>200</v>
      </c>
      <c r="AO4289">
        <v>3</v>
      </c>
      <c r="AQ4289">
        <v>2</v>
      </c>
    </row>
    <row r="4290" spans="1:43" x14ac:dyDescent="0.35">
      <c r="A4290">
        <v>6798</v>
      </c>
      <c r="B4290" t="s">
        <v>51</v>
      </c>
      <c r="C4290">
        <v>1977</v>
      </c>
      <c r="D4290">
        <v>4</v>
      </c>
      <c r="E4290">
        <v>20</v>
      </c>
      <c r="F4290">
        <v>23</v>
      </c>
      <c r="G4290">
        <v>13</v>
      </c>
      <c r="H4290">
        <v>10.4</v>
      </c>
      <c r="I4290">
        <v>33</v>
      </c>
      <c r="J4290">
        <v>6.8</v>
      </c>
      <c r="L4290">
        <v>6.8</v>
      </c>
      <c r="M4290">
        <v>6.4</v>
      </c>
      <c r="Q4290">
        <v>6</v>
      </c>
      <c r="R4290" t="s">
        <v>1769</v>
      </c>
      <c r="T4290" t="s">
        <v>1769</v>
      </c>
      <c r="U4290">
        <v>-9.8279999999999994</v>
      </c>
      <c r="V4290">
        <v>160.32300000000001</v>
      </c>
      <c r="W4290">
        <v>170</v>
      </c>
      <c r="X4290">
        <v>34</v>
      </c>
      <c r="Y4290">
        <v>1</v>
      </c>
      <c r="AE4290">
        <v>3</v>
      </c>
      <c r="AJ4290">
        <v>34</v>
      </c>
      <c r="AK4290">
        <v>1</v>
      </c>
      <c r="AQ4290">
        <v>3</v>
      </c>
    </row>
    <row r="4291" spans="1:43" x14ac:dyDescent="0.35">
      <c r="A4291">
        <v>6797</v>
      </c>
      <c r="B4291" t="s">
        <v>51</v>
      </c>
      <c r="C4291">
        <v>1977</v>
      </c>
      <c r="D4291">
        <v>4</v>
      </c>
      <c r="E4291">
        <v>20</v>
      </c>
      <c r="F4291">
        <v>23</v>
      </c>
      <c r="G4291">
        <v>42</v>
      </c>
      <c r="H4291">
        <v>50.5</v>
      </c>
      <c r="I4291">
        <v>19</v>
      </c>
      <c r="J4291">
        <v>7.6</v>
      </c>
      <c r="L4291">
        <v>7.6</v>
      </c>
      <c r="M4291">
        <v>6.3</v>
      </c>
      <c r="Q4291">
        <v>7</v>
      </c>
      <c r="R4291" t="s">
        <v>1769</v>
      </c>
      <c r="T4291" t="s">
        <v>1769</v>
      </c>
      <c r="U4291">
        <v>-9.89</v>
      </c>
      <c r="V4291">
        <v>160.34800000000001</v>
      </c>
      <c r="W4291">
        <v>170</v>
      </c>
      <c r="AE4291">
        <v>1</v>
      </c>
      <c r="AQ4291">
        <v>1</v>
      </c>
    </row>
    <row r="4292" spans="1:43" x14ac:dyDescent="0.35">
      <c r="A4292">
        <v>4773</v>
      </c>
      <c r="B4292" t="s">
        <v>47</v>
      </c>
      <c r="C4292">
        <v>1977</v>
      </c>
      <c r="D4292">
        <v>4</v>
      </c>
      <c r="E4292">
        <v>20</v>
      </c>
      <c r="F4292">
        <v>23</v>
      </c>
      <c r="G4292">
        <v>49</v>
      </c>
      <c r="H4292">
        <v>13.1</v>
      </c>
      <c r="I4292">
        <v>33</v>
      </c>
      <c r="J4292">
        <v>7.5</v>
      </c>
      <c r="L4292">
        <v>7.5</v>
      </c>
      <c r="M4292">
        <v>6.8</v>
      </c>
      <c r="R4292" t="s">
        <v>1769</v>
      </c>
      <c r="T4292" t="s">
        <v>1769</v>
      </c>
      <c r="U4292">
        <v>-9.8439999999999994</v>
      </c>
      <c r="V4292">
        <v>160.822</v>
      </c>
      <c r="W4292">
        <v>170</v>
      </c>
      <c r="AC4292">
        <v>1</v>
      </c>
      <c r="AE4292">
        <v>1</v>
      </c>
      <c r="AO4292">
        <v>1</v>
      </c>
      <c r="AQ4292">
        <v>1</v>
      </c>
    </row>
    <row r="4293" spans="1:43" x14ac:dyDescent="0.35">
      <c r="A4293">
        <v>4774</v>
      </c>
      <c r="B4293" t="s">
        <v>51</v>
      </c>
      <c r="C4293">
        <v>1977</v>
      </c>
      <c r="D4293">
        <v>4</v>
      </c>
      <c r="E4293">
        <v>21</v>
      </c>
      <c r="F4293">
        <v>4</v>
      </c>
      <c r="G4293">
        <v>24</v>
      </c>
      <c r="H4293">
        <v>9.6</v>
      </c>
      <c r="I4293">
        <v>33</v>
      </c>
      <c r="J4293">
        <v>8.1</v>
      </c>
      <c r="L4293">
        <v>8.1</v>
      </c>
      <c r="M4293">
        <v>6.6</v>
      </c>
      <c r="Q4293">
        <v>7</v>
      </c>
      <c r="R4293" t="s">
        <v>1769</v>
      </c>
      <c r="T4293" t="s">
        <v>1769</v>
      </c>
      <c r="U4293">
        <v>-9.9649999999999999</v>
      </c>
      <c r="V4293">
        <v>160.73099999999999</v>
      </c>
      <c r="W4293">
        <v>170</v>
      </c>
      <c r="X4293">
        <v>18</v>
      </c>
      <c r="Y4293">
        <v>1</v>
      </c>
      <c r="AB4293">
        <v>1</v>
      </c>
      <c r="AC4293">
        <v>1</v>
      </c>
      <c r="AE4293">
        <v>3</v>
      </c>
      <c r="AJ4293">
        <v>18</v>
      </c>
      <c r="AK4293">
        <v>1</v>
      </c>
      <c r="AN4293">
        <v>1</v>
      </c>
      <c r="AO4293">
        <v>1</v>
      </c>
      <c r="AQ4293">
        <v>3</v>
      </c>
    </row>
    <row r="4294" spans="1:43" x14ac:dyDescent="0.35">
      <c r="A4294">
        <v>4775</v>
      </c>
      <c r="B4294" t="s">
        <v>47</v>
      </c>
      <c r="C4294">
        <v>1977</v>
      </c>
      <c r="D4294">
        <v>5</v>
      </c>
      <c r="E4294">
        <v>26</v>
      </c>
      <c r="F4294">
        <v>1</v>
      </c>
      <c r="G4294">
        <v>35</v>
      </c>
      <c r="H4294">
        <v>13.8</v>
      </c>
      <c r="I4294">
        <v>37</v>
      </c>
      <c r="J4294">
        <v>5.4</v>
      </c>
      <c r="L4294">
        <v>5.4</v>
      </c>
      <c r="M4294">
        <v>5.2</v>
      </c>
      <c r="P4294">
        <v>5.4</v>
      </c>
      <c r="R4294" t="s">
        <v>73</v>
      </c>
      <c r="T4294" t="s">
        <v>2701</v>
      </c>
      <c r="U4294">
        <v>38.933999999999997</v>
      </c>
      <c r="V4294">
        <v>44.38</v>
      </c>
      <c r="W4294">
        <v>140</v>
      </c>
      <c r="X4294">
        <v>3</v>
      </c>
      <c r="Y4294">
        <v>1</v>
      </c>
      <c r="AB4294">
        <v>9</v>
      </c>
      <c r="AC4294">
        <v>1</v>
      </c>
      <c r="AE4294">
        <v>3</v>
      </c>
      <c r="AJ4294">
        <v>3</v>
      </c>
      <c r="AK4294">
        <v>1</v>
      </c>
      <c r="AN4294">
        <v>9</v>
      </c>
      <c r="AO4294">
        <v>1</v>
      </c>
      <c r="AQ4294">
        <v>3</v>
      </c>
    </row>
    <row r="4295" spans="1:43" x14ac:dyDescent="0.35">
      <c r="A4295">
        <v>4776</v>
      </c>
      <c r="B4295" t="s">
        <v>47</v>
      </c>
      <c r="C4295">
        <v>1977</v>
      </c>
      <c r="D4295">
        <v>5</v>
      </c>
      <c r="E4295">
        <v>28</v>
      </c>
      <c r="R4295" t="s">
        <v>73</v>
      </c>
      <c r="T4295" t="s">
        <v>2702</v>
      </c>
      <c r="U4295">
        <v>39</v>
      </c>
      <c r="V4295">
        <v>44</v>
      </c>
      <c r="W4295">
        <v>140</v>
      </c>
      <c r="X4295">
        <v>6</v>
      </c>
      <c r="Y4295">
        <v>1</v>
      </c>
      <c r="AE4295">
        <v>3</v>
      </c>
    </row>
    <row r="4296" spans="1:43" x14ac:dyDescent="0.35">
      <c r="A4296">
        <v>4777</v>
      </c>
      <c r="B4296" t="s">
        <v>51</v>
      </c>
      <c r="C4296">
        <v>1977</v>
      </c>
      <c r="D4296">
        <v>6</v>
      </c>
      <c r="E4296">
        <v>22</v>
      </c>
      <c r="F4296">
        <v>12</v>
      </c>
      <c r="G4296">
        <v>8</v>
      </c>
      <c r="H4296">
        <v>33.4</v>
      </c>
      <c r="I4296">
        <v>65</v>
      </c>
      <c r="J4296">
        <v>7.2</v>
      </c>
      <c r="L4296">
        <v>7.2</v>
      </c>
      <c r="M4296">
        <v>7.2</v>
      </c>
      <c r="P4296">
        <v>7.2</v>
      </c>
      <c r="Q4296">
        <v>4</v>
      </c>
      <c r="R4296" t="s">
        <v>1332</v>
      </c>
      <c r="T4296" t="s">
        <v>1333</v>
      </c>
      <c r="U4296">
        <v>-22.878</v>
      </c>
      <c r="V4296">
        <v>-175.9</v>
      </c>
      <c r="W4296">
        <v>170</v>
      </c>
      <c r="X4296">
        <v>1</v>
      </c>
      <c r="Y4296">
        <v>1</v>
      </c>
      <c r="AB4296">
        <v>5</v>
      </c>
      <c r="AC4296">
        <v>1</v>
      </c>
      <c r="AD4296">
        <v>1.2</v>
      </c>
      <c r="AE4296">
        <v>2</v>
      </c>
    </row>
    <row r="4297" spans="1:43" x14ac:dyDescent="0.35">
      <c r="A4297">
        <v>4778</v>
      </c>
      <c r="B4297" t="s">
        <v>47</v>
      </c>
      <c r="C4297">
        <v>1977</v>
      </c>
      <c r="D4297">
        <v>7</v>
      </c>
      <c r="E4297">
        <v>16</v>
      </c>
      <c r="F4297">
        <v>13</v>
      </c>
      <c r="G4297">
        <v>13</v>
      </c>
      <c r="H4297">
        <v>29.6</v>
      </c>
      <c r="I4297">
        <v>6</v>
      </c>
      <c r="J4297">
        <v>4.5999999999999996</v>
      </c>
      <c r="M4297">
        <v>4.5999999999999996</v>
      </c>
      <c r="P4297">
        <v>4.2</v>
      </c>
      <c r="Q4297">
        <v>6</v>
      </c>
      <c r="R4297" t="s">
        <v>191</v>
      </c>
      <c r="T4297" t="s">
        <v>2703</v>
      </c>
      <c r="U4297">
        <v>46.29</v>
      </c>
      <c r="V4297">
        <v>14.29</v>
      </c>
      <c r="W4297">
        <v>130</v>
      </c>
      <c r="AE4297">
        <v>2</v>
      </c>
    </row>
    <row r="4298" spans="1:43" x14ac:dyDescent="0.35">
      <c r="A4298">
        <v>4779</v>
      </c>
      <c r="B4298" t="s">
        <v>51</v>
      </c>
      <c r="C4298">
        <v>1977</v>
      </c>
      <c r="D4298">
        <v>8</v>
      </c>
      <c r="E4298">
        <v>19</v>
      </c>
      <c r="F4298">
        <v>6</v>
      </c>
      <c r="G4298">
        <v>8</v>
      </c>
      <c r="H4298">
        <v>55.2</v>
      </c>
      <c r="I4298">
        <v>33</v>
      </c>
      <c r="J4298">
        <v>8</v>
      </c>
      <c r="L4298">
        <v>8</v>
      </c>
      <c r="M4298">
        <v>7</v>
      </c>
      <c r="R4298" t="s">
        <v>676</v>
      </c>
      <c r="T4298" t="s">
        <v>2704</v>
      </c>
      <c r="U4298">
        <v>-11.085000000000001</v>
      </c>
      <c r="V4298">
        <v>118.464</v>
      </c>
      <c r="W4298">
        <v>60</v>
      </c>
      <c r="AE4298">
        <v>1</v>
      </c>
      <c r="AJ4298">
        <v>189</v>
      </c>
      <c r="AK4298">
        <v>3</v>
      </c>
      <c r="AN4298">
        <v>75</v>
      </c>
      <c r="AO4298">
        <v>2</v>
      </c>
      <c r="AP4298">
        <v>1.2</v>
      </c>
      <c r="AQ4298">
        <v>2</v>
      </c>
    </row>
    <row r="4299" spans="1:43" x14ac:dyDescent="0.35">
      <c r="A4299">
        <v>6452</v>
      </c>
      <c r="B4299" t="s">
        <v>51</v>
      </c>
      <c r="C4299">
        <v>1977</v>
      </c>
      <c r="D4299">
        <v>8</v>
      </c>
      <c r="E4299">
        <v>28</v>
      </c>
      <c r="F4299">
        <v>20</v>
      </c>
      <c r="G4299">
        <v>10</v>
      </c>
      <c r="H4299">
        <v>5</v>
      </c>
      <c r="I4299">
        <v>33</v>
      </c>
      <c r="J4299">
        <v>5.5</v>
      </c>
      <c r="L4299">
        <v>5.5</v>
      </c>
      <c r="M4299">
        <v>5.2</v>
      </c>
      <c r="Q4299">
        <v>4</v>
      </c>
      <c r="R4299" t="s">
        <v>977</v>
      </c>
      <c r="T4299" t="s">
        <v>2705</v>
      </c>
      <c r="U4299">
        <v>-1.081</v>
      </c>
      <c r="V4299">
        <v>146.22999999999999</v>
      </c>
      <c r="W4299">
        <v>170</v>
      </c>
    </row>
    <row r="4300" spans="1:43" x14ac:dyDescent="0.35">
      <c r="A4300">
        <v>4780</v>
      </c>
      <c r="B4300" t="s">
        <v>47</v>
      </c>
      <c r="C4300">
        <v>1977</v>
      </c>
      <c r="D4300">
        <v>8</v>
      </c>
      <c r="E4300">
        <v>31</v>
      </c>
      <c r="F4300">
        <v>0</v>
      </c>
      <c r="G4300">
        <v>42</v>
      </c>
      <c r="H4300">
        <v>5.4</v>
      </c>
      <c r="I4300">
        <v>33</v>
      </c>
      <c r="J4300">
        <v>6.5</v>
      </c>
      <c r="L4300">
        <v>6.5</v>
      </c>
      <c r="M4300">
        <v>5.7</v>
      </c>
      <c r="P4300">
        <v>6.4</v>
      </c>
      <c r="R4300" t="s">
        <v>580</v>
      </c>
      <c r="T4300" t="s">
        <v>2706</v>
      </c>
      <c r="U4300">
        <v>7.34</v>
      </c>
      <c r="V4300">
        <v>-76.3</v>
      </c>
      <c r="W4300">
        <v>160</v>
      </c>
      <c r="X4300">
        <v>3</v>
      </c>
      <c r="Y4300">
        <v>1</v>
      </c>
      <c r="AE4300">
        <v>2</v>
      </c>
    </row>
    <row r="4301" spans="1:43" x14ac:dyDescent="0.35">
      <c r="A4301">
        <v>6453</v>
      </c>
      <c r="B4301" t="s">
        <v>51</v>
      </c>
      <c r="C4301">
        <v>1977</v>
      </c>
      <c r="D4301">
        <v>10</v>
      </c>
      <c r="E4301">
        <v>10</v>
      </c>
      <c r="F4301">
        <v>11</v>
      </c>
      <c r="G4301">
        <v>53</v>
      </c>
      <c r="H4301">
        <v>53.6</v>
      </c>
      <c r="I4301">
        <v>33</v>
      </c>
      <c r="J4301">
        <v>7.2</v>
      </c>
      <c r="L4301">
        <v>7.2</v>
      </c>
      <c r="M4301">
        <v>6.6</v>
      </c>
      <c r="R4301" t="s">
        <v>1332</v>
      </c>
      <c r="T4301" t="s">
        <v>1333</v>
      </c>
      <c r="U4301">
        <v>-25.856000000000002</v>
      </c>
      <c r="V4301">
        <v>-175.40600000000001</v>
      </c>
      <c r="W4301">
        <v>170</v>
      </c>
    </row>
    <row r="4302" spans="1:43" x14ac:dyDescent="0.35">
      <c r="A4302">
        <v>4781</v>
      </c>
      <c r="B4302" t="s">
        <v>47</v>
      </c>
      <c r="C4302">
        <v>1977</v>
      </c>
      <c r="D4302">
        <v>11</v>
      </c>
      <c r="E4302">
        <v>3</v>
      </c>
      <c r="F4302">
        <v>2</v>
      </c>
      <c r="G4302">
        <v>22</v>
      </c>
      <c r="H4302">
        <v>54.9</v>
      </c>
      <c r="I4302">
        <v>6</v>
      </c>
      <c r="J4302">
        <v>5.0999999999999996</v>
      </c>
      <c r="L4302">
        <v>5.0999999999999996</v>
      </c>
      <c r="M4302">
        <v>5.2</v>
      </c>
      <c r="N4302">
        <v>5.5</v>
      </c>
      <c r="P4302">
        <v>5.2</v>
      </c>
      <c r="Q4302">
        <v>7</v>
      </c>
      <c r="R4302" t="s">
        <v>534</v>
      </c>
      <c r="T4302" t="s">
        <v>2707</v>
      </c>
      <c r="U4302">
        <v>42.11</v>
      </c>
      <c r="V4302">
        <v>23.97</v>
      </c>
      <c r="W4302">
        <v>110</v>
      </c>
      <c r="AE4302">
        <v>2</v>
      </c>
    </row>
    <row r="4303" spans="1:43" x14ac:dyDescent="0.35">
      <c r="A4303">
        <v>4782</v>
      </c>
      <c r="B4303" t="s">
        <v>47</v>
      </c>
      <c r="C4303">
        <v>1977</v>
      </c>
      <c r="D4303">
        <v>11</v>
      </c>
      <c r="E4303">
        <v>9</v>
      </c>
      <c r="F4303">
        <v>11</v>
      </c>
      <c r="G4303">
        <v>20</v>
      </c>
      <c r="H4303">
        <v>32.799999999999997</v>
      </c>
      <c r="I4303">
        <v>33</v>
      </c>
      <c r="J4303">
        <v>4.9000000000000004</v>
      </c>
      <c r="M4303">
        <v>4.9000000000000004</v>
      </c>
      <c r="P4303">
        <v>5</v>
      </c>
      <c r="R4303" t="s">
        <v>73</v>
      </c>
      <c r="T4303" t="s">
        <v>2289</v>
      </c>
      <c r="U4303">
        <v>36.729999999999997</v>
      </c>
      <c r="V4303">
        <v>55.04</v>
      </c>
      <c r="W4303">
        <v>140</v>
      </c>
      <c r="AE4303">
        <v>2</v>
      </c>
    </row>
    <row r="4304" spans="1:43" x14ac:dyDescent="0.35">
      <c r="A4304">
        <v>4784</v>
      </c>
      <c r="B4304" t="s">
        <v>47</v>
      </c>
      <c r="C4304">
        <v>1977</v>
      </c>
      <c r="D4304">
        <v>11</v>
      </c>
      <c r="E4304">
        <v>23</v>
      </c>
      <c r="F4304">
        <v>9</v>
      </c>
      <c r="G4304">
        <v>26</v>
      </c>
      <c r="H4304">
        <v>24.7</v>
      </c>
      <c r="I4304">
        <v>13</v>
      </c>
      <c r="J4304">
        <v>7.4</v>
      </c>
      <c r="L4304">
        <v>7.4</v>
      </c>
      <c r="M4304">
        <v>6.3</v>
      </c>
      <c r="P4304">
        <v>7.4</v>
      </c>
      <c r="Q4304">
        <v>9</v>
      </c>
      <c r="R4304" t="s">
        <v>807</v>
      </c>
      <c r="T4304" t="s">
        <v>2708</v>
      </c>
      <c r="U4304">
        <v>-31.03</v>
      </c>
      <c r="V4304">
        <v>-67.77</v>
      </c>
      <c r="W4304">
        <v>160</v>
      </c>
      <c r="X4304">
        <v>70</v>
      </c>
      <c r="Y4304">
        <v>2</v>
      </c>
      <c r="AB4304">
        <v>300</v>
      </c>
      <c r="AC4304">
        <v>3</v>
      </c>
      <c r="AD4304">
        <v>80</v>
      </c>
      <c r="AE4304">
        <v>4</v>
      </c>
      <c r="AJ4304">
        <v>70</v>
      </c>
      <c r="AK4304">
        <v>2</v>
      </c>
      <c r="AN4304">
        <v>300</v>
      </c>
      <c r="AO4304">
        <v>3</v>
      </c>
      <c r="AP4304">
        <v>80</v>
      </c>
      <c r="AQ4304">
        <v>4</v>
      </c>
    </row>
    <row r="4305" spans="1:47" x14ac:dyDescent="0.35">
      <c r="A4305">
        <v>4786</v>
      </c>
      <c r="B4305" t="s">
        <v>47</v>
      </c>
      <c r="C4305">
        <v>1977</v>
      </c>
      <c r="D4305">
        <v>12</v>
      </c>
      <c r="E4305">
        <v>19</v>
      </c>
      <c r="F4305">
        <v>23</v>
      </c>
      <c r="G4305">
        <v>34</v>
      </c>
      <c r="H4305">
        <v>34.200000000000003</v>
      </c>
      <c r="I4305">
        <v>31</v>
      </c>
      <c r="J4305">
        <v>5.8</v>
      </c>
      <c r="L4305">
        <v>5.8</v>
      </c>
      <c r="M4305">
        <v>5.4</v>
      </c>
      <c r="P4305">
        <v>5.8</v>
      </c>
      <c r="R4305" t="s">
        <v>73</v>
      </c>
      <c r="T4305" t="s">
        <v>2709</v>
      </c>
      <c r="U4305">
        <v>30.95</v>
      </c>
      <c r="V4305">
        <v>56.47</v>
      </c>
      <c r="W4305">
        <v>140</v>
      </c>
      <c r="X4305">
        <v>584</v>
      </c>
      <c r="Y4305">
        <v>3</v>
      </c>
      <c r="AB4305">
        <v>1000</v>
      </c>
      <c r="AC4305">
        <v>3</v>
      </c>
      <c r="AE4305">
        <v>3</v>
      </c>
      <c r="AJ4305">
        <v>584</v>
      </c>
      <c r="AK4305">
        <v>3</v>
      </c>
      <c r="AN4305">
        <v>1000</v>
      </c>
      <c r="AO4305">
        <v>3</v>
      </c>
      <c r="AQ4305">
        <v>3</v>
      </c>
    </row>
    <row r="4306" spans="1:47" x14ac:dyDescent="0.35">
      <c r="A4306">
        <v>4788</v>
      </c>
      <c r="B4306" t="s">
        <v>51</v>
      </c>
      <c r="C4306">
        <v>1978</v>
      </c>
      <c r="D4306">
        <v>1</v>
      </c>
      <c r="E4306">
        <v>14</v>
      </c>
      <c r="F4306">
        <v>3</v>
      </c>
      <c r="G4306">
        <v>24</v>
      </c>
      <c r="H4306">
        <v>39</v>
      </c>
      <c r="I4306">
        <v>14</v>
      </c>
      <c r="J4306">
        <v>6.6</v>
      </c>
      <c r="L4306">
        <v>6.6</v>
      </c>
      <c r="M4306">
        <v>6.2</v>
      </c>
      <c r="P4306">
        <v>7</v>
      </c>
      <c r="Q4306">
        <v>5</v>
      </c>
      <c r="R4306" t="s">
        <v>199</v>
      </c>
      <c r="T4306" t="s">
        <v>2710</v>
      </c>
      <c r="U4306">
        <v>34.808999999999997</v>
      </c>
      <c r="V4306">
        <v>139.25899999999999</v>
      </c>
      <c r="W4306">
        <v>30</v>
      </c>
      <c r="X4306">
        <v>25</v>
      </c>
      <c r="Y4306">
        <v>1</v>
      </c>
      <c r="Z4306">
        <v>4</v>
      </c>
      <c r="AA4306">
        <v>1</v>
      </c>
      <c r="AB4306">
        <v>129</v>
      </c>
      <c r="AC4306">
        <v>3</v>
      </c>
      <c r="AE4306">
        <v>3</v>
      </c>
      <c r="AF4306">
        <v>85</v>
      </c>
      <c r="AG4306">
        <v>2</v>
      </c>
      <c r="AH4306">
        <v>544</v>
      </c>
      <c r="AI4306">
        <v>3</v>
      </c>
      <c r="AJ4306">
        <v>25</v>
      </c>
      <c r="AK4306">
        <v>1</v>
      </c>
      <c r="AN4306">
        <v>129</v>
      </c>
      <c r="AO4306">
        <v>3</v>
      </c>
      <c r="AQ4306">
        <v>3</v>
      </c>
      <c r="AR4306">
        <v>85</v>
      </c>
      <c r="AS4306">
        <v>2</v>
      </c>
      <c r="AT4306">
        <v>544</v>
      </c>
      <c r="AU4306">
        <v>3</v>
      </c>
    </row>
    <row r="4307" spans="1:47" x14ac:dyDescent="0.35">
      <c r="A4307">
        <v>4789</v>
      </c>
      <c r="B4307" t="s">
        <v>47</v>
      </c>
      <c r="C4307">
        <v>1978</v>
      </c>
      <c r="D4307">
        <v>2</v>
      </c>
      <c r="E4307">
        <v>9</v>
      </c>
      <c r="F4307">
        <v>21</v>
      </c>
      <c r="G4307">
        <v>35</v>
      </c>
      <c r="H4307">
        <v>12.7</v>
      </c>
      <c r="I4307">
        <v>33</v>
      </c>
      <c r="J4307">
        <v>7.7</v>
      </c>
      <c r="L4307">
        <v>7.7</v>
      </c>
      <c r="M4307">
        <v>5.7</v>
      </c>
      <c r="P4307">
        <v>7.7</v>
      </c>
      <c r="R4307" t="s">
        <v>1827</v>
      </c>
      <c r="T4307" t="s">
        <v>1993</v>
      </c>
      <c r="U4307">
        <v>-30.68</v>
      </c>
      <c r="V4307">
        <v>-177.36</v>
      </c>
      <c r="W4307">
        <v>170</v>
      </c>
    </row>
    <row r="4308" spans="1:47" x14ac:dyDescent="0.35">
      <c r="A4308">
        <v>4790</v>
      </c>
      <c r="B4308" t="s">
        <v>47</v>
      </c>
      <c r="C4308">
        <v>1978</v>
      </c>
      <c r="D4308">
        <v>2</v>
      </c>
      <c r="E4308">
        <v>15</v>
      </c>
      <c r="F4308">
        <v>3</v>
      </c>
      <c r="G4308">
        <v>17</v>
      </c>
      <c r="H4308">
        <v>37.299999999999997</v>
      </c>
      <c r="I4308">
        <v>33</v>
      </c>
      <c r="J4308">
        <v>4.5</v>
      </c>
      <c r="L4308">
        <v>4.5</v>
      </c>
      <c r="M4308">
        <v>4.8</v>
      </c>
      <c r="P4308">
        <v>4.5</v>
      </c>
      <c r="R4308" t="s">
        <v>80</v>
      </c>
      <c r="T4308" t="s">
        <v>80</v>
      </c>
      <c r="U4308">
        <v>39.69</v>
      </c>
      <c r="V4308">
        <v>39.79</v>
      </c>
      <c r="W4308">
        <v>140</v>
      </c>
      <c r="AB4308">
        <v>20</v>
      </c>
      <c r="AC4308">
        <v>1</v>
      </c>
      <c r="AE4308">
        <v>2</v>
      </c>
      <c r="AF4308">
        <v>525</v>
      </c>
      <c r="AG4308">
        <v>3</v>
      </c>
    </row>
    <row r="4309" spans="1:47" x14ac:dyDescent="0.35">
      <c r="A4309">
        <v>4791</v>
      </c>
      <c r="B4309" t="s">
        <v>47</v>
      </c>
      <c r="C4309">
        <v>1978</v>
      </c>
      <c r="D4309">
        <v>2</v>
      </c>
      <c r="E4309">
        <v>20</v>
      </c>
      <c r="F4309">
        <v>4</v>
      </c>
      <c r="G4309">
        <v>36</v>
      </c>
      <c r="H4309">
        <v>58.1</v>
      </c>
      <c r="I4309">
        <v>60</v>
      </c>
      <c r="J4309">
        <v>6.1</v>
      </c>
      <c r="M4309">
        <v>6.1</v>
      </c>
      <c r="P4309">
        <v>6.7</v>
      </c>
      <c r="Q4309">
        <v>8</v>
      </c>
      <c r="R4309" t="s">
        <v>199</v>
      </c>
      <c r="T4309" t="s">
        <v>2711</v>
      </c>
      <c r="U4309">
        <v>38.78</v>
      </c>
      <c r="V4309">
        <v>141.94999999999999</v>
      </c>
      <c r="W4309">
        <v>30</v>
      </c>
      <c r="AB4309">
        <v>30</v>
      </c>
      <c r="AC4309">
        <v>1</v>
      </c>
      <c r="AE4309">
        <v>2</v>
      </c>
    </row>
    <row r="4310" spans="1:47" x14ac:dyDescent="0.35">
      <c r="A4310">
        <v>4792</v>
      </c>
      <c r="B4310" t="s">
        <v>47</v>
      </c>
      <c r="C4310">
        <v>1978</v>
      </c>
      <c r="D4310">
        <v>3</v>
      </c>
      <c r="E4310">
        <v>11</v>
      </c>
      <c r="F4310">
        <v>19</v>
      </c>
      <c r="G4310">
        <v>20</v>
      </c>
      <c r="H4310">
        <v>49.1</v>
      </c>
      <c r="I4310">
        <v>33</v>
      </c>
      <c r="J4310">
        <v>5</v>
      </c>
      <c r="L4310">
        <v>5</v>
      </c>
      <c r="M4310">
        <v>5.6</v>
      </c>
      <c r="P4310">
        <v>5</v>
      </c>
      <c r="R4310" t="s">
        <v>60</v>
      </c>
      <c r="T4310" t="s">
        <v>139</v>
      </c>
      <c r="U4310">
        <v>38.1</v>
      </c>
      <c r="V4310">
        <v>16.03</v>
      </c>
      <c r="W4310">
        <v>130</v>
      </c>
      <c r="X4310">
        <v>2</v>
      </c>
      <c r="Y4310">
        <v>1</v>
      </c>
      <c r="AC4310">
        <v>2</v>
      </c>
      <c r="AE4310">
        <v>2</v>
      </c>
    </row>
    <row r="4311" spans="1:47" x14ac:dyDescent="0.35">
      <c r="A4311">
        <v>4794</v>
      </c>
      <c r="B4311" t="s">
        <v>47</v>
      </c>
      <c r="C4311">
        <v>1978</v>
      </c>
      <c r="D4311">
        <v>3</v>
      </c>
      <c r="E4311">
        <v>16</v>
      </c>
      <c r="F4311">
        <v>2</v>
      </c>
      <c r="G4311">
        <v>0</v>
      </c>
      <c r="H4311">
        <v>0.5</v>
      </c>
      <c r="I4311">
        <v>33</v>
      </c>
      <c r="J4311">
        <v>5.9</v>
      </c>
      <c r="L4311">
        <v>5.9</v>
      </c>
      <c r="M4311">
        <v>5.3</v>
      </c>
      <c r="P4311">
        <v>5.8</v>
      </c>
      <c r="Q4311">
        <v>2</v>
      </c>
      <c r="R4311" t="s">
        <v>115</v>
      </c>
      <c r="T4311" t="s">
        <v>2712</v>
      </c>
      <c r="U4311">
        <v>29.925999999999998</v>
      </c>
      <c r="V4311">
        <v>66.302000000000007</v>
      </c>
      <c r="W4311">
        <v>60</v>
      </c>
      <c r="X4311">
        <v>1</v>
      </c>
      <c r="Y4311">
        <v>1</v>
      </c>
      <c r="AE4311">
        <v>2</v>
      </c>
    </row>
    <row r="4312" spans="1:47" x14ac:dyDescent="0.35">
      <c r="A4312">
        <v>4795</v>
      </c>
      <c r="B4312" t="s">
        <v>47</v>
      </c>
      <c r="C4312">
        <v>1978</v>
      </c>
      <c r="D4312">
        <v>3</v>
      </c>
      <c r="E4312">
        <v>19</v>
      </c>
      <c r="F4312">
        <v>1</v>
      </c>
      <c r="G4312">
        <v>39</v>
      </c>
      <c r="H4312">
        <v>14</v>
      </c>
      <c r="I4312">
        <v>36</v>
      </c>
      <c r="J4312">
        <v>6.6</v>
      </c>
      <c r="L4312">
        <v>6.6</v>
      </c>
      <c r="M4312">
        <v>5.8</v>
      </c>
      <c r="P4312">
        <v>6.5</v>
      </c>
      <c r="R4312" t="s">
        <v>543</v>
      </c>
      <c r="T4312" t="s">
        <v>940</v>
      </c>
      <c r="U4312">
        <v>17.03</v>
      </c>
      <c r="V4312">
        <v>-99.74</v>
      </c>
      <c r="W4312">
        <v>150</v>
      </c>
      <c r="X4312">
        <v>1</v>
      </c>
      <c r="Y4312">
        <v>1</v>
      </c>
      <c r="AB4312">
        <v>25</v>
      </c>
      <c r="AC4312">
        <v>1</v>
      </c>
      <c r="AE4312">
        <v>2</v>
      </c>
    </row>
    <row r="4313" spans="1:47" x14ac:dyDescent="0.35">
      <c r="A4313">
        <v>6599</v>
      </c>
      <c r="B4313" t="s">
        <v>51</v>
      </c>
      <c r="C4313">
        <v>1978</v>
      </c>
      <c r="D4313">
        <v>3</v>
      </c>
      <c r="E4313">
        <v>22</v>
      </c>
      <c r="F4313">
        <v>0</v>
      </c>
      <c r="G4313">
        <v>50</v>
      </c>
      <c r="H4313">
        <v>32.200000000000003</v>
      </c>
      <c r="I4313">
        <v>33</v>
      </c>
      <c r="J4313">
        <v>6.7</v>
      </c>
      <c r="L4313">
        <v>6.7</v>
      </c>
      <c r="M4313">
        <v>6.3</v>
      </c>
      <c r="Q4313">
        <v>4</v>
      </c>
      <c r="R4313" t="s">
        <v>98</v>
      </c>
      <c r="T4313" t="s">
        <v>904</v>
      </c>
      <c r="U4313">
        <v>44.026000000000003</v>
      </c>
      <c r="V4313">
        <v>149.00200000000001</v>
      </c>
      <c r="W4313">
        <v>50</v>
      </c>
    </row>
    <row r="4314" spans="1:47" x14ac:dyDescent="0.35">
      <c r="A4314">
        <v>6799</v>
      </c>
      <c r="B4314" t="s">
        <v>51</v>
      </c>
      <c r="C4314">
        <v>1978</v>
      </c>
      <c r="D4314">
        <v>3</v>
      </c>
      <c r="E4314">
        <v>22</v>
      </c>
      <c r="F4314">
        <v>21</v>
      </c>
      <c r="G4314">
        <v>34</v>
      </c>
      <c r="H4314">
        <v>33.4</v>
      </c>
      <c r="I4314">
        <v>33</v>
      </c>
      <c r="J4314">
        <v>6.6</v>
      </c>
      <c r="L4314">
        <v>6.6</v>
      </c>
      <c r="M4314">
        <v>6</v>
      </c>
      <c r="Q4314">
        <v>5</v>
      </c>
      <c r="R4314" t="s">
        <v>98</v>
      </c>
      <c r="T4314" t="s">
        <v>904</v>
      </c>
      <c r="U4314">
        <v>44.14</v>
      </c>
      <c r="V4314">
        <v>149.029</v>
      </c>
      <c r="W4314">
        <v>50</v>
      </c>
    </row>
    <row r="4315" spans="1:47" x14ac:dyDescent="0.35">
      <c r="A4315">
        <v>4796</v>
      </c>
      <c r="B4315" t="s">
        <v>51</v>
      </c>
      <c r="C4315">
        <v>1978</v>
      </c>
      <c r="D4315">
        <v>3</v>
      </c>
      <c r="E4315">
        <v>23</v>
      </c>
      <c r="F4315">
        <v>0</v>
      </c>
      <c r="G4315">
        <v>31</v>
      </c>
      <c r="H4315">
        <v>2.1</v>
      </c>
      <c r="I4315">
        <v>46</v>
      </c>
      <c r="J4315">
        <v>6.8</v>
      </c>
      <c r="L4315">
        <v>6.8</v>
      </c>
      <c r="M4315">
        <v>6.1</v>
      </c>
      <c r="Q4315">
        <v>5</v>
      </c>
      <c r="R4315" t="s">
        <v>98</v>
      </c>
      <c r="T4315" t="s">
        <v>904</v>
      </c>
      <c r="U4315">
        <v>44.209000000000003</v>
      </c>
      <c r="V4315">
        <v>148.971</v>
      </c>
      <c r="W4315">
        <v>50</v>
      </c>
    </row>
    <row r="4316" spans="1:47" x14ac:dyDescent="0.35">
      <c r="A4316">
        <v>4797</v>
      </c>
      <c r="B4316" t="s">
        <v>51</v>
      </c>
      <c r="C4316">
        <v>1978</v>
      </c>
      <c r="D4316">
        <v>3</v>
      </c>
      <c r="E4316">
        <v>23</v>
      </c>
      <c r="F4316">
        <v>3</v>
      </c>
      <c r="G4316">
        <v>15</v>
      </c>
      <c r="H4316">
        <v>20.3</v>
      </c>
      <c r="I4316">
        <v>33</v>
      </c>
      <c r="J4316">
        <v>7.5</v>
      </c>
      <c r="L4316">
        <v>7.5</v>
      </c>
      <c r="M4316">
        <v>6.4</v>
      </c>
      <c r="Q4316">
        <v>6</v>
      </c>
      <c r="R4316" t="s">
        <v>98</v>
      </c>
      <c r="T4316" t="s">
        <v>904</v>
      </c>
      <c r="U4316">
        <v>44.932000000000002</v>
      </c>
      <c r="V4316">
        <v>148.43899999999999</v>
      </c>
      <c r="W4316">
        <v>50</v>
      </c>
    </row>
    <row r="4317" spans="1:47" x14ac:dyDescent="0.35">
      <c r="A4317">
        <v>4798</v>
      </c>
      <c r="B4317" t="s">
        <v>51</v>
      </c>
      <c r="C4317">
        <v>1978</v>
      </c>
      <c r="D4317">
        <v>3</v>
      </c>
      <c r="E4317">
        <v>24</v>
      </c>
      <c r="F4317">
        <v>19</v>
      </c>
      <c r="G4317">
        <v>47</v>
      </c>
      <c r="H4317">
        <v>50.7</v>
      </c>
      <c r="I4317">
        <v>33</v>
      </c>
      <c r="J4317">
        <v>7.6</v>
      </c>
      <c r="L4317">
        <v>7.6</v>
      </c>
      <c r="M4317">
        <v>6.5</v>
      </c>
      <c r="Q4317">
        <v>6</v>
      </c>
      <c r="R4317" t="s">
        <v>98</v>
      </c>
      <c r="T4317" t="s">
        <v>904</v>
      </c>
      <c r="U4317">
        <v>44.244</v>
      </c>
      <c r="V4317">
        <v>148.86199999999999</v>
      </c>
      <c r="W4317">
        <v>50</v>
      </c>
    </row>
    <row r="4318" spans="1:47" x14ac:dyDescent="0.35">
      <c r="A4318">
        <v>4799</v>
      </c>
      <c r="B4318" t="s">
        <v>47</v>
      </c>
      <c r="C4318">
        <v>1978</v>
      </c>
      <c r="D4318">
        <v>3</v>
      </c>
      <c r="E4318">
        <v>24</v>
      </c>
      <c r="F4318">
        <v>21</v>
      </c>
      <c r="G4318">
        <v>5</v>
      </c>
      <c r="H4318">
        <v>48.2</v>
      </c>
      <c r="I4318">
        <v>33</v>
      </c>
      <c r="J4318">
        <v>7.1</v>
      </c>
      <c r="L4318">
        <v>7.1</v>
      </c>
      <c r="M4318">
        <v>6.2</v>
      </c>
      <c r="Q4318">
        <v>8</v>
      </c>
      <c r="R4318" t="s">
        <v>174</v>
      </c>
      <c r="T4318" t="s">
        <v>2572</v>
      </c>
      <c r="U4318">
        <v>42.838999999999999</v>
      </c>
      <c r="V4318">
        <v>78.605999999999995</v>
      </c>
      <c r="W4318">
        <v>40</v>
      </c>
      <c r="AE4318">
        <v>3</v>
      </c>
    </row>
    <row r="4319" spans="1:47" x14ac:dyDescent="0.35">
      <c r="A4319">
        <v>4800</v>
      </c>
      <c r="B4319" t="s">
        <v>47</v>
      </c>
      <c r="C4319">
        <v>1978</v>
      </c>
      <c r="D4319">
        <v>4</v>
      </c>
      <c r="E4319">
        <v>13</v>
      </c>
      <c r="F4319">
        <v>18</v>
      </c>
      <c r="G4319">
        <v>5</v>
      </c>
      <c r="H4319">
        <v>25.8</v>
      </c>
      <c r="I4319">
        <v>33</v>
      </c>
      <c r="J4319">
        <v>5.7</v>
      </c>
      <c r="L4319">
        <v>5.7</v>
      </c>
      <c r="M4319">
        <v>4.8</v>
      </c>
      <c r="P4319">
        <v>4.5999999999999996</v>
      </c>
      <c r="R4319" t="s">
        <v>469</v>
      </c>
      <c r="T4319" t="s">
        <v>2713</v>
      </c>
      <c r="U4319">
        <v>43.268999999999998</v>
      </c>
      <c r="V4319">
        <v>20.919</v>
      </c>
      <c r="W4319">
        <v>130</v>
      </c>
      <c r="AE4319">
        <v>2</v>
      </c>
    </row>
    <row r="4320" spans="1:47" x14ac:dyDescent="0.35">
      <c r="A4320">
        <v>4801</v>
      </c>
      <c r="B4320" t="s">
        <v>47</v>
      </c>
      <c r="C4320">
        <v>1978</v>
      </c>
      <c r="D4320">
        <v>4</v>
      </c>
      <c r="E4320">
        <v>15</v>
      </c>
      <c r="F4320">
        <v>23</v>
      </c>
      <c r="G4320">
        <v>33</v>
      </c>
      <c r="H4320">
        <v>47.2</v>
      </c>
      <c r="I4320">
        <v>14</v>
      </c>
      <c r="J4320">
        <v>5.7</v>
      </c>
      <c r="L4320">
        <v>5.7</v>
      </c>
      <c r="M4320">
        <v>5.5</v>
      </c>
      <c r="P4320">
        <v>5.8</v>
      </c>
      <c r="R4320" t="s">
        <v>60</v>
      </c>
      <c r="T4320" t="s">
        <v>139</v>
      </c>
      <c r="U4320">
        <v>38.390999999999998</v>
      </c>
      <c r="V4320">
        <v>15.066000000000001</v>
      </c>
      <c r="W4320">
        <v>130</v>
      </c>
      <c r="X4320">
        <v>5</v>
      </c>
      <c r="Y4320">
        <v>1</v>
      </c>
      <c r="AE4320">
        <v>2</v>
      </c>
      <c r="AF4320">
        <v>400</v>
      </c>
      <c r="AG4320">
        <v>3</v>
      </c>
    </row>
    <row r="4321" spans="1:45" x14ac:dyDescent="0.35">
      <c r="A4321">
        <v>4802</v>
      </c>
      <c r="B4321" t="s">
        <v>47</v>
      </c>
      <c r="C4321">
        <v>1978</v>
      </c>
      <c r="D4321">
        <v>5</v>
      </c>
      <c r="E4321">
        <v>23</v>
      </c>
      <c r="F4321">
        <v>23</v>
      </c>
      <c r="G4321">
        <v>34</v>
      </c>
      <c r="H4321">
        <v>11.4</v>
      </c>
      <c r="I4321">
        <v>10</v>
      </c>
      <c r="J4321">
        <v>5.6</v>
      </c>
      <c r="L4321">
        <v>5.6</v>
      </c>
      <c r="M4321">
        <v>5.7</v>
      </c>
      <c r="P4321">
        <v>5.6</v>
      </c>
      <c r="Q4321">
        <v>7</v>
      </c>
      <c r="R4321" t="s">
        <v>56</v>
      </c>
      <c r="T4321" t="s">
        <v>2714</v>
      </c>
      <c r="U4321">
        <v>40.759</v>
      </c>
      <c r="V4321">
        <v>23.268000000000001</v>
      </c>
      <c r="W4321">
        <v>130</v>
      </c>
      <c r="AB4321">
        <v>2</v>
      </c>
      <c r="AC4321">
        <v>1</v>
      </c>
      <c r="AE4321">
        <v>2</v>
      </c>
    </row>
    <row r="4322" spans="1:45" x14ac:dyDescent="0.35">
      <c r="A4322">
        <v>4803</v>
      </c>
      <c r="B4322" t="s">
        <v>47</v>
      </c>
      <c r="C4322">
        <v>1978</v>
      </c>
      <c r="D4322">
        <v>6</v>
      </c>
      <c r="E4322">
        <v>3</v>
      </c>
      <c r="F4322">
        <v>20</v>
      </c>
      <c r="G4322">
        <v>3</v>
      </c>
      <c r="H4322">
        <v>52.5</v>
      </c>
      <c r="I4322">
        <v>4</v>
      </c>
      <c r="J4322">
        <v>4.9000000000000004</v>
      </c>
      <c r="L4322">
        <v>4.9000000000000004</v>
      </c>
      <c r="M4322">
        <v>5.2</v>
      </c>
      <c r="P4322">
        <v>5.7</v>
      </c>
      <c r="Q4322">
        <v>4</v>
      </c>
      <c r="R4322" t="s">
        <v>199</v>
      </c>
      <c r="T4322" t="s">
        <v>2715</v>
      </c>
      <c r="U4322">
        <v>35.1</v>
      </c>
      <c r="V4322">
        <v>132.6</v>
      </c>
      <c r="W4322">
        <v>30</v>
      </c>
      <c r="AB4322">
        <v>1</v>
      </c>
      <c r="AC4322">
        <v>1</v>
      </c>
      <c r="AE4322">
        <v>2</v>
      </c>
    </row>
    <row r="4323" spans="1:45" x14ac:dyDescent="0.35">
      <c r="A4323">
        <v>4806</v>
      </c>
      <c r="B4323" t="s">
        <v>51</v>
      </c>
      <c r="C4323">
        <v>1978</v>
      </c>
      <c r="D4323">
        <v>6</v>
      </c>
      <c r="E4323">
        <v>12</v>
      </c>
      <c r="F4323">
        <v>8</v>
      </c>
      <c r="G4323">
        <v>14</v>
      </c>
      <c r="H4323">
        <v>26.4</v>
      </c>
      <c r="I4323">
        <v>44</v>
      </c>
      <c r="J4323">
        <v>7.7</v>
      </c>
      <c r="L4323">
        <v>7.7</v>
      </c>
      <c r="M4323">
        <v>6.8</v>
      </c>
      <c r="Q4323">
        <v>8</v>
      </c>
      <c r="R4323" t="s">
        <v>199</v>
      </c>
      <c r="T4323" t="s">
        <v>255</v>
      </c>
      <c r="U4323">
        <v>38.19</v>
      </c>
      <c r="V4323">
        <v>142.02799999999999</v>
      </c>
      <c r="W4323">
        <v>30</v>
      </c>
      <c r="X4323">
        <v>28</v>
      </c>
      <c r="Y4323">
        <v>1</v>
      </c>
      <c r="AB4323">
        <v>10000</v>
      </c>
      <c r="AC4323">
        <v>4</v>
      </c>
      <c r="AD4323">
        <v>865</v>
      </c>
      <c r="AE4323">
        <v>4</v>
      </c>
      <c r="AG4323">
        <v>4</v>
      </c>
      <c r="AJ4323">
        <v>28</v>
      </c>
      <c r="AK4323">
        <v>1</v>
      </c>
      <c r="AN4323">
        <v>10000</v>
      </c>
      <c r="AO4323">
        <v>4</v>
      </c>
      <c r="AP4323">
        <v>865</v>
      </c>
      <c r="AQ4323">
        <v>4</v>
      </c>
      <c r="AS4323">
        <v>4</v>
      </c>
    </row>
    <row r="4324" spans="1:45" x14ac:dyDescent="0.35">
      <c r="A4324">
        <v>6455</v>
      </c>
      <c r="B4324" t="s">
        <v>51</v>
      </c>
      <c r="C4324">
        <v>1978</v>
      </c>
      <c r="D4324">
        <v>6</v>
      </c>
      <c r="E4324">
        <v>14</v>
      </c>
      <c r="F4324">
        <v>12</v>
      </c>
      <c r="G4324">
        <v>32</v>
      </c>
      <c r="H4324">
        <v>33.9</v>
      </c>
      <c r="I4324">
        <v>24</v>
      </c>
      <c r="J4324">
        <v>6.9</v>
      </c>
      <c r="L4324">
        <v>6.9</v>
      </c>
      <c r="M4324">
        <v>6.1</v>
      </c>
      <c r="R4324" t="s">
        <v>621</v>
      </c>
      <c r="T4324" t="s">
        <v>2716</v>
      </c>
      <c r="U4324">
        <v>8.2490000000000006</v>
      </c>
      <c r="V4324">
        <v>122.40300000000001</v>
      </c>
      <c r="W4324">
        <v>170</v>
      </c>
    </row>
    <row r="4325" spans="1:45" x14ac:dyDescent="0.35">
      <c r="A4325">
        <v>4808</v>
      </c>
      <c r="B4325" t="s">
        <v>51</v>
      </c>
      <c r="C4325">
        <v>1978</v>
      </c>
      <c r="D4325">
        <v>6</v>
      </c>
      <c r="E4325">
        <v>20</v>
      </c>
      <c r="F4325">
        <v>20</v>
      </c>
      <c r="G4325">
        <v>3</v>
      </c>
      <c r="H4325">
        <v>21</v>
      </c>
      <c r="I4325">
        <v>3</v>
      </c>
      <c r="J4325">
        <v>6.4</v>
      </c>
      <c r="L4325">
        <v>6.4</v>
      </c>
      <c r="M4325">
        <v>6.1</v>
      </c>
      <c r="Q4325">
        <v>8</v>
      </c>
      <c r="R4325" t="s">
        <v>56</v>
      </c>
      <c r="T4325" t="s">
        <v>2717</v>
      </c>
      <c r="U4325">
        <v>40.738999999999997</v>
      </c>
      <c r="V4325">
        <v>23.228999999999999</v>
      </c>
      <c r="W4325">
        <v>130</v>
      </c>
      <c r="X4325">
        <v>50</v>
      </c>
      <c r="Y4325">
        <v>1</v>
      </c>
      <c r="AC4325">
        <v>3</v>
      </c>
      <c r="AD4325">
        <v>250</v>
      </c>
      <c r="AE4325">
        <v>4</v>
      </c>
      <c r="AJ4325">
        <v>50</v>
      </c>
      <c r="AK4325">
        <v>1</v>
      </c>
      <c r="AO4325">
        <v>3</v>
      </c>
      <c r="AP4325">
        <v>250</v>
      </c>
      <c r="AQ4325">
        <v>4</v>
      </c>
    </row>
    <row r="4326" spans="1:45" x14ac:dyDescent="0.35">
      <c r="A4326">
        <v>7775</v>
      </c>
      <c r="B4326" t="s">
        <v>51</v>
      </c>
      <c r="C4326">
        <v>1978</v>
      </c>
      <c r="D4326">
        <v>6</v>
      </c>
      <c r="E4326">
        <v>22</v>
      </c>
      <c r="F4326">
        <v>6</v>
      </c>
      <c r="G4326">
        <v>20</v>
      </c>
      <c r="R4326" t="s">
        <v>60</v>
      </c>
      <c r="T4326" t="s">
        <v>2718</v>
      </c>
      <c r="W4326">
        <v>130</v>
      </c>
    </row>
    <row r="4327" spans="1:45" x14ac:dyDescent="0.35">
      <c r="A4327">
        <v>6456</v>
      </c>
      <c r="B4327" t="s">
        <v>51</v>
      </c>
      <c r="C4327">
        <v>1978</v>
      </c>
      <c r="D4327">
        <v>7</v>
      </c>
      <c r="E4327">
        <v>23</v>
      </c>
      <c r="F4327">
        <v>14</v>
      </c>
      <c r="G4327">
        <v>42</v>
      </c>
      <c r="H4327">
        <v>36.9</v>
      </c>
      <c r="I4327">
        <v>17</v>
      </c>
      <c r="J4327">
        <v>7.4</v>
      </c>
      <c r="L4327">
        <v>7.4</v>
      </c>
      <c r="M4327">
        <v>6.5</v>
      </c>
      <c r="R4327" t="s">
        <v>738</v>
      </c>
      <c r="T4327" t="s">
        <v>738</v>
      </c>
      <c r="U4327">
        <v>22.282</v>
      </c>
      <c r="V4327">
        <v>121.512</v>
      </c>
      <c r="W4327">
        <v>30</v>
      </c>
    </row>
    <row r="4328" spans="1:45" x14ac:dyDescent="0.35">
      <c r="A4328">
        <v>4810</v>
      </c>
      <c r="B4328" t="s">
        <v>47</v>
      </c>
      <c r="C4328">
        <v>1978</v>
      </c>
      <c r="D4328">
        <v>7</v>
      </c>
      <c r="E4328">
        <v>29</v>
      </c>
      <c r="F4328">
        <v>14</v>
      </c>
      <c r="G4328">
        <v>37</v>
      </c>
      <c r="H4328">
        <v>32.700000000000003</v>
      </c>
      <c r="I4328">
        <v>10</v>
      </c>
      <c r="J4328">
        <v>4.5</v>
      </c>
      <c r="L4328">
        <v>4.5</v>
      </c>
      <c r="M4328">
        <v>4.9000000000000004</v>
      </c>
      <c r="R4328" t="s">
        <v>578</v>
      </c>
      <c r="T4328" t="s">
        <v>2719</v>
      </c>
      <c r="U4328">
        <v>14.843</v>
      </c>
      <c r="V4328">
        <v>-91.022000000000006</v>
      </c>
      <c r="W4328">
        <v>100</v>
      </c>
      <c r="X4328">
        <v>17</v>
      </c>
      <c r="Y4328">
        <v>1</v>
      </c>
      <c r="AC4328">
        <v>3</v>
      </c>
      <c r="AE4328">
        <v>2</v>
      </c>
      <c r="AJ4328">
        <v>17</v>
      </c>
      <c r="AK4328">
        <v>1</v>
      </c>
      <c r="AO4328">
        <v>3</v>
      </c>
      <c r="AQ4328">
        <v>2</v>
      </c>
    </row>
    <row r="4329" spans="1:45" x14ac:dyDescent="0.35">
      <c r="A4329">
        <v>4812</v>
      </c>
      <c r="B4329" t="s">
        <v>47</v>
      </c>
      <c r="C4329">
        <v>1978</v>
      </c>
      <c r="D4329">
        <v>8</v>
      </c>
      <c r="E4329">
        <v>3</v>
      </c>
      <c r="F4329">
        <v>18</v>
      </c>
      <c r="G4329">
        <v>11</v>
      </c>
      <c r="H4329">
        <v>17.100000000000001</v>
      </c>
      <c r="I4329">
        <v>58</v>
      </c>
      <c r="J4329">
        <v>7</v>
      </c>
      <c r="M4329">
        <v>7</v>
      </c>
      <c r="P4329">
        <v>6.7</v>
      </c>
      <c r="Q4329">
        <v>9</v>
      </c>
      <c r="R4329" t="s">
        <v>539</v>
      </c>
      <c r="T4329" t="s">
        <v>2720</v>
      </c>
      <c r="U4329">
        <v>-26.51</v>
      </c>
      <c r="V4329">
        <v>-70.540000000000006</v>
      </c>
      <c r="W4329">
        <v>160</v>
      </c>
      <c r="AB4329">
        <v>13</v>
      </c>
      <c r="AC4329">
        <v>1</v>
      </c>
      <c r="AE4329">
        <v>3</v>
      </c>
    </row>
    <row r="4330" spans="1:45" x14ac:dyDescent="0.35">
      <c r="A4330">
        <v>4813</v>
      </c>
      <c r="B4330" t="s">
        <v>47</v>
      </c>
      <c r="C4330">
        <v>1978</v>
      </c>
      <c r="D4330">
        <v>8</v>
      </c>
      <c r="E4330">
        <v>13</v>
      </c>
      <c r="F4330">
        <v>22</v>
      </c>
      <c r="G4330">
        <v>54</v>
      </c>
      <c r="H4330">
        <v>53.5</v>
      </c>
      <c r="I4330">
        <v>7</v>
      </c>
      <c r="J4330">
        <v>5.6</v>
      </c>
      <c r="L4330">
        <v>5.6</v>
      </c>
      <c r="M4330">
        <v>5.5</v>
      </c>
      <c r="N4330">
        <v>5.7</v>
      </c>
      <c r="P4330">
        <v>5.6</v>
      </c>
      <c r="Q4330">
        <v>7</v>
      </c>
      <c r="R4330" t="s">
        <v>505</v>
      </c>
      <c r="S4330" t="s">
        <v>1092</v>
      </c>
      <c r="T4330" t="s">
        <v>1340</v>
      </c>
      <c r="U4330">
        <v>34.35</v>
      </c>
      <c r="V4330">
        <v>-119.7</v>
      </c>
      <c r="W4330">
        <v>150</v>
      </c>
      <c r="AB4330">
        <v>65</v>
      </c>
      <c r="AC4330">
        <v>2</v>
      </c>
      <c r="AD4330">
        <v>15</v>
      </c>
      <c r="AE4330">
        <v>3</v>
      </c>
    </row>
    <row r="4331" spans="1:45" x14ac:dyDescent="0.35">
      <c r="A4331">
        <v>8260</v>
      </c>
      <c r="B4331" t="s">
        <v>51</v>
      </c>
      <c r="C4331">
        <v>1978</v>
      </c>
      <c r="D4331">
        <v>8</v>
      </c>
      <c r="E4331">
        <v>14</v>
      </c>
      <c r="F4331">
        <v>14</v>
      </c>
      <c r="G4331">
        <v>17</v>
      </c>
      <c r="H4331">
        <v>50.4</v>
      </c>
      <c r="I4331">
        <v>30</v>
      </c>
      <c r="J4331">
        <v>4.4000000000000004</v>
      </c>
      <c r="L4331">
        <v>4.4000000000000004</v>
      </c>
      <c r="M4331">
        <v>5</v>
      </c>
      <c r="R4331" t="s">
        <v>87</v>
      </c>
      <c r="T4331" t="s">
        <v>87</v>
      </c>
      <c r="U4331">
        <v>36.630000000000003</v>
      </c>
      <c r="V4331">
        <v>-6.8710000000000004</v>
      </c>
      <c r="W4331">
        <v>130</v>
      </c>
    </row>
    <row r="4332" spans="1:45" x14ac:dyDescent="0.35">
      <c r="A4332">
        <v>4814</v>
      </c>
      <c r="B4332" t="s">
        <v>47</v>
      </c>
      <c r="C4332">
        <v>1978</v>
      </c>
      <c r="D4332">
        <v>9</v>
      </c>
      <c r="E4332">
        <v>3</v>
      </c>
      <c r="F4332">
        <v>5</v>
      </c>
      <c r="G4332">
        <v>8</v>
      </c>
      <c r="H4332">
        <v>30.2</v>
      </c>
      <c r="I4332">
        <v>8</v>
      </c>
      <c r="J4332">
        <v>5.3</v>
      </c>
      <c r="L4332">
        <v>5.3</v>
      </c>
      <c r="M4332">
        <v>4.9000000000000004</v>
      </c>
      <c r="N4332">
        <v>5.9</v>
      </c>
      <c r="P4332">
        <v>5.3</v>
      </c>
      <c r="Q4332">
        <v>8</v>
      </c>
      <c r="R4332" t="s">
        <v>525</v>
      </c>
      <c r="T4332" t="s">
        <v>525</v>
      </c>
      <c r="U4332">
        <v>48.29</v>
      </c>
      <c r="V4332">
        <v>9.01</v>
      </c>
      <c r="W4332">
        <v>120</v>
      </c>
      <c r="AC4332">
        <v>3</v>
      </c>
      <c r="AD4332">
        <v>150</v>
      </c>
      <c r="AE4332">
        <v>4</v>
      </c>
    </row>
    <row r="4333" spans="1:45" x14ac:dyDescent="0.35">
      <c r="A4333">
        <v>4815</v>
      </c>
      <c r="B4333" t="s">
        <v>47</v>
      </c>
      <c r="C4333">
        <v>1978</v>
      </c>
      <c r="D4333">
        <v>9</v>
      </c>
      <c r="E4333">
        <v>16</v>
      </c>
      <c r="F4333">
        <v>15</v>
      </c>
      <c r="G4333">
        <v>35</v>
      </c>
      <c r="H4333">
        <v>56.6</v>
      </c>
      <c r="I4333">
        <v>33</v>
      </c>
      <c r="J4333">
        <v>7.8</v>
      </c>
      <c r="L4333">
        <v>7.8</v>
      </c>
      <c r="M4333">
        <v>6.5</v>
      </c>
      <c r="R4333" t="s">
        <v>73</v>
      </c>
      <c r="T4333" t="s">
        <v>2721</v>
      </c>
      <c r="U4333">
        <v>33.386000000000003</v>
      </c>
      <c r="V4333">
        <v>57.433999999999997</v>
      </c>
      <c r="W4333">
        <v>140</v>
      </c>
      <c r="X4333">
        <v>20000</v>
      </c>
      <c r="Y4333">
        <v>4</v>
      </c>
      <c r="AD4333">
        <v>50</v>
      </c>
      <c r="AE4333">
        <v>4</v>
      </c>
      <c r="AG4333">
        <v>4</v>
      </c>
      <c r="AJ4333">
        <v>20000</v>
      </c>
      <c r="AK4333">
        <v>4</v>
      </c>
      <c r="AP4333">
        <v>50</v>
      </c>
      <c r="AQ4333">
        <v>4</v>
      </c>
      <c r="AS4333">
        <v>4</v>
      </c>
    </row>
    <row r="4334" spans="1:45" x14ac:dyDescent="0.35">
      <c r="A4334">
        <v>4818</v>
      </c>
      <c r="B4334" t="s">
        <v>47</v>
      </c>
      <c r="C4334">
        <v>1978</v>
      </c>
      <c r="D4334">
        <v>11</v>
      </c>
      <c r="E4334">
        <v>1</v>
      </c>
      <c r="F4334">
        <v>19</v>
      </c>
      <c r="G4334">
        <v>48</v>
      </c>
      <c r="H4334">
        <v>28</v>
      </c>
      <c r="I4334">
        <v>7</v>
      </c>
      <c r="J4334">
        <v>6.8</v>
      </c>
      <c r="L4334">
        <v>6.8</v>
      </c>
      <c r="M4334">
        <v>6.2</v>
      </c>
      <c r="P4334">
        <v>6.8</v>
      </c>
      <c r="Q4334">
        <v>9</v>
      </c>
      <c r="R4334" t="s">
        <v>233</v>
      </c>
      <c r="T4334" t="s">
        <v>2722</v>
      </c>
      <c r="U4334">
        <v>39.35</v>
      </c>
      <c r="V4334">
        <v>72.61</v>
      </c>
      <c r="W4334">
        <v>40</v>
      </c>
      <c r="AE4334">
        <v>3</v>
      </c>
    </row>
    <row r="4335" spans="1:45" x14ac:dyDescent="0.35">
      <c r="A4335">
        <v>4819</v>
      </c>
      <c r="B4335" t="s">
        <v>51</v>
      </c>
      <c r="C4335">
        <v>1978</v>
      </c>
      <c r="D4335">
        <v>11</v>
      </c>
      <c r="E4335">
        <v>29</v>
      </c>
      <c r="F4335">
        <v>19</v>
      </c>
      <c r="G4335">
        <v>52</v>
      </c>
      <c r="H4335">
        <v>47.6</v>
      </c>
      <c r="I4335">
        <v>18</v>
      </c>
      <c r="J4335">
        <v>7.7</v>
      </c>
      <c r="L4335">
        <v>7.7</v>
      </c>
      <c r="M4335">
        <v>6.4</v>
      </c>
      <c r="R4335" t="s">
        <v>543</v>
      </c>
      <c r="T4335" t="s">
        <v>627</v>
      </c>
      <c r="U4335">
        <v>16.010000000000002</v>
      </c>
      <c r="V4335">
        <v>-96.590999999999994</v>
      </c>
      <c r="W4335">
        <v>150</v>
      </c>
      <c r="X4335">
        <v>9</v>
      </c>
      <c r="Y4335">
        <v>1</v>
      </c>
      <c r="AC4335">
        <v>3</v>
      </c>
      <c r="AE4335">
        <v>2</v>
      </c>
      <c r="AJ4335">
        <v>9</v>
      </c>
      <c r="AK4335">
        <v>1</v>
      </c>
      <c r="AO4335">
        <v>3</v>
      </c>
      <c r="AQ4335">
        <v>2</v>
      </c>
    </row>
    <row r="4336" spans="1:45" x14ac:dyDescent="0.35">
      <c r="A4336">
        <v>4820</v>
      </c>
      <c r="B4336" t="s">
        <v>47</v>
      </c>
      <c r="C4336">
        <v>1978</v>
      </c>
      <c r="D4336">
        <v>12</v>
      </c>
      <c r="E4336">
        <v>6</v>
      </c>
      <c r="F4336">
        <v>14</v>
      </c>
      <c r="G4336">
        <v>2</v>
      </c>
      <c r="H4336">
        <v>1</v>
      </c>
      <c r="I4336">
        <v>91</v>
      </c>
      <c r="J4336">
        <v>7.5</v>
      </c>
      <c r="M4336">
        <v>7.5</v>
      </c>
      <c r="P4336">
        <v>7.5</v>
      </c>
      <c r="Q4336">
        <v>8</v>
      </c>
      <c r="R4336" t="s">
        <v>98</v>
      </c>
      <c r="T4336" t="s">
        <v>904</v>
      </c>
      <c r="U4336">
        <v>44.591999999999999</v>
      </c>
      <c r="V4336">
        <v>146.58099999999999</v>
      </c>
      <c r="W4336">
        <v>50</v>
      </c>
      <c r="AE4336">
        <v>2</v>
      </c>
      <c r="AQ4336">
        <v>2</v>
      </c>
    </row>
    <row r="4337" spans="1:45" x14ac:dyDescent="0.35">
      <c r="A4337">
        <v>4821</v>
      </c>
      <c r="B4337" t="s">
        <v>47</v>
      </c>
      <c r="C4337">
        <v>1978</v>
      </c>
      <c r="D4337">
        <v>12</v>
      </c>
      <c r="E4337">
        <v>14</v>
      </c>
      <c r="F4337">
        <v>7</v>
      </c>
      <c r="G4337">
        <v>5</v>
      </c>
      <c r="H4337">
        <v>20.6</v>
      </c>
      <c r="I4337">
        <v>33</v>
      </c>
      <c r="J4337">
        <v>6.2</v>
      </c>
      <c r="L4337">
        <v>6.2</v>
      </c>
      <c r="M4337">
        <v>5.7</v>
      </c>
      <c r="P4337">
        <v>6.3</v>
      </c>
      <c r="R4337" t="s">
        <v>73</v>
      </c>
      <c r="T4337" t="s">
        <v>2723</v>
      </c>
      <c r="U4337">
        <v>32.14</v>
      </c>
      <c r="V4337">
        <v>49.65</v>
      </c>
      <c r="W4337">
        <v>140</v>
      </c>
      <c r="X4337">
        <v>76</v>
      </c>
      <c r="Y4337">
        <v>2</v>
      </c>
      <c r="AC4337">
        <v>2</v>
      </c>
      <c r="AE4337">
        <v>2</v>
      </c>
      <c r="AJ4337">
        <v>76</v>
      </c>
      <c r="AK4337">
        <v>2</v>
      </c>
      <c r="AO4337">
        <v>2</v>
      </c>
      <c r="AQ4337">
        <v>2</v>
      </c>
    </row>
    <row r="4338" spans="1:45" x14ac:dyDescent="0.35">
      <c r="A4338">
        <v>4824</v>
      </c>
      <c r="B4338" t="s">
        <v>47</v>
      </c>
      <c r="C4338">
        <v>1978</v>
      </c>
      <c r="D4338">
        <v>12</v>
      </c>
      <c r="E4338">
        <v>23</v>
      </c>
      <c r="F4338">
        <v>11</v>
      </c>
      <c r="G4338">
        <v>23</v>
      </c>
      <c r="H4338">
        <v>12</v>
      </c>
      <c r="I4338">
        <v>33</v>
      </c>
      <c r="J4338">
        <v>7</v>
      </c>
      <c r="L4338">
        <v>7</v>
      </c>
      <c r="M4338">
        <v>7.2</v>
      </c>
      <c r="R4338" t="s">
        <v>738</v>
      </c>
      <c r="T4338" t="s">
        <v>2724</v>
      </c>
      <c r="U4338">
        <v>23.247</v>
      </c>
      <c r="V4338">
        <v>122.075</v>
      </c>
      <c r="W4338">
        <v>30</v>
      </c>
      <c r="X4338">
        <v>2</v>
      </c>
      <c r="Y4338">
        <v>1</v>
      </c>
      <c r="AB4338">
        <v>3</v>
      </c>
      <c r="AC4338">
        <v>1</v>
      </c>
      <c r="AJ4338">
        <v>2</v>
      </c>
      <c r="AK4338">
        <v>1</v>
      </c>
      <c r="AN4338">
        <v>3</v>
      </c>
      <c r="AO4338">
        <v>1</v>
      </c>
    </row>
    <row r="4339" spans="1:45" x14ac:dyDescent="0.35">
      <c r="A4339">
        <v>4825</v>
      </c>
      <c r="B4339" t="s">
        <v>47</v>
      </c>
      <c r="C4339">
        <v>1979</v>
      </c>
      <c r="D4339">
        <v>1</v>
      </c>
      <c r="E4339">
        <v>16</v>
      </c>
      <c r="F4339">
        <v>9</v>
      </c>
      <c r="G4339">
        <v>50</v>
      </c>
      <c r="H4339">
        <v>10.1</v>
      </c>
      <c r="I4339">
        <v>33</v>
      </c>
      <c r="J4339">
        <v>6.8</v>
      </c>
      <c r="L4339">
        <v>6.8</v>
      </c>
      <c r="M4339">
        <v>5.9</v>
      </c>
      <c r="R4339" t="s">
        <v>73</v>
      </c>
      <c r="T4339" t="s">
        <v>2725</v>
      </c>
      <c r="U4339">
        <v>33.896999999999998</v>
      </c>
      <c r="V4339">
        <v>59.472000000000001</v>
      </c>
      <c r="W4339">
        <v>140</v>
      </c>
      <c r="X4339">
        <v>200</v>
      </c>
      <c r="Y4339">
        <v>3</v>
      </c>
      <c r="AC4339">
        <v>3</v>
      </c>
      <c r="AE4339">
        <v>2</v>
      </c>
      <c r="AJ4339">
        <v>200</v>
      </c>
      <c r="AK4339">
        <v>3</v>
      </c>
      <c r="AO4339">
        <v>3</v>
      </c>
      <c r="AQ4339">
        <v>2</v>
      </c>
    </row>
    <row r="4340" spans="1:45" x14ac:dyDescent="0.35">
      <c r="A4340">
        <v>4827</v>
      </c>
      <c r="B4340" t="s">
        <v>47</v>
      </c>
      <c r="C4340">
        <v>1979</v>
      </c>
      <c r="D4340">
        <v>2</v>
      </c>
      <c r="E4340">
        <v>16</v>
      </c>
      <c r="F4340">
        <v>10</v>
      </c>
      <c r="G4340">
        <v>8</v>
      </c>
      <c r="H4340">
        <v>53.4</v>
      </c>
      <c r="I4340">
        <v>53</v>
      </c>
      <c r="J4340">
        <v>6.9</v>
      </c>
      <c r="L4340">
        <v>6.9</v>
      </c>
      <c r="M4340">
        <v>6.2</v>
      </c>
      <c r="R4340" t="s">
        <v>479</v>
      </c>
      <c r="T4340" t="s">
        <v>872</v>
      </c>
      <c r="U4340">
        <v>-16.39</v>
      </c>
      <c r="V4340">
        <v>-72.658000000000001</v>
      </c>
      <c r="W4340">
        <v>160</v>
      </c>
      <c r="X4340">
        <v>18</v>
      </c>
      <c r="Y4340">
        <v>1</v>
      </c>
      <c r="AC4340">
        <v>2</v>
      </c>
      <c r="AE4340">
        <v>2</v>
      </c>
      <c r="AJ4340">
        <v>18</v>
      </c>
      <c r="AK4340">
        <v>1</v>
      </c>
      <c r="AO4340">
        <v>2</v>
      </c>
      <c r="AQ4340">
        <v>2</v>
      </c>
    </row>
    <row r="4341" spans="1:45" x14ac:dyDescent="0.35">
      <c r="A4341">
        <v>6600</v>
      </c>
      <c r="B4341" t="s">
        <v>51</v>
      </c>
      <c r="C4341">
        <v>1979</v>
      </c>
      <c r="D4341">
        <v>2</v>
      </c>
      <c r="E4341">
        <v>20</v>
      </c>
      <c r="F4341">
        <v>6</v>
      </c>
      <c r="G4341">
        <v>32</v>
      </c>
      <c r="H4341">
        <v>32.200000000000003</v>
      </c>
      <c r="I4341">
        <v>10</v>
      </c>
      <c r="J4341">
        <v>6.4</v>
      </c>
      <c r="L4341">
        <v>6.4</v>
      </c>
      <c r="M4341">
        <v>6</v>
      </c>
      <c r="R4341" t="s">
        <v>199</v>
      </c>
      <c r="T4341" t="s">
        <v>1779</v>
      </c>
      <c r="U4341">
        <v>40.231999999999999</v>
      </c>
      <c r="V4341">
        <v>143.703</v>
      </c>
      <c r="W4341">
        <v>30</v>
      </c>
    </row>
    <row r="4342" spans="1:45" x14ac:dyDescent="0.35">
      <c r="A4342">
        <v>6457</v>
      </c>
      <c r="B4342" t="s">
        <v>51</v>
      </c>
      <c r="C4342">
        <v>1979</v>
      </c>
      <c r="D4342">
        <v>2</v>
      </c>
      <c r="E4342">
        <v>28</v>
      </c>
      <c r="F4342">
        <v>21</v>
      </c>
      <c r="G4342">
        <v>27</v>
      </c>
      <c r="H4342">
        <v>8.1</v>
      </c>
      <c r="I4342">
        <v>18</v>
      </c>
      <c r="J4342">
        <v>7.5</v>
      </c>
      <c r="K4342">
        <v>7.5</v>
      </c>
      <c r="L4342">
        <v>7.1</v>
      </c>
      <c r="M4342">
        <v>6.4</v>
      </c>
      <c r="Q4342">
        <v>7</v>
      </c>
      <c r="R4342" t="s">
        <v>505</v>
      </c>
      <c r="S4342" t="s">
        <v>1032</v>
      </c>
      <c r="T4342" t="s">
        <v>2237</v>
      </c>
      <c r="U4342">
        <v>60.691000000000003</v>
      </c>
      <c r="V4342">
        <v>-141.67099999999999</v>
      </c>
      <c r="W4342">
        <v>150</v>
      </c>
      <c r="AE4342">
        <v>1</v>
      </c>
      <c r="AQ4342">
        <v>1</v>
      </c>
    </row>
    <row r="4343" spans="1:45" x14ac:dyDescent="0.35">
      <c r="A4343">
        <v>4828</v>
      </c>
      <c r="B4343" t="s">
        <v>51</v>
      </c>
      <c r="C4343">
        <v>1979</v>
      </c>
      <c r="D4343">
        <v>3</v>
      </c>
      <c r="E4343">
        <v>14</v>
      </c>
      <c r="F4343">
        <v>11</v>
      </c>
      <c r="G4343">
        <v>7</v>
      </c>
      <c r="H4343">
        <v>16.3</v>
      </c>
      <c r="I4343">
        <v>49</v>
      </c>
      <c r="J4343">
        <v>7.6</v>
      </c>
      <c r="L4343">
        <v>7.6</v>
      </c>
      <c r="M4343">
        <v>6.5</v>
      </c>
      <c r="R4343" t="s">
        <v>543</v>
      </c>
      <c r="T4343" t="s">
        <v>1644</v>
      </c>
      <c r="U4343">
        <v>17.812999999999999</v>
      </c>
      <c r="V4343">
        <v>-101.276</v>
      </c>
      <c r="W4343">
        <v>150</v>
      </c>
      <c r="X4343">
        <v>5</v>
      </c>
      <c r="Y4343">
        <v>1</v>
      </c>
      <c r="AB4343">
        <v>35</v>
      </c>
      <c r="AC4343">
        <v>1</v>
      </c>
      <c r="AD4343">
        <v>30</v>
      </c>
      <c r="AE4343">
        <v>4</v>
      </c>
      <c r="AF4343">
        <v>200</v>
      </c>
      <c r="AG4343">
        <v>3</v>
      </c>
      <c r="AJ4343">
        <v>5</v>
      </c>
      <c r="AK4343">
        <v>1</v>
      </c>
      <c r="AN4343">
        <v>35</v>
      </c>
      <c r="AO4343">
        <v>1</v>
      </c>
      <c r="AP4343">
        <v>30</v>
      </c>
      <c r="AQ4343">
        <v>4</v>
      </c>
      <c r="AR4343">
        <v>200</v>
      </c>
      <c r="AS4343">
        <v>3</v>
      </c>
    </row>
    <row r="4344" spans="1:45" x14ac:dyDescent="0.35">
      <c r="A4344">
        <v>7281</v>
      </c>
      <c r="B4344" t="s">
        <v>51</v>
      </c>
      <c r="C4344">
        <v>1979</v>
      </c>
      <c r="D4344">
        <v>4</v>
      </c>
      <c r="E4344">
        <v>9</v>
      </c>
      <c r="F4344">
        <v>2</v>
      </c>
      <c r="G4344">
        <v>10</v>
      </c>
      <c r="H4344">
        <v>20.3</v>
      </c>
      <c r="I4344">
        <v>10</v>
      </c>
      <c r="J4344">
        <v>5.3</v>
      </c>
      <c r="L4344">
        <v>5.3</v>
      </c>
      <c r="R4344" t="s">
        <v>574</v>
      </c>
      <c r="T4344" t="s">
        <v>2726</v>
      </c>
      <c r="U4344">
        <v>41.956000000000003</v>
      </c>
      <c r="V4344">
        <v>19.023</v>
      </c>
      <c r="W4344">
        <v>130</v>
      </c>
    </row>
    <row r="4345" spans="1:45" x14ac:dyDescent="0.35">
      <c r="A4345">
        <v>4830</v>
      </c>
      <c r="B4345" t="s">
        <v>51</v>
      </c>
      <c r="C4345">
        <v>1979</v>
      </c>
      <c r="D4345">
        <v>4</v>
      </c>
      <c r="E4345">
        <v>15</v>
      </c>
      <c r="F4345">
        <v>6</v>
      </c>
      <c r="G4345">
        <v>19</v>
      </c>
      <c r="H4345">
        <v>44.1</v>
      </c>
      <c r="I4345">
        <v>10</v>
      </c>
      <c r="J4345">
        <v>6.9</v>
      </c>
      <c r="L4345">
        <v>6.9</v>
      </c>
      <c r="M4345">
        <v>6.2</v>
      </c>
      <c r="N4345">
        <v>6.9</v>
      </c>
      <c r="Q4345">
        <v>9</v>
      </c>
      <c r="R4345" t="s">
        <v>574</v>
      </c>
      <c r="T4345" t="s">
        <v>575</v>
      </c>
      <c r="U4345">
        <v>42.095999999999997</v>
      </c>
      <c r="V4345">
        <v>19.209</v>
      </c>
      <c r="W4345">
        <v>130</v>
      </c>
      <c r="X4345">
        <v>131</v>
      </c>
      <c r="Y4345">
        <v>3</v>
      </c>
      <c r="AB4345">
        <v>1001</v>
      </c>
      <c r="AC4345">
        <v>4</v>
      </c>
      <c r="AD4345">
        <v>2700</v>
      </c>
      <c r="AE4345">
        <v>4</v>
      </c>
      <c r="AG4345">
        <v>4</v>
      </c>
      <c r="AJ4345">
        <v>131</v>
      </c>
      <c r="AK4345">
        <v>3</v>
      </c>
      <c r="AN4345">
        <v>1001</v>
      </c>
      <c r="AO4345">
        <v>4</v>
      </c>
      <c r="AP4345">
        <v>2700</v>
      </c>
      <c r="AQ4345">
        <v>4</v>
      </c>
      <c r="AS4345">
        <v>4</v>
      </c>
    </row>
    <row r="4346" spans="1:45" x14ac:dyDescent="0.35">
      <c r="A4346">
        <v>7282</v>
      </c>
      <c r="B4346" t="s">
        <v>51</v>
      </c>
      <c r="C4346">
        <v>1979</v>
      </c>
      <c r="D4346">
        <v>5</v>
      </c>
      <c r="E4346">
        <v>15</v>
      </c>
      <c r="F4346">
        <v>6</v>
      </c>
      <c r="G4346">
        <v>59</v>
      </c>
      <c r="H4346">
        <v>21.2</v>
      </c>
      <c r="I4346">
        <v>33</v>
      </c>
      <c r="J4346">
        <v>5.6</v>
      </c>
      <c r="L4346">
        <v>5.6</v>
      </c>
      <c r="M4346">
        <v>5.6</v>
      </c>
      <c r="N4346">
        <v>5.4</v>
      </c>
      <c r="R4346" t="s">
        <v>56</v>
      </c>
      <c r="T4346" t="s">
        <v>2727</v>
      </c>
      <c r="U4346">
        <v>34.53</v>
      </c>
      <c r="V4346">
        <v>24.437000000000001</v>
      </c>
      <c r="W4346">
        <v>130</v>
      </c>
    </row>
    <row r="4347" spans="1:45" x14ac:dyDescent="0.35">
      <c r="A4347">
        <v>4832</v>
      </c>
      <c r="B4347" t="s">
        <v>47</v>
      </c>
      <c r="C4347">
        <v>1979</v>
      </c>
      <c r="D4347">
        <v>5</v>
      </c>
      <c r="E4347">
        <v>21</v>
      </c>
      <c r="F4347">
        <v>16</v>
      </c>
      <c r="G4347">
        <v>31</v>
      </c>
      <c r="H4347">
        <v>5.2</v>
      </c>
      <c r="I4347">
        <v>43</v>
      </c>
      <c r="J4347">
        <v>5.4</v>
      </c>
      <c r="L4347">
        <v>5.4</v>
      </c>
      <c r="M4347">
        <v>5.4</v>
      </c>
      <c r="R4347" t="s">
        <v>676</v>
      </c>
      <c r="T4347" t="s">
        <v>1131</v>
      </c>
      <c r="U4347">
        <v>-8.2989999999999995</v>
      </c>
      <c r="V4347">
        <v>115.934</v>
      </c>
      <c r="W4347">
        <v>60</v>
      </c>
      <c r="AE4347">
        <v>3</v>
      </c>
    </row>
    <row r="4348" spans="1:45" x14ac:dyDescent="0.35">
      <c r="A4348">
        <v>4833</v>
      </c>
      <c r="B4348" t="s">
        <v>47</v>
      </c>
      <c r="C4348">
        <v>1979</v>
      </c>
      <c r="D4348">
        <v>5</v>
      </c>
      <c r="E4348">
        <v>24</v>
      </c>
      <c r="F4348">
        <v>17</v>
      </c>
      <c r="G4348">
        <v>23</v>
      </c>
      <c r="H4348">
        <v>18.2</v>
      </c>
      <c r="I4348">
        <v>8</v>
      </c>
      <c r="J4348">
        <v>6.2</v>
      </c>
      <c r="L4348">
        <v>6.2</v>
      </c>
      <c r="M4348">
        <v>5.8</v>
      </c>
      <c r="Q4348">
        <v>8</v>
      </c>
      <c r="R4348" t="s">
        <v>153</v>
      </c>
      <c r="T4348" t="s">
        <v>2728</v>
      </c>
      <c r="U4348">
        <v>42.255000000000003</v>
      </c>
      <c r="V4348">
        <v>18.751999999999999</v>
      </c>
      <c r="W4348">
        <v>130</v>
      </c>
      <c r="AB4348">
        <v>65</v>
      </c>
      <c r="AC4348">
        <v>2</v>
      </c>
      <c r="AE4348">
        <v>2</v>
      </c>
      <c r="AN4348">
        <v>65</v>
      </c>
      <c r="AO4348">
        <v>2</v>
      </c>
    </row>
    <row r="4349" spans="1:45" x14ac:dyDescent="0.35">
      <c r="A4349">
        <v>4834</v>
      </c>
      <c r="B4349" t="s">
        <v>47</v>
      </c>
      <c r="C4349">
        <v>1979</v>
      </c>
      <c r="D4349">
        <v>5</v>
      </c>
      <c r="E4349">
        <v>30</v>
      </c>
      <c r="F4349">
        <v>9</v>
      </c>
      <c r="G4349">
        <v>38</v>
      </c>
      <c r="H4349">
        <v>52.9</v>
      </c>
      <c r="I4349">
        <v>25</v>
      </c>
      <c r="J4349">
        <v>5.8</v>
      </c>
      <c r="L4349">
        <v>5.8</v>
      </c>
      <c r="M4349">
        <v>6.1</v>
      </c>
      <c r="R4349" t="s">
        <v>676</v>
      </c>
      <c r="T4349" t="s">
        <v>2729</v>
      </c>
      <c r="U4349">
        <v>-8.2070000000000007</v>
      </c>
      <c r="V4349">
        <v>115.949</v>
      </c>
      <c r="W4349">
        <v>60</v>
      </c>
      <c r="X4349">
        <v>22</v>
      </c>
      <c r="Y4349">
        <v>1</v>
      </c>
      <c r="AD4349">
        <v>4.1500000000000004</v>
      </c>
      <c r="AE4349">
        <v>2</v>
      </c>
      <c r="AJ4349">
        <v>22</v>
      </c>
      <c r="AK4349">
        <v>1</v>
      </c>
      <c r="AP4349">
        <v>4.1500000000000004</v>
      </c>
      <c r="AQ4349">
        <v>2</v>
      </c>
    </row>
    <row r="4350" spans="1:45" x14ac:dyDescent="0.35">
      <c r="A4350">
        <v>4836</v>
      </c>
      <c r="B4350" t="s">
        <v>47</v>
      </c>
      <c r="C4350">
        <v>1979</v>
      </c>
      <c r="D4350">
        <v>6</v>
      </c>
      <c r="E4350">
        <v>2</v>
      </c>
      <c r="F4350">
        <v>9</v>
      </c>
      <c r="G4350">
        <v>47</v>
      </c>
      <c r="H4350">
        <v>58.1</v>
      </c>
      <c r="I4350">
        <v>6</v>
      </c>
      <c r="J4350">
        <v>6.1</v>
      </c>
      <c r="L4350">
        <v>6.1</v>
      </c>
      <c r="M4350">
        <v>6</v>
      </c>
      <c r="R4350" t="s">
        <v>1395</v>
      </c>
      <c r="T4350" t="s">
        <v>2730</v>
      </c>
      <c r="U4350">
        <v>-30.812000000000001</v>
      </c>
      <c r="V4350">
        <v>117.179</v>
      </c>
      <c r="W4350">
        <v>60</v>
      </c>
      <c r="AD4350">
        <v>1.5</v>
      </c>
      <c r="AE4350">
        <v>2</v>
      </c>
    </row>
    <row r="4351" spans="1:45" x14ac:dyDescent="0.35">
      <c r="A4351">
        <v>4837</v>
      </c>
      <c r="B4351" t="s">
        <v>47</v>
      </c>
      <c r="C4351">
        <v>1979</v>
      </c>
      <c r="D4351">
        <v>6</v>
      </c>
      <c r="E4351">
        <v>25</v>
      </c>
      <c r="F4351">
        <v>5</v>
      </c>
      <c r="G4351">
        <v>29</v>
      </c>
      <c r="H4351">
        <v>5.6</v>
      </c>
      <c r="I4351">
        <v>189</v>
      </c>
      <c r="J4351">
        <v>6.2</v>
      </c>
      <c r="M4351">
        <v>6.2</v>
      </c>
      <c r="R4351" t="s">
        <v>977</v>
      </c>
      <c r="T4351" t="s">
        <v>2731</v>
      </c>
      <c r="U4351">
        <v>-4.9800000000000004</v>
      </c>
      <c r="V4351">
        <v>145.577</v>
      </c>
      <c r="W4351">
        <v>170</v>
      </c>
      <c r="AE4351">
        <v>2</v>
      </c>
    </row>
    <row r="4352" spans="1:45" x14ac:dyDescent="0.35">
      <c r="A4352">
        <v>4838</v>
      </c>
      <c r="B4352" t="s">
        <v>47</v>
      </c>
      <c r="C4352">
        <v>1979</v>
      </c>
      <c r="D4352">
        <v>7</v>
      </c>
      <c r="E4352">
        <v>1</v>
      </c>
      <c r="F4352">
        <v>20</v>
      </c>
      <c r="G4352">
        <v>38</v>
      </c>
      <c r="H4352">
        <v>4</v>
      </c>
      <c r="I4352">
        <v>28</v>
      </c>
      <c r="J4352">
        <v>6.5</v>
      </c>
      <c r="L4352">
        <v>6.5</v>
      </c>
      <c r="M4352">
        <v>5.5</v>
      </c>
      <c r="R4352" t="s">
        <v>663</v>
      </c>
      <c r="T4352" t="s">
        <v>2732</v>
      </c>
      <c r="U4352">
        <v>8.3160000000000007</v>
      </c>
      <c r="V4352">
        <v>-82.942999999999998</v>
      </c>
      <c r="W4352">
        <v>100</v>
      </c>
      <c r="AD4352">
        <v>2</v>
      </c>
      <c r="AE4352">
        <v>2</v>
      </c>
      <c r="AP4352">
        <v>2</v>
      </c>
      <c r="AQ4352">
        <v>2</v>
      </c>
    </row>
    <row r="4353" spans="1:45" x14ac:dyDescent="0.35">
      <c r="A4353">
        <v>4839</v>
      </c>
      <c r="B4353" t="s">
        <v>47</v>
      </c>
      <c r="C4353">
        <v>1979</v>
      </c>
      <c r="D4353">
        <v>7</v>
      </c>
      <c r="E4353">
        <v>9</v>
      </c>
      <c r="F4353">
        <v>10</v>
      </c>
      <c r="G4353">
        <v>57</v>
      </c>
      <c r="H4353">
        <v>22.1</v>
      </c>
      <c r="I4353">
        <v>11</v>
      </c>
      <c r="J4353">
        <v>5.4</v>
      </c>
      <c r="L4353">
        <v>5.4</v>
      </c>
      <c r="M4353">
        <v>5.5</v>
      </c>
      <c r="Q4353">
        <v>8</v>
      </c>
      <c r="R4353" t="s">
        <v>93</v>
      </c>
      <c r="T4353" t="s">
        <v>2733</v>
      </c>
      <c r="U4353">
        <v>31.452000000000002</v>
      </c>
      <c r="V4353">
        <v>119.241</v>
      </c>
      <c r="W4353">
        <v>30</v>
      </c>
      <c r="X4353">
        <v>42</v>
      </c>
      <c r="Y4353">
        <v>1</v>
      </c>
      <c r="AB4353">
        <v>2987</v>
      </c>
      <c r="AC4353">
        <v>4</v>
      </c>
      <c r="AE4353">
        <v>4</v>
      </c>
      <c r="AF4353">
        <v>113909</v>
      </c>
      <c r="AG4353">
        <v>4</v>
      </c>
      <c r="AJ4353">
        <v>41</v>
      </c>
      <c r="AK4353">
        <v>1</v>
      </c>
      <c r="AN4353">
        <v>2987</v>
      </c>
      <c r="AO4353">
        <v>4</v>
      </c>
      <c r="AQ4353">
        <v>4</v>
      </c>
      <c r="AR4353">
        <v>113909</v>
      </c>
      <c r="AS4353">
        <v>4</v>
      </c>
    </row>
    <row r="4354" spans="1:45" x14ac:dyDescent="0.35">
      <c r="A4354">
        <v>4840</v>
      </c>
      <c r="B4354" t="s">
        <v>47</v>
      </c>
      <c r="C4354">
        <v>1979</v>
      </c>
      <c r="D4354">
        <v>7</v>
      </c>
      <c r="E4354">
        <v>18</v>
      </c>
      <c r="F4354">
        <v>13</v>
      </c>
      <c r="G4354">
        <v>12</v>
      </c>
      <c r="H4354">
        <v>2.5</v>
      </c>
      <c r="I4354">
        <v>10</v>
      </c>
      <c r="J4354">
        <v>4.9000000000000004</v>
      </c>
      <c r="L4354">
        <v>4.9000000000000004</v>
      </c>
      <c r="M4354">
        <v>5.2</v>
      </c>
      <c r="N4354">
        <v>5.2</v>
      </c>
      <c r="R4354" t="s">
        <v>80</v>
      </c>
      <c r="T4354" t="s">
        <v>2734</v>
      </c>
      <c r="U4354">
        <v>39.671999999999997</v>
      </c>
      <c r="V4354">
        <v>28.66</v>
      </c>
      <c r="W4354">
        <v>140</v>
      </c>
      <c r="AE4354">
        <v>2</v>
      </c>
      <c r="AF4354">
        <v>200</v>
      </c>
      <c r="AG4354">
        <v>3</v>
      </c>
      <c r="AQ4354">
        <v>2</v>
      </c>
      <c r="AR4354">
        <v>200</v>
      </c>
      <c r="AS4354">
        <v>3</v>
      </c>
    </row>
    <row r="4355" spans="1:45" x14ac:dyDescent="0.35">
      <c r="A4355">
        <v>4841</v>
      </c>
      <c r="B4355" t="s">
        <v>47</v>
      </c>
      <c r="C4355">
        <v>1979</v>
      </c>
      <c r="D4355">
        <v>8</v>
      </c>
      <c r="E4355">
        <v>24</v>
      </c>
      <c r="F4355">
        <v>16</v>
      </c>
      <c r="G4355">
        <v>59</v>
      </c>
      <c r="H4355">
        <v>30.8</v>
      </c>
      <c r="I4355">
        <v>33</v>
      </c>
      <c r="J4355">
        <v>5.9</v>
      </c>
      <c r="L4355">
        <v>5.9</v>
      </c>
      <c r="M4355">
        <v>5.8</v>
      </c>
      <c r="R4355" t="s">
        <v>93</v>
      </c>
      <c r="T4355" t="s">
        <v>2183</v>
      </c>
      <c r="U4355">
        <v>41.145000000000003</v>
      </c>
      <c r="V4355">
        <v>108.129</v>
      </c>
      <c r="W4355">
        <v>30</v>
      </c>
      <c r="AB4355">
        <v>104</v>
      </c>
      <c r="AC4355">
        <v>3</v>
      </c>
      <c r="AE4355">
        <v>2</v>
      </c>
      <c r="AF4355">
        <v>400</v>
      </c>
      <c r="AG4355">
        <v>3</v>
      </c>
      <c r="AK4355">
        <v>1</v>
      </c>
      <c r="AN4355">
        <v>104</v>
      </c>
      <c r="AO4355">
        <v>3</v>
      </c>
      <c r="AQ4355">
        <v>2</v>
      </c>
      <c r="AR4355">
        <v>400</v>
      </c>
      <c r="AS4355">
        <v>3</v>
      </c>
    </row>
    <row r="4356" spans="1:45" x14ac:dyDescent="0.35">
      <c r="A4356">
        <v>4842</v>
      </c>
      <c r="B4356" t="s">
        <v>51</v>
      </c>
      <c r="C4356">
        <v>1979</v>
      </c>
      <c r="D4356">
        <v>9</v>
      </c>
      <c r="E4356">
        <v>12</v>
      </c>
      <c r="F4356">
        <v>5</v>
      </c>
      <c r="G4356">
        <v>17</v>
      </c>
      <c r="H4356">
        <v>51.4</v>
      </c>
      <c r="I4356">
        <v>5</v>
      </c>
      <c r="J4356">
        <v>7.9</v>
      </c>
      <c r="L4356">
        <v>7.9</v>
      </c>
      <c r="M4356">
        <v>6.3</v>
      </c>
      <c r="R4356" t="s">
        <v>676</v>
      </c>
      <c r="T4356" t="s">
        <v>1970</v>
      </c>
      <c r="U4356">
        <v>-1.679</v>
      </c>
      <c r="V4356">
        <v>136.04</v>
      </c>
      <c r="W4356">
        <v>170</v>
      </c>
      <c r="X4356">
        <v>15</v>
      </c>
      <c r="Y4356">
        <v>1</v>
      </c>
      <c r="AC4356">
        <v>3</v>
      </c>
      <c r="AE4356">
        <v>3</v>
      </c>
      <c r="AF4356">
        <v>1000</v>
      </c>
      <c r="AG4356">
        <v>3</v>
      </c>
      <c r="AJ4356">
        <v>115</v>
      </c>
      <c r="AK4356">
        <v>3</v>
      </c>
      <c r="AO4356">
        <v>3</v>
      </c>
      <c r="AQ4356">
        <v>3</v>
      </c>
      <c r="AR4356">
        <v>1000</v>
      </c>
      <c r="AS4356">
        <v>3</v>
      </c>
    </row>
    <row r="4357" spans="1:45" x14ac:dyDescent="0.35">
      <c r="A4357">
        <v>4844</v>
      </c>
      <c r="B4357" t="s">
        <v>47</v>
      </c>
      <c r="C4357">
        <v>1979</v>
      </c>
      <c r="D4357">
        <v>9</v>
      </c>
      <c r="E4357">
        <v>19</v>
      </c>
      <c r="F4357">
        <v>21</v>
      </c>
      <c r="G4357">
        <v>35</v>
      </c>
      <c r="H4357">
        <v>37.200000000000003</v>
      </c>
      <c r="I4357">
        <v>16</v>
      </c>
      <c r="J4357">
        <v>5.8</v>
      </c>
      <c r="L4357">
        <v>5.8</v>
      </c>
      <c r="M4357">
        <v>5.9</v>
      </c>
      <c r="R4357" t="s">
        <v>60</v>
      </c>
      <c r="T4357" t="s">
        <v>2735</v>
      </c>
      <c r="U4357">
        <v>42.811999999999998</v>
      </c>
      <c r="V4357">
        <v>13.061</v>
      </c>
      <c r="W4357">
        <v>130</v>
      </c>
      <c r="X4357">
        <v>5</v>
      </c>
      <c r="Y4357">
        <v>1</v>
      </c>
      <c r="AB4357">
        <v>5000</v>
      </c>
      <c r="AC4357">
        <v>4</v>
      </c>
      <c r="AE4357">
        <v>3</v>
      </c>
      <c r="AJ4357">
        <v>5</v>
      </c>
      <c r="AK4357">
        <v>1</v>
      </c>
      <c r="AN4357">
        <v>5000</v>
      </c>
      <c r="AO4357">
        <v>4</v>
      </c>
      <c r="AQ4357">
        <v>3</v>
      </c>
    </row>
    <row r="4358" spans="1:45" x14ac:dyDescent="0.35">
      <c r="A4358">
        <v>4845</v>
      </c>
      <c r="B4358" t="s">
        <v>47</v>
      </c>
      <c r="C4358">
        <v>1979</v>
      </c>
      <c r="D4358">
        <v>10</v>
      </c>
      <c r="E4358">
        <v>9</v>
      </c>
      <c r="F4358">
        <v>7</v>
      </c>
      <c r="G4358">
        <v>49</v>
      </c>
      <c r="H4358">
        <v>29.2</v>
      </c>
      <c r="I4358">
        <v>33</v>
      </c>
      <c r="J4358">
        <v>4.7</v>
      </c>
      <c r="L4358">
        <v>4.7</v>
      </c>
      <c r="M4358">
        <v>5</v>
      </c>
      <c r="Q4358">
        <v>7</v>
      </c>
      <c r="R4358" t="s">
        <v>578</v>
      </c>
      <c r="T4358" t="s">
        <v>578</v>
      </c>
      <c r="U4358">
        <v>14.321</v>
      </c>
      <c r="V4358">
        <v>-90.081999999999994</v>
      </c>
      <c r="W4358">
        <v>100</v>
      </c>
      <c r="AB4358">
        <v>40</v>
      </c>
      <c r="AC4358">
        <v>1</v>
      </c>
      <c r="AE4358">
        <v>2</v>
      </c>
      <c r="AN4358">
        <v>40</v>
      </c>
      <c r="AO4358">
        <v>1</v>
      </c>
      <c r="AQ4358">
        <v>2</v>
      </c>
    </row>
    <row r="4359" spans="1:45" x14ac:dyDescent="0.35">
      <c r="A4359">
        <v>4846</v>
      </c>
      <c r="B4359" t="s">
        <v>47</v>
      </c>
      <c r="C4359">
        <v>1979</v>
      </c>
      <c r="D4359">
        <v>10</v>
      </c>
      <c r="E4359">
        <v>12</v>
      </c>
      <c r="F4359">
        <v>10</v>
      </c>
      <c r="G4359">
        <v>25</v>
      </c>
      <c r="H4359">
        <v>22.3</v>
      </c>
      <c r="I4359">
        <v>33</v>
      </c>
      <c r="J4359">
        <v>7.5</v>
      </c>
      <c r="L4359">
        <v>7.5</v>
      </c>
      <c r="M4359">
        <v>6.1</v>
      </c>
      <c r="Q4359">
        <v>5</v>
      </c>
      <c r="R4359" t="s">
        <v>1186</v>
      </c>
      <c r="T4359" t="s">
        <v>2736</v>
      </c>
      <c r="U4359">
        <v>-46.674999999999997</v>
      </c>
      <c r="V4359">
        <v>165.70699999999999</v>
      </c>
      <c r="W4359">
        <v>170</v>
      </c>
    </row>
    <row r="4360" spans="1:45" x14ac:dyDescent="0.35">
      <c r="A4360">
        <v>4847</v>
      </c>
      <c r="B4360" t="s">
        <v>47</v>
      </c>
      <c r="C4360">
        <v>1979</v>
      </c>
      <c r="D4360">
        <v>10</v>
      </c>
      <c r="E4360">
        <v>15</v>
      </c>
      <c r="F4360">
        <v>23</v>
      </c>
      <c r="G4360">
        <v>16</v>
      </c>
      <c r="H4360">
        <v>54.1</v>
      </c>
      <c r="I4360">
        <v>10</v>
      </c>
      <c r="J4360">
        <v>6.9</v>
      </c>
      <c r="L4360">
        <v>6.9</v>
      </c>
      <c r="M4360">
        <v>5.7</v>
      </c>
      <c r="N4360">
        <v>6.4</v>
      </c>
      <c r="Q4360">
        <v>9</v>
      </c>
      <c r="R4360" t="s">
        <v>505</v>
      </c>
      <c r="S4360" t="s">
        <v>1092</v>
      </c>
      <c r="T4360" t="s">
        <v>2737</v>
      </c>
      <c r="U4360">
        <v>32.634</v>
      </c>
      <c r="V4360">
        <v>-115.324</v>
      </c>
      <c r="W4360">
        <v>150</v>
      </c>
      <c r="AB4360">
        <v>91</v>
      </c>
      <c r="AC4360">
        <v>2</v>
      </c>
      <c r="AD4360">
        <v>30</v>
      </c>
      <c r="AE4360">
        <v>4</v>
      </c>
    </row>
    <row r="4361" spans="1:45" x14ac:dyDescent="0.35">
      <c r="A4361">
        <v>4849</v>
      </c>
      <c r="B4361" t="s">
        <v>47</v>
      </c>
      <c r="C4361">
        <v>1979</v>
      </c>
      <c r="D4361">
        <v>10</v>
      </c>
      <c r="E4361">
        <v>20</v>
      </c>
      <c r="F4361">
        <v>1</v>
      </c>
      <c r="G4361">
        <v>41</v>
      </c>
      <c r="H4361">
        <v>10.4</v>
      </c>
      <c r="I4361">
        <v>38</v>
      </c>
      <c r="J4361">
        <v>6.2</v>
      </c>
      <c r="L4361">
        <v>6.2</v>
      </c>
      <c r="M4361">
        <v>6</v>
      </c>
      <c r="R4361" t="s">
        <v>676</v>
      </c>
      <c r="T4361" t="s">
        <v>2729</v>
      </c>
      <c r="U4361">
        <v>-8.2539999999999996</v>
      </c>
      <c r="V4361">
        <v>115.84699999999999</v>
      </c>
      <c r="W4361">
        <v>60</v>
      </c>
      <c r="X4361">
        <v>2</v>
      </c>
      <c r="Y4361">
        <v>1</v>
      </c>
      <c r="AB4361">
        <v>40</v>
      </c>
      <c r="AC4361">
        <v>1</v>
      </c>
      <c r="AE4361">
        <v>2</v>
      </c>
      <c r="AJ4361">
        <v>2</v>
      </c>
      <c r="AK4361">
        <v>1</v>
      </c>
      <c r="AN4361">
        <v>40</v>
      </c>
      <c r="AO4361">
        <v>1</v>
      </c>
      <c r="AQ4361">
        <v>2</v>
      </c>
    </row>
    <row r="4362" spans="1:45" x14ac:dyDescent="0.35">
      <c r="A4362">
        <v>4850</v>
      </c>
      <c r="B4362" t="s">
        <v>47</v>
      </c>
      <c r="C4362">
        <v>1979</v>
      </c>
      <c r="D4362">
        <v>10</v>
      </c>
      <c r="E4362">
        <v>27</v>
      </c>
      <c r="F4362">
        <v>14</v>
      </c>
      <c r="G4362">
        <v>35</v>
      </c>
      <c r="H4362">
        <v>57.3</v>
      </c>
      <c r="I4362">
        <v>58</v>
      </c>
      <c r="J4362">
        <v>6.8</v>
      </c>
      <c r="L4362">
        <v>6.8</v>
      </c>
      <c r="M4362">
        <v>5.7</v>
      </c>
      <c r="R4362" t="s">
        <v>578</v>
      </c>
      <c r="T4362" t="s">
        <v>578</v>
      </c>
      <c r="U4362">
        <v>13.833</v>
      </c>
      <c r="V4362">
        <v>-90.881</v>
      </c>
      <c r="W4362">
        <v>100</v>
      </c>
      <c r="X4362">
        <v>4</v>
      </c>
      <c r="Y4362">
        <v>1</v>
      </c>
      <c r="AB4362">
        <v>23</v>
      </c>
      <c r="AC4362">
        <v>1</v>
      </c>
      <c r="AE4362">
        <v>2</v>
      </c>
      <c r="AJ4362">
        <v>4</v>
      </c>
      <c r="AK4362">
        <v>1</v>
      </c>
      <c r="AN4362">
        <v>23</v>
      </c>
      <c r="AO4362">
        <v>1</v>
      </c>
      <c r="AQ4362">
        <v>2</v>
      </c>
    </row>
    <row r="4363" spans="1:45" x14ac:dyDescent="0.35">
      <c r="A4363">
        <v>4851</v>
      </c>
      <c r="B4363" t="s">
        <v>47</v>
      </c>
      <c r="C4363">
        <v>1979</v>
      </c>
      <c r="D4363">
        <v>11</v>
      </c>
      <c r="E4363">
        <v>2</v>
      </c>
      <c r="F4363">
        <v>15</v>
      </c>
      <c r="G4363">
        <v>53</v>
      </c>
      <c r="H4363">
        <v>3.5</v>
      </c>
      <c r="I4363">
        <v>62</v>
      </c>
      <c r="J4363">
        <v>6.1</v>
      </c>
      <c r="L4363">
        <v>6.1</v>
      </c>
      <c r="R4363" t="s">
        <v>676</v>
      </c>
      <c r="T4363" t="s">
        <v>1170</v>
      </c>
      <c r="U4363">
        <v>-7.6559999999999997</v>
      </c>
      <c r="V4363">
        <v>108.252</v>
      </c>
      <c r="W4363">
        <v>60</v>
      </c>
      <c r="X4363">
        <v>30</v>
      </c>
      <c r="Y4363">
        <v>1</v>
      </c>
      <c r="AB4363">
        <v>200</v>
      </c>
      <c r="AC4363">
        <v>3</v>
      </c>
      <c r="AD4363">
        <v>16</v>
      </c>
      <c r="AE4363">
        <v>3</v>
      </c>
      <c r="AJ4363">
        <v>30</v>
      </c>
      <c r="AK4363">
        <v>1</v>
      </c>
      <c r="AN4363">
        <v>200</v>
      </c>
      <c r="AO4363">
        <v>3</v>
      </c>
      <c r="AP4363">
        <v>16</v>
      </c>
      <c r="AQ4363">
        <v>3</v>
      </c>
    </row>
    <row r="4364" spans="1:45" x14ac:dyDescent="0.35">
      <c r="A4364">
        <v>4853</v>
      </c>
      <c r="B4364" t="s">
        <v>47</v>
      </c>
      <c r="C4364">
        <v>1979</v>
      </c>
      <c r="D4364">
        <v>11</v>
      </c>
      <c r="E4364">
        <v>6</v>
      </c>
      <c r="F4364">
        <v>5</v>
      </c>
      <c r="G4364">
        <v>26</v>
      </c>
      <c r="H4364">
        <v>17.7</v>
      </c>
      <c r="I4364">
        <v>40</v>
      </c>
      <c r="J4364">
        <v>5.2</v>
      </c>
      <c r="L4364">
        <v>5.2</v>
      </c>
      <c r="M4364">
        <v>5.4</v>
      </c>
      <c r="Q4364">
        <v>8</v>
      </c>
      <c r="R4364" t="s">
        <v>56</v>
      </c>
      <c r="T4364" t="s">
        <v>181</v>
      </c>
      <c r="U4364">
        <v>39.536000000000001</v>
      </c>
      <c r="V4364">
        <v>20.398</v>
      </c>
      <c r="W4364">
        <v>130</v>
      </c>
      <c r="X4364">
        <v>1</v>
      </c>
      <c r="Y4364">
        <v>1</v>
      </c>
      <c r="AB4364">
        <v>3</v>
      </c>
      <c r="AC4364">
        <v>1</v>
      </c>
      <c r="AE4364">
        <v>3</v>
      </c>
      <c r="AJ4364">
        <v>1</v>
      </c>
      <c r="AK4364">
        <v>1</v>
      </c>
      <c r="AN4364">
        <v>3</v>
      </c>
      <c r="AO4364">
        <v>1</v>
      </c>
      <c r="AQ4364">
        <v>3</v>
      </c>
    </row>
    <row r="4365" spans="1:45" x14ac:dyDescent="0.35">
      <c r="A4365">
        <v>4854</v>
      </c>
      <c r="B4365" t="s">
        <v>47</v>
      </c>
      <c r="C4365">
        <v>1979</v>
      </c>
      <c r="D4365">
        <v>11</v>
      </c>
      <c r="E4365">
        <v>14</v>
      </c>
      <c r="F4365">
        <v>2</v>
      </c>
      <c r="G4365">
        <v>21</v>
      </c>
      <c r="H4365">
        <v>22.1</v>
      </c>
      <c r="I4365">
        <v>33</v>
      </c>
      <c r="J4365">
        <v>6.6</v>
      </c>
      <c r="L4365">
        <v>6.6</v>
      </c>
      <c r="M4365">
        <v>6</v>
      </c>
      <c r="R4365" t="s">
        <v>73</v>
      </c>
      <c r="T4365" t="s">
        <v>307</v>
      </c>
      <c r="U4365">
        <v>33.917999999999999</v>
      </c>
      <c r="V4365">
        <v>59.741</v>
      </c>
      <c r="W4365">
        <v>140</v>
      </c>
      <c r="X4365">
        <v>350</v>
      </c>
      <c r="Y4365">
        <v>3</v>
      </c>
      <c r="AE4365">
        <v>3</v>
      </c>
      <c r="AJ4365">
        <v>350</v>
      </c>
      <c r="AK4365">
        <v>3</v>
      </c>
      <c r="AQ4365">
        <v>3</v>
      </c>
    </row>
    <row r="4366" spans="1:45" x14ac:dyDescent="0.35">
      <c r="A4366">
        <v>4856</v>
      </c>
      <c r="B4366" t="s">
        <v>51</v>
      </c>
      <c r="C4366">
        <v>1979</v>
      </c>
      <c r="D4366">
        <v>11</v>
      </c>
      <c r="E4366">
        <v>16</v>
      </c>
      <c r="F4366">
        <v>15</v>
      </c>
      <c r="G4366">
        <v>21</v>
      </c>
      <c r="H4366">
        <v>25.7</v>
      </c>
      <c r="I4366">
        <v>33</v>
      </c>
      <c r="J4366">
        <v>6.9</v>
      </c>
      <c r="L4366">
        <v>6.9</v>
      </c>
      <c r="M4366">
        <v>6.1</v>
      </c>
      <c r="R4366" t="s">
        <v>1594</v>
      </c>
      <c r="T4366" t="s">
        <v>1595</v>
      </c>
      <c r="U4366">
        <v>-16.760000000000002</v>
      </c>
      <c r="V4366">
        <v>-179.98400000000001</v>
      </c>
      <c r="W4366">
        <v>170</v>
      </c>
      <c r="AE4366">
        <v>2</v>
      </c>
      <c r="AQ4366">
        <v>2</v>
      </c>
    </row>
    <row r="4367" spans="1:45" x14ac:dyDescent="0.35">
      <c r="A4367">
        <v>4858</v>
      </c>
      <c r="B4367" t="s">
        <v>47</v>
      </c>
      <c r="C4367">
        <v>1979</v>
      </c>
      <c r="D4367">
        <v>11</v>
      </c>
      <c r="E4367">
        <v>23</v>
      </c>
      <c r="F4367">
        <v>23</v>
      </c>
      <c r="G4367">
        <v>40</v>
      </c>
      <c r="H4367">
        <v>29.8</v>
      </c>
      <c r="I4367">
        <v>108</v>
      </c>
      <c r="J4367">
        <v>6.4</v>
      </c>
      <c r="M4367">
        <v>6.4</v>
      </c>
      <c r="Q4367">
        <v>9</v>
      </c>
      <c r="R4367" t="s">
        <v>580</v>
      </c>
      <c r="T4367" t="s">
        <v>2738</v>
      </c>
      <c r="U4367">
        <v>4.8049999999999997</v>
      </c>
      <c r="V4367">
        <v>-76.216999999999999</v>
      </c>
      <c r="W4367">
        <v>160</v>
      </c>
      <c r="X4367">
        <v>72</v>
      </c>
      <c r="Y4367">
        <v>2</v>
      </c>
      <c r="AB4367">
        <v>600</v>
      </c>
      <c r="AC4367">
        <v>3</v>
      </c>
      <c r="AD4367">
        <v>20</v>
      </c>
      <c r="AE4367">
        <v>3</v>
      </c>
      <c r="AJ4367">
        <v>72</v>
      </c>
      <c r="AK4367">
        <v>2</v>
      </c>
      <c r="AN4367">
        <v>600</v>
      </c>
      <c r="AO4367">
        <v>3</v>
      </c>
      <c r="AP4367">
        <v>20</v>
      </c>
      <c r="AQ4367">
        <v>3</v>
      </c>
    </row>
    <row r="4368" spans="1:45" x14ac:dyDescent="0.35">
      <c r="A4368">
        <v>4860</v>
      </c>
      <c r="B4368" t="s">
        <v>47</v>
      </c>
      <c r="C4368">
        <v>1979</v>
      </c>
      <c r="D4368">
        <v>11</v>
      </c>
      <c r="E4368">
        <v>27</v>
      </c>
      <c r="F4368">
        <v>17</v>
      </c>
      <c r="G4368">
        <v>10</v>
      </c>
      <c r="H4368">
        <v>32.9</v>
      </c>
      <c r="I4368">
        <v>10</v>
      </c>
      <c r="J4368">
        <v>7.5</v>
      </c>
      <c r="L4368">
        <v>7.5</v>
      </c>
      <c r="M4368">
        <v>6.1</v>
      </c>
      <c r="Q4368">
        <v>5</v>
      </c>
      <c r="R4368" t="s">
        <v>73</v>
      </c>
      <c r="T4368" t="s">
        <v>73</v>
      </c>
      <c r="U4368">
        <v>33.962000000000003</v>
      </c>
      <c r="V4368">
        <v>59.725999999999999</v>
      </c>
      <c r="W4368">
        <v>140</v>
      </c>
      <c r="X4368">
        <v>17</v>
      </c>
      <c r="Y4368">
        <v>1</v>
      </c>
      <c r="AB4368">
        <v>24</v>
      </c>
      <c r="AC4368">
        <v>1</v>
      </c>
      <c r="AE4368">
        <v>3</v>
      </c>
      <c r="AJ4368">
        <v>17</v>
      </c>
      <c r="AK4368">
        <v>1</v>
      </c>
      <c r="AN4368">
        <v>24</v>
      </c>
      <c r="AO4368">
        <v>1</v>
      </c>
      <c r="AQ4368">
        <v>3</v>
      </c>
    </row>
    <row r="4369" spans="1:45" x14ac:dyDescent="0.35">
      <c r="A4369">
        <v>4861</v>
      </c>
      <c r="B4369" t="s">
        <v>47</v>
      </c>
      <c r="C4369">
        <v>1979</v>
      </c>
      <c r="D4369">
        <v>12</v>
      </c>
      <c r="E4369">
        <v>7</v>
      </c>
      <c r="F4369">
        <v>9</v>
      </c>
      <c r="G4369">
        <v>24</v>
      </c>
      <c r="H4369">
        <v>0.2</v>
      </c>
      <c r="I4369">
        <v>33</v>
      </c>
      <c r="J4369">
        <v>6</v>
      </c>
      <c r="L4369">
        <v>6</v>
      </c>
      <c r="M4369">
        <v>5.8</v>
      </c>
      <c r="R4369" t="s">
        <v>73</v>
      </c>
      <c r="T4369" t="s">
        <v>73</v>
      </c>
      <c r="U4369">
        <v>34.033000000000001</v>
      </c>
      <c r="V4369">
        <v>59.817</v>
      </c>
      <c r="W4369">
        <v>140</v>
      </c>
      <c r="AE4369">
        <v>3</v>
      </c>
      <c r="AQ4369">
        <v>3</v>
      </c>
    </row>
    <row r="4370" spans="1:45" x14ac:dyDescent="0.35">
      <c r="A4370">
        <v>4863</v>
      </c>
      <c r="B4370" t="s">
        <v>51</v>
      </c>
      <c r="C4370">
        <v>1979</v>
      </c>
      <c r="D4370">
        <v>12</v>
      </c>
      <c r="E4370">
        <v>12</v>
      </c>
      <c r="F4370">
        <v>7</v>
      </c>
      <c r="G4370">
        <v>59</v>
      </c>
      <c r="H4370">
        <v>3.3</v>
      </c>
      <c r="I4370">
        <v>33</v>
      </c>
      <c r="J4370">
        <v>7.7</v>
      </c>
      <c r="L4370">
        <v>7.7</v>
      </c>
      <c r="M4370">
        <v>6.4</v>
      </c>
      <c r="Q4370">
        <v>9</v>
      </c>
      <c r="R4370" t="s">
        <v>580</v>
      </c>
      <c r="T4370" t="s">
        <v>2739</v>
      </c>
      <c r="U4370">
        <v>1.5980000000000001</v>
      </c>
      <c r="V4370">
        <v>-79.358000000000004</v>
      </c>
      <c r="W4370">
        <v>160</v>
      </c>
      <c r="X4370">
        <v>600</v>
      </c>
      <c r="Y4370">
        <v>3</v>
      </c>
      <c r="AB4370">
        <v>20000</v>
      </c>
      <c r="AC4370">
        <v>4</v>
      </c>
      <c r="AD4370">
        <v>8</v>
      </c>
      <c r="AE4370">
        <v>3</v>
      </c>
      <c r="AF4370">
        <v>10000</v>
      </c>
      <c r="AG4370">
        <v>4</v>
      </c>
      <c r="AJ4370">
        <v>600</v>
      </c>
      <c r="AK4370">
        <v>3</v>
      </c>
      <c r="AN4370">
        <v>20000</v>
      </c>
      <c r="AO4370">
        <v>4</v>
      </c>
      <c r="AP4370">
        <v>8</v>
      </c>
      <c r="AQ4370">
        <v>3</v>
      </c>
      <c r="AR4370">
        <v>10000</v>
      </c>
      <c r="AS4370">
        <v>4</v>
      </c>
    </row>
    <row r="4371" spans="1:45" x14ac:dyDescent="0.35">
      <c r="A4371">
        <v>4866</v>
      </c>
      <c r="B4371" t="s">
        <v>47</v>
      </c>
      <c r="C4371">
        <v>1979</v>
      </c>
      <c r="D4371">
        <v>12</v>
      </c>
      <c r="E4371">
        <v>15</v>
      </c>
      <c r="F4371">
        <v>0</v>
      </c>
      <c r="G4371">
        <v>2</v>
      </c>
      <c r="H4371">
        <v>41.6</v>
      </c>
      <c r="I4371">
        <v>33</v>
      </c>
      <c r="J4371">
        <v>6.6</v>
      </c>
      <c r="L4371">
        <v>6.6</v>
      </c>
      <c r="M4371">
        <v>5.8</v>
      </c>
      <c r="R4371" t="s">
        <v>676</v>
      </c>
      <c r="T4371" t="s">
        <v>2179</v>
      </c>
      <c r="U4371">
        <v>-3.2989999999999999</v>
      </c>
      <c r="V4371">
        <v>102.712</v>
      </c>
      <c r="W4371">
        <v>60</v>
      </c>
      <c r="X4371">
        <v>8</v>
      </c>
      <c r="Y4371">
        <v>1</v>
      </c>
      <c r="AB4371">
        <v>162</v>
      </c>
      <c r="AC4371">
        <v>3</v>
      </c>
      <c r="AE4371">
        <v>2</v>
      </c>
      <c r="AF4371">
        <v>2500</v>
      </c>
      <c r="AG4371">
        <v>4</v>
      </c>
      <c r="AJ4371">
        <v>8</v>
      </c>
      <c r="AK4371">
        <v>1</v>
      </c>
      <c r="AN4371">
        <v>162</v>
      </c>
      <c r="AO4371">
        <v>3</v>
      </c>
      <c r="AQ4371">
        <v>3</v>
      </c>
      <c r="AR4371">
        <v>2500</v>
      </c>
      <c r="AS4371">
        <v>4</v>
      </c>
    </row>
    <row r="4372" spans="1:45" x14ac:dyDescent="0.35">
      <c r="A4372">
        <v>4867</v>
      </c>
      <c r="B4372" t="s">
        <v>47</v>
      </c>
      <c r="C4372">
        <v>1979</v>
      </c>
      <c r="D4372">
        <v>12</v>
      </c>
      <c r="E4372">
        <v>17</v>
      </c>
      <c r="F4372">
        <v>19</v>
      </c>
      <c r="G4372">
        <v>58</v>
      </c>
      <c r="H4372">
        <v>23.8</v>
      </c>
      <c r="I4372">
        <v>33</v>
      </c>
      <c r="J4372">
        <v>6.3</v>
      </c>
      <c r="L4372">
        <v>6.3</v>
      </c>
      <c r="M4372">
        <v>5.6</v>
      </c>
      <c r="R4372" t="s">
        <v>676</v>
      </c>
      <c r="T4372" t="s">
        <v>2740</v>
      </c>
      <c r="U4372">
        <v>-8.39</v>
      </c>
      <c r="V4372">
        <v>115.889</v>
      </c>
      <c r="W4372">
        <v>60</v>
      </c>
      <c r="X4372">
        <v>27</v>
      </c>
      <c r="Y4372">
        <v>1</v>
      </c>
      <c r="AB4372">
        <v>200</v>
      </c>
      <c r="AC4372">
        <v>3</v>
      </c>
      <c r="AE4372">
        <v>2</v>
      </c>
      <c r="AJ4372">
        <v>27</v>
      </c>
      <c r="AK4372">
        <v>1</v>
      </c>
      <c r="AN4372">
        <v>200</v>
      </c>
      <c r="AO4372">
        <v>3</v>
      </c>
    </row>
    <row r="4373" spans="1:45" x14ac:dyDescent="0.35">
      <c r="A4373">
        <v>4868</v>
      </c>
      <c r="B4373" t="s">
        <v>51</v>
      </c>
      <c r="C4373">
        <v>1980</v>
      </c>
      <c r="D4373">
        <v>1</v>
      </c>
      <c r="E4373">
        <v>1</v>
      </c>
      <c r="F4373">
        <v>16</v>
      </c>
      <c r="G4373">
        <v>42</v>
      </c>
      <c r="H4373">
        <v>42</v>
      </c>
      <c r="I4373">
        <v>13</v>
      </c>
      <c r="J4373">
        <v>6.9</v>
      </c>
      <c r="K4373">
        <v>6.9</v>
      </c>
      <c r="L4373">
        <v>7.2</v>
      </c>
      <c r="M4373">
        <v>6</v>
      </c>
      <c r="N4373">
        <v>7.2</v>
      </c>
      <c r="Q4373">
        <v>8</v>
      </c>
      <c r="R4373" t="s">
        <v>541</v>
      </c>
      <c r="T4373" t="s">
        <v>2741</v>
      </c>
      <c r="U4373">
        <v>38.726999999999997</v>
      </c>
      <c r="V4373">
        <v>-27.75</v>
      </c>
      <c r="W4373">
        <v>130</v>
      </c>
      <c r="X4373">
        <v>69</v>
      </c>
      <c r="Y4373">
        <v>2</v>
      </c>
      <c r="AB4373">
        <v>600</v>
      </c>
      <c r="AC4373">
        <v>3</v>
      </c>
      <c r="AD4373">
        <v>5</v>
      </c>
      <c r="AE4373">
        <v>2</v>
      </c>
      <c r="AJ4373">
        <v>69</v>
      </c>
      <c r="AK4373">
        <v>2</v>
      </c>
      <c r="AN4373">
        <v>600</v>
      </c>
      <c r="AO4373">
        <v>3</v>
      </c>
      <c r="AP4373">
        <v>5</v>
      </c>
      <c r="AQ4373">
        <v>2</v>
      </c>
    </row>
    <row r="4374" spans="1:45" x14ac:dyDescent="0.35">
      <c r="A4374">
        <v>4870</v>
      </c>
      <c r="B4374" t="s">
        <v>47</v>
      </c>
      <c r="C4374">
        <v>1980</v>
      </c>
      <c r="D4374">
        <v>1</v>
      </c>
      <c r="E4374">
        <v>24</v>
      </c>
      <c r="F4374">
        <v>19</v>
      </c>
      <c r="G4374">
        <v>0</v>
      </c>
      <c r="H4374">
        <v>9.5</v>
      </c>
      <c r="I4374">
        <v>11</v>
      </c>
      <c r="J4374">
        <v>5.9</v>
      </c>
      <c r="L4374">
        <v>5.9</v>
      </c>
      <c r="M4374">
        <v>5.3</v>
      </c>
      <c r="N4374">
        <v>5.8</v>
      </c>
      <c r="Q4374">
        <v>7</v>
      </c>
      <c r="R4374" t="s">
        <v>505</v>
      </c>
      <c r="S4374" t="s">
        <v>1092</v>
      </c>
      <c r="T4374" t="s">
        <v>2742</v>
      </c>
      <c r="U4374">
        <v>37.854999999999997</v>
      </c>
      <c r="V4374">
        <v>-121.816</v>
      </c>
      <c r="W4374">
        <v>150</v>
      </c>
      <c r="AB4374">
        <v>50</v>
      </c>
      <c r="AC4374">
        <v>1</v>
      </c>
      <c r="AD4374">
        <v>11.5</v>
      </c>
      <c r="AE4374">
        <v>3</v>
      </c>
      <c r="AN4374">
        <v>50</v>
      </c>
      <c r="AO4374">
        <v>1</v>
      </c>
      <c r="AP4374">
        <v>11.5</v>
      </c>
      <c r="AQ4374">
        <v>3</v>
      </c>
    </row>
    <row r="4375" spans="1:45" x14ac:dyDescent="0.35">
      <c r="A4375">
        <v>6459</v>
      </c>
      <c r="B4375" t="s">
        <v>51</v>
      </c>
      <c r="C4375">
        <v>1980</v>
      </c>
      <c r="D4375">
        <v>2</v>
      </c>
      <c r="E4375">
        <v>23</v>
      </c>
      <c r="F4375">
        <v>5</v>
      </c>
      <c r="G4375">
        <v>51</v>
      </c>
      <c r="H4375">
        <v>3.2</v>
      </c>
      <c r="I4375">
        <v>44</v>
      </c>
      <c r="J4375">
        <v>7</v>
      </c>
      <c r="L4375">
        <v>7</v>
      </c>
      <c r="M4375">
        <v>6.3</v>
      </c>
      <c r="Q4375">
        <v>7</v>
      </c>
      <c r="R4375" t="s">
        <v>98</v>
      </c>
      <c r="T4375" t="s">
        <v>904</v>
      </c>
      <c r="U4375">
        <v>43.53</v>
      </c>
      <c r="V4375">
        <v>146.75299999999999</v>
      </c>
      <c r="W4375">
        <v>50</v>
      </c>
    </row>
    <row r="4376" spans="1:45" x14ac:dyDescent="0.35">
      <c r="A4376">
        <v>4872</v>
      </c>
      <c r="B4376" t="s">
        <v>47</v>
      </c>
      <c r="C4376">
        <v>1980</v>
      </c>
      <c r="D4376">
        <v>4</v>
      </c>
      <c r="E4376">
        <v>16</v>
      </c>
      <c r="F4376">
        <v>12</v>
      </c>
      <c r="G4376">
        <v>18</v>
      </c>
      <c r="H4376">
        <v>20.6</v>
      </c>
      <c r="I4376">
        <v>84</v>
      </c>
      <c r="J4376">
        <v>5.8</v>
      </c>
      <c r="M4376">
        <v>5.8</v>
      </c>
      <c r="R4376" t="s">
        <v>676</v>
      </c>
      <c r="T4376" t="s">
        <v>2743</v>
      </c>
      <c r="U4376">
        <v>-8.0820000000000007</v>
      </c>
      <c r="V4376">
        <v>108.79300000000001</v>
      </c>
      <c r="W4376">
        <v>60</v>
      </c>
      <c r="AE4376">
        <v>2</v>
      </c>
      <c r="AQ4376">
        <v>2</v>
      </c>
    </row>
    <row r="4377" spans="1:45" x14ac:dyDescent="0.35">
      <c r="A4377">
        <v>4873</v>
      </c>
      <c r="B4377" t="s">
        <v>47</v>
      </c>
      <c r="C4377">
        <v>1980</v>
      </c>
      <c r="D4377">
        <v>5</v>
      </c>
      <c r="E4377">
        <v>14</v>
      </c>
      <c r="F4377">
        <v>1</v>
      </c>
      <c r="G4377">
        <v>41</v>
      </c>
      <c r="H4377">
        <v>3.8</v>
      </c>
      <c r="I4377">
        <v>24</v>
      </c>
      <c r="J4377">
        <v>4.5</v>
      </c>
      <c r="M4377">
        <v>4.5</v>
      </c>
      <c r="Q4377">
        <v>8</v>
      </c>
      <c r="R4377" t="s">
        <v>60</v>
      </c>
      <c r="T4377" t="s">
        <v>1329</v>
      </c>
      <c r="U4377">
        <v>40.459000000000003</v>
      </c>
      <c r="V4377">
        <v>15.855</v>
      </c>
      <c r="W4377">
        <v>130</v>
      </c>
      <c r="AE4377">
        <v>2</v>
      </c>
    </row>
    <row r="4378" spans="1:45" x14ac:dyDescent="0.35">
      <c r="A4378">
        <v>4874</v>
      </c>
      <c r="B4378" t="s">
        <v>47</v>
      </c>
      <c r="C4378">
        <v>1980</v>
      </c>
      <c r="D4378">
        <v>5</v>
      </c>
      <c r="E4378">
        <v>18</v>
      </c>
      <c r="F4378">
        <v>7</v>
      </c>
      <c r="G4378">
        <v>9</v>
      </c>
      <c r="H4378">
        <v>38</v>
      </c>
      <c r="I4378">
        <v>105</v>
      </c>
      <c r="J4378">
        <v>5.3</v>
      </c>
      <c r="M4378">
        <v>5.3</v>
      </c>
      <c r="R4378" t="s">
        <v>578</v>
      </c>
      <c r="T4378" t="s">
        <v>2744</v>
      </c>
      <c r="U4378">
        <v>14.715999999999999</v>
      </c>
      <c r="V4378">
        <v>-91.316999999999993</v>
      </c>
      <c r="W4378">
        <v>100</v>
      </c>
      <c r="AE4378">
        <v>1</v>
      </c>
      <c r="AQ4378">
        <v>1</v>
      </c>
    </row>
    <row r="4379" spans="1:45" x14ac:dyDescent="0.35">
      <c r="A4379">
        <v>4876</v>
      </c>
      <c r="B4379" t="s">
        <v>51</v>
      </c>
      <c r="C4379">
        <v>1980</v>
      </c>
      <c r="D4379">
        <v>5</v>
      </c>
      <c r="E4379">
        <v>18</v>
      </c>
      <c r="F4379">
        <v>15</v>
      </c>
      <c r="G4379">
        <v>32</v>
      </c>
      <c r="H4379">
        <v>11.4</v>
      </c>
      <c r="I4379">
        <v>4</v>
      </c>
      <c r="J4379">
        <v>5.2</v>
      </c>
      <c r="L4379">
        <v>5.2</v>
      </c>
      <c r="M4379">
        <v>4.7</v>
      </c>
      <c r="N4379">
        <v>5</v>
      </c>
      <c r="Q4379">
        <v>5</v>
      </c>
      <c r="R4379" t="s">
        <v>505</v>
      </c>
      <c r="S4379" t="s">
        <v>1673</v>
      </c>
      <c r="T4379" t="s">
        <v>2745</v>
      </c>
      <c r="U4379">
        <v>46.213999999999999</v>
      </c>
      <c r="V4379">
        <v>-122.194</v>
      </c>
      <c r="W4379">
        <v>150</v>
      </c>
      <c r="AJ4379">
        <v>61</v>
      </c>
      <c r="AK4379">
        <v>2</v>
      </c>
      <c r="AP4379">
        <v>2000</v>
      </c>
      <c r="AQ4379">
        <v>4</v>
      </c>
    </row>
    <row r="4380" spans="1:45" x14ac:dyDescent="0.35">
      <c r="A4380">
        <v>4877</v>
      </c>
      <c r="B4380" t="s">
        <v>47</v>
      </c>
      <c r="C4380">
        <v>1980</v>
      </c>
      <c r="D4380">
        <v>5</v>
      </c>
      <c r="E4380">
        <v>18</v>
      </c>
      <c r="F4380">
        <v>20</v>
      </c>
      <c r="G4380">
        <v>2</v>
      </c>
      <c r="H4380">
        <v>57.5</v>
      </c>
      <c r="I4380">
        <v>9</v>
      </c>
      <c r="J4380">
        <v>5.8</v>
      </c>
      <c r="L4380">
        <v>5.8</v>
      </c>
      <c r="M4380">
        <v>5.7</v>
      </c>
      <c r="Q4380">
        <v>8</v>
      </c>
      <c r="R4380" t="s">
        <v>469</v>
      </c>
      <c r="T4380" t="s">
        <v>470</v>
      </c>
      <c r="U4380">
        <v>43.293999999999997</v>
      </c>
      <c r="V4380">
        <v>20.837</v>
      </c>
      <c r="W4380">
        <v>130</v>
      </c>
      <c r="AB4380">
        <v>30</v>
      </c>
      <c r="AC4380">
        <v>1</v>
      </c>
      <c r="AD4380">
        <v>5</v>
      </c>
      <c r="AE4380">
        <v>2</v>
      </c>
      <c r="AN4380">
        <v>50</v>
      </c>
      <c r="AO4380">
        <v>1</v>
      </c>
      <c r="AP4380">
        <v>5</v>
      </c>
      <c r="AQ4380">
        <v>2</v>
      </c>
    </row>
    <row r="4381" spans="1:45" x14ac:dyDescent="0.35">
      <c r="A4381">
        <v>4878</v>
      </c>
      <c r="B4381" t="s">
        <v>47</v>
      </c>
      <c r="C4381">
        <v>1980</v>
      </c>
      <c r="D4381">
        <v>5</v>
      </c>
      <c r="E4381">
        <v>25</v>
      </c>
      <c r="F4381">
        <v>16</v>
      </c>
      <c r="G4381">
        <v>33</v>
      </c>
      <c r="H4381">
        <v>44.7</v>
      </c>
      <c r="I4381">
        <v>7</v>
      </c>
      <c r="J4381">
        <v>6.1</v>
      </c>
      <c r="L4381">
        <v>6.1</v>
      </c>
      <c r="M4381">
        <v>6.1</v>
      </c>
      <c r="Q4381">
        <v>7</v>
      </c>
      <c r="R4381" t="s">
        <v>505</v>
      </c>
      <c r="S4381" t="s">
        <v>1092</v>
      </c>
      <c r="T4381" t="s">
        <v>2746</v>
      </c>
      <c r="U4381">
        <v>37.6</v>
      </c>
      <c r="V4381">
        <v>-118.84</v>
      </c>
      <c r="W4381">
        <v>150</v>
      </c>
      <c r="AB4381">
        <v>7</v>
      </c>
      <c r="AC4381">
        <v>1</v>
      </c>
      <c r="AD4381">
        <v>2</v>
      </c>
      <c r="AE4381">
        <v>2</v>
      </c>
      <c r="AN4381">
        <v>7</v>
      </c>
      <c r="AO4381">
        <v>1</v>
      </c>
      <c r="AP4381">
        <v>2</v>
      </c>
      <c r="AQ4381">
        <v>2</v>
      </c>
    </row>
    <row r="4382" spans="1:45" x14ac:dyDescent="0.35">
      <c r="A4382">
        <v>4879</v>
      </c>
      <c r="B4382" t="s">
        <v>47</v>
      </c>
      <c r="C4382">
        <v>1980</v>
      </c>
      <c r="D4382">
        <v>6</v>
      </c>
      <c r="E4382">
        <v>9</v>
      </c>
      <c r="F4382">
        <v>3</v>
      </c>
      <c r="G4382">
        <v>28</v>
      </c>
      <c r="H4382">
        <v>18.899999999999999</v>
      </c>
      <c r="I4382">
        <v>5</v>
      </c>
      <c r="J4382">
        <v>6.4</v>
      </c>
      <c r="L4382">
        <v>6.4</v>
      </c>
      <c r="M4382">
        <v>5.6</v>
      </c>
      <c r="Q4382">
        <v>5</v>
      </c>
      <c r="R4382" t="s">
        <v>543</v>
      </c>
      <c r="T4382" t="s">
        <v>2747</v>
      </c>
      <c r="U4382">
        <v>32.22</v>
      </c>
      <c r="V4382">
        <v>-114.985</v>
      </c>
      <c r="W4382">
        <v>150</v>
      </c>
      <c r="X4382">
        <v>1</v>
      </c>
      <c r="Y4382">
        <v>1</v>
      </c>
      <c r="AB4382">
        <v>100</v>
      </c>
      <c r="AC4382">
        <v>2</v>
      </c>
      <c r="AE4382">
        <v>2</v>
      </c>
      <c r="AJ4382">
        <v>1</v>
      </c>
      <c r="AK4382">
        <v>1</v>
      </c>
      <c r="AN4382">
        <v>100</v>
      </c>
      <c r="AO4382">
        <v>2</v>
      </c>
      <c r="AQ4382">
        <v>2</v>
      </c>
    </row>
    <row r="4383" spans="1:45" x14ac:dyDescent="0.35">
      <c r="A4383">
        <v>4880</v>
      </c>
      <c r="B4383" t="s">
        <v>51</v>
      </c>
      <c r="C4383">
        <v>1980</v>
      </c>
      <c r="D4383">
        <v>6</v>
      </c>
      <c r="E4383">
        <v>29</v>
      </c>
      <c r="F4383">
        <v>7</v>
      </c>
      <c r="G4383">
        <v>20</v>
      </c>
      <c r="H4383">
        <v>5.5</v>
      </c>
      <c r="I4383">
        <v>15</v>
      </c>
      <c r="J4383">
        <v>6.2</v>
      </c>
      <c r="L4383">
        <v>6.2</v>
      </c>
      <c r="M4383">
        <v>5.8</v>
      </c>
      <c r="Q4383">
        <v>8</v>
      </c>
      <c r="R4383" t="s">
        <v>199</v>
      </c>
      <c r="T4383" t="s">
        <v>2312</v>
      </c>
      <c r="U4383">
        <v>34.808</v>
      </c>
      <c r="V4383">
        <v>139.18100000000001</v>
      </c>
      <c r="W4383">
        <v>30</v>
      </c>
      <c r="AB4383">
        <v>7</v>
      </c>
      <c r="AC4383">
        <v>1</v>
      </c>
      <c r="AE4383">
        <v>2</v>
      </c>
      <c r="AN4383">
        <v>7</v>
      </c>
      <c r="AO4383">
        <v>1</v>
      </c>
      <c r="AQ4383">
        <v>2</v>
      </c>
    </row>
    <row r="4384" spans="1:45" x14ac:dyDescent="0.35">
      <c r="A4384">
        <v>4881</v>
      </c>
      <c r="B4384" t="s">
        <v>47</v>
      </c>
      <c r="C4384">
        <v>1980</v>
      </c>
      <c r="D4384">
        <v>7</v>
      </c>
      <c r="E4384">
        <v>8</v>
      </c>
      <c r="F4384">
        <v>23</v>
      </c>
      <c r="G4384">
        <v>19</v>
      </c>
      <c r="H4384">
        <v>19.8</v>
      </c>
      <c r="I4384">
        <v>33</v>
      </c>
      <c r="J4384">
        <v>7.5</v>
      </c>
      <c r="L4384">
        <v>7.5</v>
      </c>
      <c r="M4384">
        <v>5.9</v>
      </c>
      <c r="R4384" t="s">
        <v>1769</v>
      </c>
      <c r="T4384" t="s">
        <v>2748</v>
      </c>
      <c r="U4384">
        <v>-12.41</v>
      </c>
      <c r="V4384">
        <v>166.381</v>
      </c>
      <c r="W4384">
        <v>170</v>
      </c>
      <c r="AE4384">
        <v>1</v>
      </c>
    </row>
    <row r="4385" spans="1:45" x14ac:dyDescent="0.35">
      <c r="A4385">
        <v>4882</v>
      </c>
      <c r="B4385" t="s">
        <v>47</v>
      </c>
      <c r="C4385">
        <v>1980</v>
      </c>
      <c r="D4385">
        <v>7</v>
      </c>
      <c r="E4385">
        <v>9</v>
      </c>
      <c r="F4385">
        <v>2</v>
      </c>
      <c r="G4385">
        <v>11</v>
      </c>
      <c r="H4385">
        <v>52.8</v>
      </c>
      <c r="I4385">
        <v>14</v>
      </c>
      <c r="J4385">
        <v>6.4</v>
      </c>
      <c r="L4385">
        <v>6.4</v>
      </c>
      <c r="M4385">
        <v>5.8</v>
      </c>
      <c r="Q4385">
        <v>9</v>
      </c>
      <c r="R4385" t="s">
        <v>56</v>
      </c>
      <c r="T4385" t="s">
        <v>2749</v>
      </c>
      <c r="U4385">
        <v>39.268999999999998</v>
      </c>
      <c r="V4385">
        <v>23.041</v>
      </c>
      <c r="W4385">
        <v>130</v>
      </c>
      <c r="X4385">
        <v>1</v>
      </c>
      <c r="Y4385">
        <v>1</v>
      </c>
      <c r="AC4385">
        <v>3</v>
      </c>
      <c r="AD4385">
        <v>5</v>
      </c>
      <c r="AE4385">
        <v>2</v>
      </c>
      <c r="AJ4385">
        <v>1</v>
      </c>
      <c r="AK4385">
        <v>1</v>
      </c>
      <c r="AO4385">
        <v>3</v>
      </c>
      <c r="AP4385">
        <v>5</v>
      </c>
      <c r="AQ4385">
        <v>2</v>
      </c>
    </row>
    <row r="4386" spans="1:45" x14ac:dyDescent="0.35">
      <c r="A4386">
        <v>4883</v>
      </c>
      <c r="B4386" t="s">
        <v>47</v>
      </c>
      <c r="C4386">
        <v>1980</v>
      </c>
      <c r="D4386">
        <v>7</v>
      </c>
      <c r="E4386">
        <v>11</v>
      </c>
      <c r="F4386">
        <v>11</v>
      </c>
      <c r="G4386">
        <v>47</v>
      </c>
      <c r="H4386">
        <v>26.5</v>
      </c>
      <c r="I4386">
        <v>33</v>
      </c>
      <c r="J4386">
        <v>5.2</v>
      </c>
      <c r="M4386">
        <v>5.2</v>
      </c>
      <c r="Q4386">
        <v>6</v>
      </c>
      <c r="R4386" t="s">
        <v>1868</v>
      </c>
      <c r="T4386" t="s">
        <v>2750</v>
      </c>
      <c r="U4386">
        <v>40.113</v>
      </c>
      <c r="V4386">
        <v>70.596000000000004</v>
      </c>
      <c r="W4386">
        <v>40</v>
      </c>
      <c r="AE4386">
        <v>1</v>
      </c>
      <c r="AQ4386">
        <v>1</v>
      </c>
    </row>
    <row r="4387" spans="1:45" x14ac:dyDescent="0.35">
      <c r="A4387">
        <v>4884</v>
      </c>
      <c r="B4387" t="s">
        <v>47</v>
      </c>
      <c r="C4387">
        <v>1980</v>
      </c>
      <c r="D4387">
        <v>7</v>
      </c>
      <c r="E4387">
        <v>12</v>
      </c>
      <c r="F4387">
        <v>5</v>
      </c>
      <c r="G4387">
        <v>32</v>
      </c>
      <c r="H4387">
        <v>8.6</v>
      </c>
      <c r="I4387">
        <v>10</v>
      </c>
      <c r="J4387">
        <v>4</v>
      </c>
      <c r="M4387">
        <v>4</v>
      </c>
      <c r="N4387">
        <v>3.6</v>
      </c>
      <c r="R4387" t="s">
        <v>56</v>
      </c>
      <c r="T4387" t="s">
        <v>2751</v>
      </c>
      <c r="U4387">
        <v>39.203000000000003</v>
      </c>
      <c r="V4387">
        <v>22.728999999999999</v>
      </c>
      <c r="W4387">
        <v>130</v>
      </c>
      <c r="X4387">
        <v>1</v>
      </c>
      <c r="Y4387">
        <v>1</v>
      </c>
      <c r="AD4387">
        <v>5</v>
      </c>
      <c r="AE4387">
        <v>2</v>
      </c>
    </row>
    <row r="4388" spans="1:45" x14ac:dyDescent="0.35">
      <c r="A4388">
        <v>4885</v>
      </c>
      <c r="B4388" t="s">
        <v>51</v>
      </c>
      <c r="C4388">
        <v>1980</v>
      </c>
      <c r="D4388">
        <v>7</v>
      </c>
      <c r="E4388">
        <v>17</v>
      </c>
      <c r="F4388">
        <v>19</v>
      </c>
      <c r="G4388">
        <v>42</v>
      </c>
      <c r="H4388">
        <v>23.2</v>
      </c>
      <c r="I4388">
        <v>33</v>
      </c>
      <c r="J4388">
        <v>7.9</v>
      </c>
      <c r="L4388">
        <v>7.9</v>
      </c>
      <c r="M4388">
        <v>5.8</v>
      </c>
      <c r="R4388" t="s">
        <v>1769</v>
      </c>
      <c r="T4388" t="s">
        <v>2752</v>
      </c>
      <c r="U4388">
        <v>-12.525</v>
      </c>
      <c r="V4388">
        <v>165.916</v>
      </c>
      <c r="W4388">
        <v>170</v>
      </c>
    </row>
    <row r="4389" spans="1:45" x14ac:dyDescent="0.35">
      <c r="A4389">
        <v>4886</v>
      </c>
      <c r="B4389" t="s">
        <v>47</v>
      </c>
      <c r="C4389">
        <v>1980</v>
      </c>
      <c r="D4389">
        <v>7</v>
      </c>
      <c r="E4389">
        <v>22</v>
      </c>
      <c r="F4389">
        <v>5</v>
      </c>
      <c r="G4389">
        <v>17</v>
      </c>
      <c r="H4389">
        <v>10.1</v>
      </c>
      <c r="I4389">
        <v>62</v>
      </c>
      <c r="J4389">
        <v>5.4</v>
      </c>
      <c r="M4389">
        <v>5.4</v>
      </c>
      <c r="R4389" t="s">
        <v>73</v>
      </c>
      <c r="T4389" t="s">
        <v>2753</v>
      </c>
      <c r="U4389">
        <v>37.19</v>
      </c>
      <c r="V4389">
        <v>50.201000000000001</v>
      </c>
      <c r="W4389">
        <v>140</v>
      </c>
      <c r="X4389">
        <v>1</v>
      </c>
      <c r="Y4389">
        <v>1</v>
      </c>
      <c r="AC4389">
        <v>3</v>
      </c>
      <c r="AE4389">
        <v>2</v>
      </c>
      <c r="AJ4389">
        <v>1</v>
      </c>
      <c r="AK4389">
        <v>1</v>
      </c>
      <c r="AO4389">
        <v>3</v>
      </c>
      <c r="AQ4389">
        <v>2</v>
      </c>
    </row>
    <row r="4390" spans="1:45" x14ac:dyDescent="0.35">
      <c r="A4390">
        <v>4887</v>
      </c>
      <c r="B4390" t="s">
        <v>47</v>
      </c>
      <c r="C4390">
        <v>1980</v>
      </c>
      <c r="D4390">
        <v>7</v>
      </c>
      <c r="E4390">
        <v>27</v>
      </c>
      <c r="F4390">
        <v>18</v>
      </c>
      <c r="G4390">
        <v>52</v>
      </c>
      <c r="H4390">
        <v>21.8</v>
      </c>
      <c r="I4390">
        <v>8</v>
      </c>
      <c r="J4390">
        <v>5.0999999999999996</v>
      </c>
      <c r="L4390">
        <v>5.0999999999999996</v>
      </c>
      <c r="M4390">
        <v>4.7</v>
      </c>
      <c r="Q4390">
        <v>7</v>
      </c>
      <c r="R4390" t="s">
        <v>505</v>
      </c>
      <c r="S4390" t="s">
        <v>2754</v>
      </c>
      <c r="T4390" t="s">
        <v>2755</v>
      </c>
      <c r="U4390">
        <v>38.173999999999999</v>
      </c>
      <c r="V4390">
        <v>-83.906999999999996</v>
      </c>
      <c r="W4390">
        <v>150</v>
      </c>
      <c r="AB4390">
        <v>2</v>
      </c>
      <c r="AC4390">
        <v>1</v>
      </c>
      <c r="AD4390">
        <v>1</v>
      </c>
      <c r="AE4390">
        <v>2</v>
      </c>
      <c r="AN4390">
        <v>2</v>
      </c>
      <c r="AO4390">
        <v>1</v>
      </c>
      <c r="AP4390">
        <v>1</v>
      </c>
      <c r="AQ4390">
        <v>2</v>
      </c>
    </row>
    <row r="4391" spans="1:45" x14ac:dyDescent="0.35">
      <c r="A4391">
        <v>4888</v>
      </c>
      <c r="B4391" t="s">
        <v>47</v>
      </c>
      <c r="C4391">
        <v>1980</v>
      </c>
      <c r="D4391">
        <v>7</v>
      </c>
      <c r="E4391">
        <v>29</v>
      </c>
      <c r="F4391">
        <v>14</v>
      </c>
      <c r="G4391">
        <v>58</v>
      </c>
      <c r="H4391">
        <v>40.799999999999997</v>
      </c>
      <c r="I4391">
        <v>18</v>
      </c>
      <c r="J4391">
        <v>6.5</v>
      </c>
      <c r="L4391">
        <v>6.5</v>
      </c>
      <c r="M4391">
        <v>6.1</v>
      </c>
      <c r="R4391" t="s">
        <v>376</v>
      </c>
      <c r="T4391" t="s">
        <v>2756</v>
      </c>
      <c r="U4391">
        <v>29.597999999999999</v>
      </c>
      <c r="V4391">
        <v>81.091999999999999</v>
      </c>
      <c r="W4391">
        <v>60</v>
      </c>
      <c r="X4391">
        <v>200</v>
      </c>
      <c r="Y4391">
        <v>3</v>
      </c>
      <c r="AC4391">
        <v>3</v>
      </c>
      <c r="AD4391">
        <v>245</v>
      </c>
      <c r="AE4391">
        <v>4</v>
      </c>
      <c r="AJ4391">
        <v>200</v>
      </c>
      <c r="AK4391">
        <v>3</v>
      </c>
      <c r="AO4391">
        <v>3</v>
      </c>
      <c r="AP4391">
        <v>245</v>
      </c>
      <c r="AQ4391">
        <v>4</v>
      </c>
    </row>
    <row r="4392" spans="1:45" x14ac:dyDescent="0.35">
      <c r="A4392">
        <v>4890</v>
      </c>
      <c r="B4392" t="s">
        <v>47</v>
      </c>
      <c r="C4392">
        <v>1980</v>
      </c>
      <c r="D4392">
        <v>8</v>
      </c>
      <c r="E4392">
        <v>9</v>
      </c>
      <c r="F4392">
        <v>5</v>
      </c>
      <c r="G4392">
        <v>45</v>
      </c>
      <c r="H4392">
        <v>9.5</v>
      </c>
      <c r="I4392">
        <v>22</v>
      </c>
      <c r="J4392">
        <v>6.4</v>
      </c>
      <c r="L4392">
        <v>6.4</v>
      </c>
      <c r="M4392">
        <v>6.1</v>
      </c>
      <c r="R4392" t="s">
        <v>553</v>
      </c>
      <c r="T4392" t="s">
        <v>2757</v>
      </c>
      <c r="U4392">
        <v>15.888</v>
      </c>
      <c r="V4392">
        <v>-88.516000000000005</v>
      </c>
      <c r="W4392">
        <v>100</v>
      </c>
      <c r="X4392">
        <v>2</v>
      </c>
      <c r="Y4392">
        <v>1</v>
      </c>
      <c r="AC4392">
        <v>3</v>
      </c>
      <c r="AE4392">
        <v>2</v>
      </c>
      <c r="AJ4392">
        <v>2</v>
      </c>
      <c r="AK4392">
        <v>1</v>
      </c>
      <c r="AO4392">
        <v>3</v>
      </c>
      <c r="AQ4392">
        <v>2</v>
      </c>
    </row>
    <row r="4393" spans="1:45" x14ac:dyDescent="0.35">
      <c r="A4393">
        <v>4891</v>
      </c>
      <c r="B4393" t="s">
        <v>47</v>
      </c>
      <c r="C4393">
        <v>1980</v>
      </c>
      <c r="D4393">
        <v>8</v>
      </c>
      <c r="E4393">
        <v>18</v>
      </c>
      <c r="F4393">
        <v>15</v>
      </c>
      <c r="G4393">
        <v>7</v>
      </c>
      <c r="H4393">
        <v>52.6</v>
      </c>
      <c r="I4393">
        <v>55</v>
      </c>
      <c r="J4393">
        <v>5.6</v>
      </c>
      <c r="M4393">
        <v>5.6</v>
      </c>
      <c r="R4393" t="s">
        <v>570</v>
      </c>
      <c r="T4393" t="s">
        <v>2758</v>
      </c>
      <c r="U4393">
        <v>-1.948</v>
      </c>
      <c r="V4393">
        <v>-80.016999999999996</v>
      </c>
      <c r="W4393">
        <v>160</v>
      </c>
      <c r="X4393">
        <v>8</v>
      </c>
      <c r="Y4393">
        <v>1</v>
      </c>
      <c r="AB4393">
        <v>100</v>
      </c>
      <c r="AC4393">
        <v>2</v>
      </c>
      <c r="AD4393">
        <v>5</v>
      </c>
      <c r="AE4393">
        <v>2</v>
      </c>
      <c r="AJ4393">
        <v>8</v>
      </c>
      <c r="AK4393">
        <v>1</v>
      </c>
      <c r="AN4393">
        <v>100</v>
      </c>
      <c r="AO4393">
        <v>2</v>
      </c>
      <c r="AP4393">
        <v>5</v>
      </c>
      <c r="AQ4393">
        <v>2</v>
      </c>
    </row>
    <row r="4394" spans="1:45" x14ac:dyDescent="0.35">
      <c r="A4394">
        <v>4892</v>
      </c>
      <c r="B4394" t="s">
        <v>47</v>
      </c>
      <c r="C4394">
        <v>1980</v>
      </c>
      <c r="D4394">
        <v>8</v>
      </c>
      <c r="E4394">
        <v>23</v>
      </c>
      <c r="F4394">
        <v>21</v>
      </c>
      <c r="G4394">
        <v>36</v>
      </c>
      <c r="H4394">
        <v>51.6</v>
      </c>
      <c r="I4394">
        <v>25</v>
      </c>
      <c r="J4394">
        <v>4.9000000000000004</v>
      </c>
      <c r="L4394">
        <v>4.9000000000000004</v>
      </c>
      <c r="M4394">
        <v>5.2</v>
      </c>
      <c r="R4394" t="s">
        <v>77</v>
      </c>
      <c r="T4394" t="s">
        <v>1193</v>
      </c>
      <c r="U4394">
        <v>32.912999999999997</v>
      </c>
      <c r="V4394">
        <v>75.632999999999996</v>
      </c>
      <c r="W4394">
        <v>60</v>
      </c>
      <c r="X4394">
        <v>15</v>
      </c>
      <c r="Y4394">
        <v>1</v>
      </c>
      <c r="AB4394">
        <v>40</v>
      </c>
      <c r="AC4394">
        <v>1</v>
      </c>
      <c r="AE4394">
        <v>2</v>
      </c>
      <c r="AG4394">
        <v>3</v>
      </c>
      <c r="AI4394">
        <v>3</v>
      </c>
      <c r="AJ4394">
        <v>15</v>
      </c>
      <c r="AK4394">
        <v>1</v>
      </c>
      <c r="AN4394">
        <v>40</v>
      </c>
      <c r="AO4394">
        <v>1</v>
      </c>
      <c r="AQ4394">
        <v>2</v>
      </c>
      <c r="AS4394">
        <v>3</v>
      </c>
    </row>
    <row r="4395" spans="1:45" x14ac:dyDescent="0.35">
      <c r="A4395">
        <v>4893</v>
      </c>
      <c r="B4395" t="s">
        <v>47</v>
      </c>
      <c r="C4395">
        <v>1980</v>
      </c>
      <c r="D4395">
        <v>8</v>
      </c>
      <c r="E4395">
        <v>23</v>
      </c>
      <c r="F4395">
        <v>21</v>
      </c>
      <c r="G4395">
        <v>50</v>
      </c>
      <c r="H4395">
        <v>3</v>
      </c>
      <c r="I4395">
        <v>33</v>
      </c>
      <c r="J4395">
        <v>4.8</v>
      </c>
      <c r="L4395">
        <v>4.8</v>
      </c>
      <c r="M4395">
        <v>5.2</v>
      </c>
      <c r="R4395" t="s">
        <v>77</v>
      </c>
      <c r="T4395" t="s">
        <v>1193</v>
      </c>
      <c r="U4395">
        <v>32.834000000000003</v>
      </c>
      <c r="V4395">
        <v>75.629000000000005</v>
      </c>
      <c r="W4395">
        <v>60</v>
      </c>
      <c r="Y4395">
        <v>1</v>
      </c>
      <c r="AE4395">
        <v>1</v>
      </c>
      <c r="AK4395">
        <v>1</v>
      </c>
      <c r="AQ4395">
        <v>1</v>
      </c>
    </row>
    <row r="4396" spans="1:45" x14ac:dyDescent="0.35">
      <c r="A4396">
        <v>4894</v>
      </c>
      <c r="B4396" t="s">
        <v>47</v>
      </c>
      <c r="C4396">
        <v>1980</v>
      </c>
      <c r="D4396">
        <v>9</v>
      </c>
      <c r="E4396">
        <v>24</v>
      </c>
      <c r="F4396">
        <v>17</v>
      </c>
      <c r="G4396">
        <v>54</v>
      </c>
      <c r="H4396">
        <v>24.1</v>
      </c>
      <c r="I4396">
        <v>73</v>
      </c>
      <c r="J4396">
        <v>6</v>
      </c>
      <c r="M4396">
        <v>6</v>
      </c>
      <c r="Q4396">
        <v>6</v>
      </c>
      <c r="R4396" t="s">
        <v>199</v>
      </c>
      <c r="T4396" t="s">
        <v>2044</v>
      </c>
      <c r="U4396">
        <v>35.450000000000003</v>
      </c>
      <c r="V4396">
        <v>139.964</v>
      </c>
      <c r="W4396">
        <v>30</v>
      </c>
      <c r="X4396">
        <v>2</v>
      </c>
      <c r="Y4396">
        <v>1</v>
      </c>
      <c r="AB4396">
        <v>73</v>
      </c>
      <c r="AC4396">
        <v>2</v>
      </c>
      <c r="AD4396">
        <v>1</v>
      </c>
      <c r="AE4396">
        <v>2</v>
      </c>
      <c r="AJ4396">
        <v>2</v>
      </c>
      <c r="AK4396">
        <v>1</v>
      </c>
      <c r="AN4396">
        <v>73</v>
      </c>
      <c r="AO4396">
        <v>2</v>
      </c>
      <c r="AP4396">
        <v>1</v>
      </c>
      <c r="AQ4396">
        <v>2</v>
      </c>
    </row>
    <row r="4397" spans="1:45" x14ac:dyDescent="0.35">
      <c r="A4397">
        <v>4895</v>
      </c>
      <c r="B4397" t="s">
        <v>47</v>
      </c>
      <c r="C4397">
        <v>1980</v>
      </c>
      <c r="D4397">
        <v>10</v>
      </c>
      <c r="E4397">
        <v>5</v>
      </c>
      <c r="F4397">
        <v>15</v>
      </c>
      <c r="G4397">
        <v>32</v>
      </c>
      <c r="H4397">
        <v>49.8</v>
      </c>
      <c r="I4397">
        <v>32</v>
      </c>
      <c r="J4397">
        <v>5.6</v>
      </c>
      <c r="L4397">
        <v>5.6</v>
      </c>
      <c r="M4397">
        <v>5.5</v>
      </c>
      <c r="Q4397">
        <v>6</v>
      </c>
      <c r="R4397" t="s">
        <v>1186</v>
      </c>
      <c r="T4397" t="s">
        <v>2759</v>
      </c>
      <c r="U4397">
        <v>-39.542000000000002</v>
      </c>
      <c r="V4397">
        <v>176.47800000000001</v>
      </c>
      <c r="W4397">
        <v>170</v>
      </c>
      <c r="AE4397">
        <v>2</v>
      </c>
    </row>
    <row r="4398" spans="1:45" x14ac:dyDescent="0.35">
      <c r="A4398">
        <v>4896</v>
      </c>
      <c r="B4398" t="s">
        <v>51</v>
      </c>
      <c r="C4398">
        <v>1980</v>
      </c>
      <c r="D4398">
        <v>10</v>
      </c>
      <c r="E4398">
        <v>10</v>
      </c>
      <c r="F4398">
        <v>12</v>
      </c>
      <c r="G4398">
        <v>25</v>
      </c>
      <c r="H4398">
        <v>23.5</v>
      </c>
      <c r="I4398">
        <v>10</v>
      </c>
      <c r="J4398">
        <v>7.7</v>
      </c>
      <c r="L4398">
        <v>7.7</v>
      </c>
      <c r="M4398">
        <v>6.5</v>
      </c>
      <c r="Q4398">
        <v>10</v>
      </c>
      <c r="R4398" t="s">
        <v>258</v>
      </c>
      <c r="T4398" t="s">
        <v>1364</v>
      </c>
      <c r="U4398">
        <v>36.195</v>
      </c>
      <c r="V4398">
        <v>1.3540000000000001</v>
      </c>
      <c r="W4398">
        <v>15</v>
      </c>
      <c r="X4398">
        <v>5000</v>
      </c>
      <c r="Y4398">
        <v>4</v>
      </c>
      <c r="AB4398">
        <v>9000</v>
      </c>
      <c r="AC4398">
        <v>4</v>
      </c>
      <c r="AD4398">
        <v>5200</v>
      </c>
      <c r="AE4398">
        <v>4</v>
      </c>
      <c r="AF4398">
        <v>25000</v>
      </c>
      <c r="AG4398">
        <v>4</v>
      </c>
      <c r="AJ4398">
        <v>5000</v>
      </c>
      <c r="AK4398">
        <v>4</v>
      </c>
      <c r="AN4398">
        <v>9000</v>
      </c>
      <c r="AO4398">
        <v>4</v>
      </c>
      <c r="AP4398">
        <v>5200</v>
      </c>
      <c r="AQ4398">
        <v>4</v>
      </c>
      <c r="AR4398">
        <v>250000</v>
      </c>
      <c r="AS4398">
        <v>4</v>
      </c>
    </row>
    <row r="4399" spans="1:45" x14ac:dyDescent="0.35">
      <c r="A4399">
        <v>4899</v>
      </c>
      <c r="B4399" t="s">
        <v>47</v>
      </c>
      <c r="C4399">
        <v>1980</v>
      </c>
      <c r="D4399">
        <v>10</v>
      </c>
      <c r="E4399">
        <v>24</v>
      </c>
      <c r="F4399">
        <v>14</v>
      </c>
      <c r="G4399">
        <v>53</v>
      </c>
      <c r="H4399">
        <v>35.1</v>
      </c>
      <c r="I4399">
        <v>72</v>
      </c>
      <c r="J4399">
        <v>6.4</v>
      </c>
      <c r="L4399">
        <v>6.4</v>
      </c>
      <c r="M4399">
        <v>6.6</v>
      </c>
      <c r="Q4399">
        <v>9</v>
      </c>
      <c r="R4399" t="s">
        <v>543</v>
      </c>
      <c r="T4399" t="s">
        <v>2760</v>
      </c>
      <c r="U4399">
        <v>18.210999999999999</v>
      </c>
      <c r="V4399">
        <v>-98.24</v>
      </c>
      <c r="W4399">
        <v>150</v>
      </c>
      <c r="X4399">
        <v>300</v>
      </c>
      <c r="Y4399">
        <v>3</v>
      </c>
      <c r="AC4399">
        <v>3</v>
      </c>
      <c r="AD4399">
        <v>5</v>
      </c>
      <c r="AE4399">
        <v>2</v>
      </c>
      <c r="AG4399">
        <v>3</v>
      </c>
      <c r="AJ4399">
        <v>300</v>
      </c>
      <c r="AK4399">
        <v>3</v>
      </c>
      <c r="AO4399">
        <v>3</v>
      </c>
      <c r="AP4399">
        <v>5</v>
      </c>
      <c r="AQ4399">
        <v>2</v>
      </c>
      <c r="AS4399">
        <v>3</v>
      </c>
    </row>
    <row r="4400" spans="1:45" x14ac:dyDescent="0.35">
      <c r="A4400">
        <v>4901</v>
      </c>
      <c r="B4400" t="s">
        <v>47</v>
      </c>
      <c r="C4400">
        <v>1980</v>
      </c>
      <c r="D4400">
        <v>11</v>
      </c>
      <c r="E4400">
        <v>8</v>
      </c>
      <c r="F4400">
        <v>10</v>
      </c>
      <c r="G4400">
        <v>27</v>
      </c>
      <c r="H4400">
        <v>34</v>
      </c>
      <c r="I4400">
        <v>19</v>
      </c>
      <c r="J4400">
        <v>7.2</v>
      </c>
      <c r="L4400">
        <v>7.2</v>
      </c>
      <c r="M4400">
        <v>6.2</v>
      </c>
      <c r="Q4400">
        <v>7</v>
      </c>
      <c r="R4400" t="s">
        <v>505</v>
      </c>
      <c r="S4400" t="s">
        <v>1092</v>
      </c>
      <c r="T4400" t="s">
        <v>2761</v>
      </c>
      <c r="U4400">
        <v>41.116999999999997</v>
      </c>
      <c r="V4400">
        <v>-124.253</v>
      </c>
      <c r="W4400">
        <v>150</v>
      </c>
      <c r="X4400">
        <v>5</v>
      </c>
      <c r="Y4400">
        <v>1</v>
      </c>
      <c r="AD4400">
        <v>2.75</v>
      </c>
      <c r="AE4400">
        <v>2</v>
      </c>
    </row>
    <row r="4401" spans="1:45" x14ac:dyDescent="0.35">
      <c r="A4401">
        <v>4902</v>
      </c>
      <c r="B4401" t="s">
        <v>47</v>
      </c>
      <c r="C4401">
        <v>1980</v>
      </c>
      <c r="D4401">
        <v>11</v>
      </c>
      <c r="E4401">
        <v>12</v>
      </c>
      <c r="F4401">
        <v>6</v>
      </c>
      <c r="G4401">
        <v>58</v>
      </c>
      <c r="H4401">
        <v>11.6</v>
      </c>
      <c r="I4401">
        <v>71</v>
      </c>
      <c r="J4401">
        <v>4.9000000000000004</v>
      </c>
      <c r="M4401">
        <v>4.9000000000000004</v>
      </c>
      <c r="R4401" t="s">
        <v>479</v>
      </c>
      <c r="T4401" t="s">
        <v>2762</v>
      </c>
      <c r="U4401">
        <v>-13.347</v>
      </c>
      <c r="V4401">
        <v>-74.545000000000002</v>
      </c>
      <c r="W4401">
        <v>160</v>
      </c>
      <c r="X4401">
        <v>7</v>
      </c>
      <c r="Y4401">
        <v>1</v>
      </c>
      <c r="AD4401">
        <v>1</v>
      </c>
      <c r="AE4401">
        <v>2</v>
      </c>
      <c r="AJ4401">
        <v>7</v>
      </c>
      <c r="AK4401">
        <v>1</v>
      </c>
      <c r="AP4401">
        <v>1</v>
      </c>
      <c r="AQ4401">
        <v>2</v>
      </c>
    </row>
    <row r="4402" spans="1:45" x14ac:dyDescent="0.35">
      <c r="A4402">
        <v>4903</v>
      </c>
      <c r="B4402" t="s">
        <v>47</v>
      </c>
      <c r="C4402">
        <v>1980</v>
      </c>
      <c r="D4402">
        <v>11</v>
      </c>
      <c r="E4402">
        <v>23</v>
      </c>
      <c r="F4402">
        <v>18</v>
      </c>
      <c r="G4402">
        <v>34</v>
      </c>
      <c r="H4402">
        <v>53.8</v>
      </c>
      <c r="I4402">
        <v>20</v>
      </c>
      <c r="J4402">
        <v>6.9</v>
      </c>
      <c r="L4402">
        <v>6.9</v>
      </c>
      <c r="M4402">
        <v>6</v>
      </c>
      <c r="Q4402">
        <v>10</v>
      </c>
      <c r="R4402" t="s">
        <v>60</v>
      </c>
      <c r="T4402" t="s">
        <v>2763</v>
      </c>
      <c r="U4402">
        <v>40.914000000000001</v>
      </c>
      <c r="V4402">
        <v>15.366</v>
      </c>
      <c r="W4402">
        <v>130</v>
      </c>
      <c r="X4402">
        <v>4689</v>
      </c>
      <c r="Y4402">
        <v>4</v>
      </c>
      <c r="AB4402">
        <v>7700</v>
      </c>
      <c r="AC4402">
        <v>4</v>
      </c>
      <c r="AD4402">
        <v>20000</v>
      </c>
      <c r="AE4402">
        <v>4</v>
      </c>
      <c r="AJ4402">
        <v>4689</v>
      </c>
      <c r="AK4402">
        <v>4</v>
      </c>
      <c r="AN4402">
        <v>7700</v>
      </c>
      <c r="AO4402">
        <v>4</v>
      </c>
      <c r="AP4402">
        <v>20000</v>
      </c>
      <c r="AQ4402">
        <v>4</v>
      </c>
    </row>
    <row r="4403" spans="1:45" x14ac:dyDescent="0.35">
      <c r="A4403">
        <v>4906</v>
      </c>
      <c r="B4403" t="s">
        <v>47</v>
      </c>
      <c r="C4403">
        <v>1980</v>
      </c>
      <c r="D4403">
        <v>11</v>
      </c>
      <c r="E4403">
        <v>26</v>
      </c>
      <c r="F4403">
        <v>17</v>
      </c>
      <c r="G4403">
        <v>35</v>
      </c>
      <c r="H4403">
        <v>39.1</v>
      </c>
      <c r="I4403">
        <v>40</v>
      </c>
      <c r="J4403">
        <v>5</v>
      </c>
      <c r="L4403">
        <v>5</v>
      </c>
      <c r="M4403">
        <v>3.8</v>
      </c>
      <c r="R4403" t="s">
        <v>580</v>
      </c>
      <c r="T4403" t="s">
        <v>2764</v>
      </c>
      <c r="U4403">
        <v>8.0449999999999999</v>
      </c>
      <c r="V4403">
        <v>-72.441000000000003</v>
      </c>
      <c r="W4403">
        <v>160</v>
      </c>
      <c r="AB4403">
        <v>36</v>
      </c>
      <c r="AC4403">
        <v>1</v>
      </c>
      <c r="AE4403">
        <v>2</v>
      </c>
      <c r="AF4403">
        <v>30</v>
      </c>
      <c r="AG4403">
        <v>1</v>
      </c>
      <c r="AN4403">
        <v>36</v>
      </c>
      <c r="AO4403">
        <v>1</v>
      </c>
      <c r="AQ4403">
        <v>2</v>
      </c>
      <c r="AR4403">
        <v>30</v>
      </c>
      <c r="AS4403">
        <v>1</v>
      </c>
    </row>
    <row r="4404" spans="1:45" x14ac:dyDescent="0.35">
      <c r="A4404">
        <v>4907</v>
      </c>
      <c r="B4404" t="s">
        <v>47</v>
      </c>
      <c r="C4404">
        <v>1980</v>
      </c>
      <c r="D4404">
        <v>12</v>
      </c>
      <c r="E4404">
        <v>19</v>
      </c>
      <c r="F4404">
        <v>1</v>
      </c>
      <c r="G4404">
        <v>16</v>
      </c>
      <c r="H4404">
        <v>56</v>
      </c>
      <c r="I4404">
        <v>33</v>
      </c>
      <c r="J4404">
        <v>5.8</v>
      </c>
      <c r="L4404">
        <v>5.8</v>
      </c>
      <c r="M4404">
        <v>5.6</v>
      </c>
      <c r="R4404" t="s">
        <v>73</v>
      </c>
      <c r="T4404" t="s">
        <v>2765</v>
      </c>
      <c r="U4404">
        <v>34.587000000000003</v>
      </c>
      <c r="V4404">
        <v>50.652000000000001</v>
      </c>
      <c r="W4404">
        <v>140</v>
      </c>
      <c r="X4404">
        <v>26</v>
      </c>
      <c r="Y4404">
        <v>1</v>
      </c>
      <c r="AD4404">
        <v>5</v>
      </c>
      <c r="AE4404">
        <v>2</v>
      </c>
      <c r="AJ4404">
        <v>26</v>
      </c>
      <c r="AK4404">
        <v>1</v>
      </c>
      <c r="AP4404">
        <v>5</v>
      </c>
      <c r="AQ4404">
        <v>2</v>
      </c>
    </row>
    <row r="4405" spans="1:45" x14ac:dyDescent="0.35">
      <c r="A4405">
        <v>4908</v>
      </c>
      <c r="B4405" t="s">
        <v>47</v>
      </c>
      <c r="C4405">
        <v>1980</v>
      </c>
      <c r="D4405">
        <v>12</v>
      </c>
      <c r="E4405">
        <v>22</v>
      </c>
      <c r="F4405">
        <v>12</v>
      </c>
      <c r="G4405">
        <v>51</v>
      </c>
      <c r="H4405">
        <v>21</v>
      </c>
      <c r="I4405">
        <v>41</v>
      </c>
      <c r="J4405">
        <v>5.2</v>
      </c>
      <c r="L4405">
        <v>5.2</v>
      </c>
      <c r="M4405">
        <v>5.2</v>
      </c>
      <c r="R4405" t="s">
        <v>73</v>
      </c>
      <c r="T4405" t="s">
        <v>2765</v>
      </c>
      <c r="U4405">
        <v>34.503</v>
      </c>
      <c r="V4405">
        <v>50.59</v>
      </c>
      <c r="W4405">
        <v>140</v>
      </c>
      <c r="X4405">
        <v>3</v>
      </c>
      <c r="Y4405">
        <v>1</v>
      </c>
      <c r="AB4405">
        <v>139</v>
      </c>
      <c r="AC4405">
        <v>3</v>
      </c>
      <c r="AD4405">
        <v>1</v>
      </c>
      <c r="AE4405">
        <v>2</v>
      </c>
      <c r="AJ4405">
        <v>3</v>
      </c>
      <c r="AK4405">
        <v>1</v>
      </c>
      <c r="AN4405">
        <v>139</v>
      </c>
      <c r="AO4405">
        <v>3</v>
      </c>
      <c r="AP4405">
        <v>1</v>
      </c>
      <c r="AQ4405">
        <v>2</v>
      </c>
    </row>
    <row r="4406" spans="1:45" x14ac:dyDescent="0.35">
      <c r="A4406">
        <v>6460</v>
      </c>
      <c r="B4406" t="s">
        <v>51</v>
      </c>
      <c r="C4406">
        <v>1981</v>
      </c>
      <c r="D4406">
        <v>1</v>
      </c>
      <c r="E4406">
        <v>18</v>
      </c>
      <c r="F4406">
        <v>18</v>
      </c>
      <c r="G4406">
        <v>17</v>
      </c>
      <c r="H4406">
        <v>24.4</v>
      </c>
      <c r="I4406">
        <v>33</v>
      </c>
      <c r="J4406">
        <v>6.9</v>
      </c>
      <c r="L4406">
        <v>6.9</v>
      </c>
      <c r="M4406">
        <v>6.4</v>
      </c>
      <c r="R4406" t="s">
        <v>199</v>
      </c>
      <c r="T4406" t="s">
        <v>2766</v>
      </c>
      <c r="U4406">
        <v>38.64</v>
      </c>
      <c r="V4406">
        <v>142.75</v>
      </c>
      <c r="W4406">
        <v>30</v>
      </c>
    </row>
    <row r="4407" spans="1:45" x14ac:dyDescent="0.35">
      <c r="A4407">
        <v>4909</v>
      </c>
      <c r="B4407" t="s">
        <v>47</v>
      </c>
      <c r="C4407">
        <v>1981</v>
      </c>
      <c r="D4407">
        <v>1</v>
      </c>
      <c r="E4407">
        <v>19</v>
      </c>
      <c r="F4407">
        <v>15</v>
      </c>
      <c r="G4407">
        <v>11</v>
      </c>
      <c r="H4407">
        <v>1</v>
      </c>
      <c r="I4407">
        <v>33</v>
      </c>
      <c r="J4407">
        <v>6.7</v>
      </c>
      <c r="L4407">
        <v>6.7</v>
      </c>
      <c r="M4407">
        <v>6</v>
      </c>
      <c r="R4407" t="s">
        <v>676</v>
      </c>
      <c r="T4407" t="s">
        <v>2767</v>
      </c>
      <c r="U4407">
        <v>-4.5759999999999996</v>
      </c>
      <c r="V4407">
        <v>139.232</v>
      </c>
      <c r="W4407">
        <v>170</v>
      </c>
      <c r="X4407">
        <v>305</v>
      </c>
      <c r="Y4407">
        <v>3</v>
      </c>
      <c r="AC4407">
        <v>2</v>
      </c>
      <c r="AD4407">
        <v>5</v>
      </c>
      <c r="AE4407">
        <v>2</v>
      </c>
      <c r="AJ4407">
        <v>305</v>
      </c>
      <c r="AK4407">
        <v>3</v>
      </c>
      <c r="AO4407">
        <v>2</v>
      </c>
      <c r="AP4407">
        <v>5</v>
      </c>
      <c r="AQ4407">
        <v>2</v>
      </c>
    </row>
    <row r="4408" spans="1:45" x14ac:dyDescent="0.35">
      <c r="A4408">
        <v>4911</v>
      </c>
      <c r="B4408" t="s">
        <v>47</v>
      </c>
      <c r="C4408">
        <v>1981</v>
      </c>
      <c r="D4408">
        <v>1</v>
      </c>
      <c r="E4408">
        <v>23</v>
      </c>
      <c r="F4408">
        <v>21</v>
      </c>
      <c r="G4408">
        <v>13</v>
      </c>
      <c r="H4408">
        <v>51.7</v>
      </c>
      <c r="I4408">
        <v>33</v>
      </c>
      <c r="J4408">
        <v>6.8</v>
      </c>
      <c r="L4408">
        <v>6.8</v>
      </c>
      <c r="M4408">
        <v>5.7</v>
      </c>
      <c r="Q4408">
        <v>8</v>
      </c>
      <c r="R4408" t="s">
        <v>93</v>
      </c>
      <c r="T4408" t="s">
        <v>410</v>
      </c>
      <c r="U4408">
        <v>30.927</v>
      </c>
      <c r="V4408">
        <v>101.098</v>
      </c>
      <c r="W4408">
        <v>30</v>
      </c>
      <c r="X4408">
        <v>150</v>
      </c>
      <c r="Y4408">
        <v>3</v>
      </c>
      <c r="AB4408">
        <v>489</v>
      </c>
      <c r="AC4408">
        <v>3</v>
      </c>
      <c r="AD4408">
        <v>5</v>
      </c>
      <c r="AE4408">
        <v>2</v>
      </c>
      <c r="AF4408">
        <v>2992</v>
      </c>
      <c r="AG4408">
        <v>4</v>
      </c>
      <c r="AJ4408">
        <v>150</v>
      </c>
      <c r="AK4408">
        <v>3</v>
      </c>
      <c r="AN4408">
        <v>489</v>
      </c>
      <c r="AO4408">
        <v>3</v>
      </c>
      <c r="AP4408">
        <v>5</v>
      </c>
      <c r="AQ4408">
        <v>2</v>
      </c>
      <c r="AR4408">
        <v>2992</v>
      </c>
      <c r="AS4408">
        <v>4</v>
      </c>
    </row>
    <row r="4409" spans="1:45" x14ac:dyDescent="0.35">
      <c r="A4409">
        <v>4913</v>
      </c>
      <c r="B4409" t="s">
        <v>47</v>
      </c>
      <c r="C4409">
        <v>1981</v>
      </c>
      <c r="D4409">
        <v>2</v>
      </c>
      <c r="E4409">
        <v>14</v>
      </c>
      <c r="F4409">
        <v>17</v>
      </c>
      <c r="G4409">
        <v>27</v>
      </c>
      <c r="H4409">
        <v>44.3</v>
      </c>
      <c r="I4409">
        <v>10</v>
      </c>
      <c r="J4409">
        <v>4.5999999999999996</v>
      </c>
      <c r="M4409">
        <v>4.5999999999999996</v>
      </c>
      <c r="Q4409">
        <v>7</v>
      </c>
      <c r="R4409" t="s">
        <v>60</v>
      </c>
      <c r="T4409" t="s">
        <v>1329</v>
      </c>
      <c r="U4409">
        <v>41.051000000000002</v>
      </c>
      <c r="V4409">
        <v>14.601000000000001</v>
      </c>
      <c r="W4409">
        <v>130</v>
      </c>
      <c r="X4409">
        <v>12</v>
      </c>
      <c r="Y4409">
        <v>1</v>
      </c>
      <c r="AD4409">
        <v>0.5</v>
      </c>
      <c r="AE4409">
        <v>1</v>
      </c>
      <c r="AJ4409">
        <v>12</v>
      </c>
      <c r="AK4409">
        <v>1</v>
      </c>
      <c r="AP4409">
        <v>0.5</v>
      </c>
      <c r="AQ4409">
        <v>1</v>
      </c>
    </row>
    <row r="4410" spans="1:45" x14ac:dyDescent="0.35">
      <c r="A4410">
        <v>4915</v>
      </c>
      <c r="B4410" t="s">
        <v>51</v>
      </c>
      <c r="C4410">
        <v>1981</v>
      </c>
      <c r="D4410">
        <v>2</v>
      </c>
      <c r="E4410">
        <v>24</v>
      </c>
      <c r="F4410">
        <v>20</v>
      </c>
      <c r="G4410">
        <v>53</v>
      </c>
      <c r="H4410">
        <v>38.4</v>
      </c>
      <c r="I4410">
        <v>33</v>
      </c>
      <c r="J4410">
        <v>6.7</v>
      </c>
      <c r="L4410">
        <v>6.7</v>
      </c>
      <c r="M4410">
        <v>5.9</v>
      </c>
      <c r="Q4410">
        <v>8</v>
      </c>
      <c r="R4410" t="s">
        <v>56</v>
      </c>
      <c r="T4410" t="s">
        <v>2768</v>
      </c>
      <c r="U4410">
        <v>38.222000000000001</v>
      </c>
      <c r="V4410">
        <v>22.934000000000001</v>
      </c>
      <c r="W4410">
        <v>130</v>
      </c>
      <c r="X4410">
        <v>22</v>
      </c>
      <c r="Y4410">
        <v>1</v>
      </c>
      <c r="AB4410">
        <v>400</v>
      </c>
      <c r="AC4410">
        <v>3</v>
      </c>
      <c r="AD4410">
        <v>812</v>
      </c>
      <c r="AE4410">
        <v>4</v>
      </c>
      <c r="AF4410">
        <v>8000</v>
      </c>
      <c r="AG4410">
        <v>4</v>
      </c>
      <c r="AJ4410">
        <v>22</v>
      </c>
      <c r="AK4410">
        <v>1</v>
      </c>
      <c r="AN4410">
        <v>400</v>
      </c>
      <c r="AO4410">
        <v>3</v>
      </c>
      <c r="AP4410">
        <v>812</v>
      </c>
      <c r="AQ4410">
        <v>4</v>
      </c>
      <c r="AR4410">
        <v>8000</v>
      </c>
      <c r="AS4410">
        <v>4</v>
      </c>
    </row>
    <row r="4411" spans="1:45" x14ac:dyDescent="0.35">
      <c r="A4411">
        <v>4916</v>
      </c>
      <c r="B4411" t="s">
        <v>47</v>
      </c>
      <c r="C4411">
        <v>1981</v>
      </c>
      <c r="D4411">
        <v>3</v>
      </c>
      <c r="E4411">
        <v>4</v>
      </c>
      <c r="F4411">
        <v>21</v>
      </c>
      <c r="G4411">
        <v>58</v>
      </c>
      <c r="H4411">
        <v>5.9</v>
      </c>
      <c r="I4411">
        <v>29</v>
      </c>
      <c r="J4411">
        <v>6.4</v>
      </c>
      <c r="L4411">
        <v>6.4</v>
      </c>
      <c r="M4411">
        <v>6</v>
      </c>
      <c r="N4411">
        <v>6.2</v>
      </c>
      <c r="Q4411">
        <v>9</v>
      </c>
      <c r="R4411" t="s">
        <v>56</v>
      </c>
      <c r="T4411" t="s">
        <v>2769</v>
      </c>
      <c r="U4411">
        <v>38.209000000000003</v>
      </c>
      <c r="V4411">
        <v>23.288</v>
      </c>
      <c r="W4411">
        <v>130</v>
      </c>
      <c r="X4411">
        <v>1</v>
      </c>
      <c r="Y4411">
        <v>1</v>
      </c>
      <c r="AB4411">
        <v>9</v>
      </c>
      <c r="AC4411">
        <v>1</v>
      </c>
      <c r="AE4411">
        <v>2</v>
      </c>
      <c r="AJ4411">
        <v>1</v>
      </c>
      <c r="AK4411">
        <v>1</v>
      </c>
      <c r="AN4411">
        <v>9</v>
      </c>
      <c r="AO4411">
        <v>1</v>
      </c>
      <c r="AQ4411">
        <v>2</v>
      </c>
    </row>
    <row r="4412" spans="1:45" x14ac:dyDescent="0.35">
      <c r="A4412">
        <v>4917</v>
      </c>
      <c r="B4412" t="s">
        <v>47</v>
      </c>
      <c r="C4412">
        <v>1981</v>
      </c>
      <c r="D4412">
        <v>3</v>
      </c>
      <c r="E4412">
        <v>10</v>
      </c>
      <c r="F4412">
        <v>15</v>
      </c>
      <c r="G4412">
        <v>16</v>
      </c>
      <c r="H4412">
        <v>19.8</v>
      </c>
      <c r="I4412">
        <v>31</v>
      </c>
      <c r="J4412">
        <v>5.6</v>
      </c>
      <c r="M4412">
        <v>5.6</v>
      </c>
      <c r="Q4412">
        <v>8</v>
      </c>
      <c r="R4412" t="s">
        <v>56</v>
      </c>
      <c r="T4412" t="s">
        <v>2770</v>
      </c>
      <c r="U4412">
        <v>39.481000000000002</v>
      </c>
      <c r="V4412">
        <v>20.699000000000002</v>
      </c>
      <c r="W4412">
        <v>130</v>
      </c>
      <c r="X4412">
        <v>2</v>
      </c>
      <c r="Y4412">
        <v>1</v>
      </c>
      <c r="AE4412">
        <v>2</v>
      </c>
      <c r="AF4412">
        <v>150</v>
      </c>
      <c r="AG4412">
        <v>0</v>
      </c>
      <c r="AJ4412">
        <v>2</v>
      </c>
      <c r="AK4412">
        <v>1</v>
      </c>
      <c r="AQ4412">
        <v>2</v>
      </c>
      <c r="AR4412">
        <v>150</v>
      </c>
      <c r="AS4412">
        <v>3</v>
      </c>
    </row>
    <row r="4413" spans="1:45" x14ac:dyDescent="0.35">
      <c r="A4413">
        <v>4918</v>
      </c>
      <c r="B4413" t="s">
        <v>47</v>
      </c>
      <c r="C4413">
        <v>1981</v>
      </c>
      <c r="D4413">
        <v>4</v>
      </c>
      <c r="E4413">
        <v>18</v>
      </c>
      <c r="F4413">
        <v>0</v>
      </c>
      <c r="G4413">
        <v>32</v>
      </c>
      <c r="H4413">
        <v>39.799999999999997</v>
      </c>
      <c r="I4413">
        <v>38</v>
      </c>
      <c r="J4413">
        <v>4.8</v>
      </c>
      <c r="L4413">
        <v>4.8</v>
      </c>
      <c r="M4413">
        <v>5.3</v>
      </c>
      <c r="R4413" t="s">
        <v>479</v>
      </c>
      <c r="T4413" t="s">
        <v>2771</v>
      </c>
      <c r="U4413">
        <v>-13.144</v>
      </c>
      <c r="V4413">
        <v>-74.376000000000005</v>
      </c>
      <c r="W4413">
        <v>160</v>
      </c>
      <c r="X4413">
        <v>8</v>
      </c>
      <c r="Y4413">
        <v>1</v>
      </c>
      <c r="AB4413">
        <v>15</v>
      </c>
      <c r="AC4413">
        <v>1</v>
      </c>
      <c r="AE4413">
        <v>2</v>
      </c>
      <c r="AJ4413">
        <v>8</v>
      </c>
      <c r="AK4413">
        <v>1</v>
      </c>
      <c r="AN4413">
        <v>15</v>
      </c>
      <c r="AO4413">
        <v>1</v>
      </c>
      <c r="AQ4413">
        <v>2</v>
      </c>
    </row>
    <row r="4414" spans="1:45" x14ac:dyDescent="0.35">
      <c r="A4414">
        <v>4919</v>
      </c>
      <c r="B4414" t="s">
        <v>47</v>
      </c>
      <c r="C4414">
        <v>1981</v>
      </c>
      <c r="D4414">
        <v>4</v>
      </c>
      <c r="E4414">
        <v>26</v>
      </c>
      <c r="F4414">
        <v>12</v>
      </c>
      <c r="G4414">
        <v>9</v>
      </c>
      <c r="H4414">
        <v>28.4</v>
      </c>
      <c r="I4414">
        <v>6</v>
      </c>
      <c r="J4414">
        <v>6</v>
      </c>
      <c r="L4414">
        <v>6</v>
      </c>
      <c r="M4414">
        <v>5.5</v>
      </c>
      <c r="Q4414">
        <v>7</v>
      </c>
      <c r="R4414" t="s">
        <v>505</v>
      </c>
      <c r="S4414" t="s">
        <v>1092</v>
      </c>
      <c r="T4414" t="s">
        <v>2772</v>
      </c>
      <c r="U4414">
        <v>33.133000000000003</v>
      </c>
      <c r="V4414">
        <v>-115.65</v>
      </c>
      <c r="W4414">
        <v>150</v>
      </c>
      <c r="AD4414">
        <v>1.5</v>
      </c>
      <c r="AE4414">
        <v>2</v>
      </c>
      <c r="AP4414">
        <v>1.5</v>
      </c>
      <c r="AQ4414">
        <v>2</v>
      </c>
    </row>
    <row r="4415" spans="1:45" x14ac:dyDescent="0.35">
      <c r="A4415">
        <v>4920</v>
      </c>
      <c r="B4415" t="s">
        <v>51</v>
      </c>
      <c r="C4415">
        <v>1981</v>
      </c>
      <c r="D4415">
        <v>5</v>
      </c>
      <c r="E4415">
        <v>25</v>
      </c>
      <c r="F4415">
        <v>5</v>
      </c>
      <c r="G4415">
        <v>25</v>
      </c>
      <c r="H4415">
        <v>14.4</v>
      </c>
      <c r="I4415">
        <v>33</v>
      </c>
      <c r="J4415">
        <v>7.6</v>
      </c>
      <c r="L4415">
        <v>7.6</v>
      </c>
      <c r="M4415">
        <v>6.1</v>
      </c>
      <c r="R4415" t="s">
        <v>1186</v>
      </c>
      <c r="T4415" t="s">
        <v>2736</v>
      </c>
      <c r="U4415">
        <v>-48.786000000000001</v>
      </c>
      <c r="V4415">
        <v>164.357</v>
      </c>
      <c r="W4415">
        <v>170</v>
      </c>
    </row>
    <row r="4416" spans="1:45" x14ac:dyDescent="0.35">
      <c r="A4416">
        <v>4921</v>
      </c>
      <c r="B4416" t="s">
        <v>47</v>
      </c>
      <c r="C4416">
        <v>1981</v>
      </c>
      <c r="D4416">
        <v>6</v>
      </c>
      <c r="E4416">
        <v>11</v>
      </c>
      <c r="F4416">
        <v>7</v>
      </c>
      <c r="G4416">
        <v>24</v>
      </c>
      <c r="H4416">
        <v>25.2</v>
      </c>
      <c r="I4416">
        <v>33</v>
      </c>
      <c r="J4416">
        <v>6.7</v>
      </c>
      <c r="L4416">
        <v>6.7</v>
      </c>
      <c r="M4416">
        <v>6.1</v>
      </c>
      <c r="R4416" t="s">
        <v>73</v>
      </c>
      <c r="T4416" t="s">
        <v>2773</v>
      </c>
      <c r="U4416">
        <v>29.913</v>
      </c>
      <c r="V4416">
        <v>57.715000000000003</v>
      </c>
      <c r="W4416">
        <v>140</v>
      </c>
      <c r="X4416">
        <v>3000</v>
      </c>
      <c r="Y4416">
        <v>4</v>
      </c>
      <c r="AC4416">
        <v>3</v>
      </c>
      <c r="AD4416">
        <v>5</v>
      </c>
      <c r="AE4416">
        <v>2</v>
      </c>
      <c r="AJ4416">
        <v>3000</v>
      </c>
      <c r="AK4416">
        <v>4</v>
      </c>
      <c r="AO4416">
        <v>3</v>
      </c>
      <c r="AP4416">
        <v>5</v>
      </c>
      <c r="AQ4416">
        <v>2</v>
      </c>
    </row>
    <row r="4417" spans="1:45" x14ac:dyDescent="0.35">
      <c r="A4417">
        <v>4922</v>
      </c>
      <c r="B4417" t="s">
        <v>47</v>
      </c>
      <c r="C4417">
        <v>1981</v>
      </c>
      <c r="D4417">
        <v>6</v>
      </c>
      <c r="E4417">
        <v>22</v>
      </c>
      <c r="F4417">
        <v>17</v>
      </c>
      <c r="G4417">
        <v>53</v>
      </c>
      <c r="H4417">
        <v>21.3</v>
      </c>
      <c r="I4417">
        <v>24</v>
      </c>
      <c r="J4417">
        <v>5.2</v>
      </c>
      <c r="L4417">
        <v>5.2</v>
      </c>
      <c r="M4417">
        <v>5.0999999999999996</v>
      </c>
      <c r="R4417" t="s">
        <v>479</v>
      </c>
      <c r="T4417" t="s">
        <v>2774</v>
      </c>
      <c r="U4417">
        <v>-13.166</v>
      </c>
      <c r="V4417">
        <v>-74.522000000000006</v>
      </c>
      <c r="W4417">
        <v>160</v>
      </c>
      <c r="X4417">
        <v>10</v>
      </c>
      <c r="Y4417">
        <v>1</v>
      </c>
      <c r="AC4417">
        <v>2</v>
      </c>
      <c r="AD4417">
        <v>5</v>
      </c>
      <c r="AE4417">
        <v>2</v>
      </c>
      <c r="AJ4417">
        <v>10</v>
      </c>
      <c r="AK4417">
        <v>1</v>
      </c>
      <c r="AO4417">
        <v>2</v>
      </c>
      <c r="AP4417">
        <v>5</v>
      </c>
      <c r="AQ4417">
        <v>2</v>
      </c>
    </row>
    <row r="4418" spans="1:45" x14ac:dyDescent="0.35">
      <c r="A4418">
        <v>4923</v>
      </c>
      <c r="B4418" t="s">
        <v>47</v>
      </c>
      <c r="C4418">
        <v>1981</v>
      </c>
      <c r="D4418">
        <v>7</v>
      </c>
      <c r="E4418">
        <v>28</v>
      </c>
      <c r="F4418">
        <v>17</v>
      </c>
      <c r="G4418">
        <v>22</v>
      </c>
      <c r="H4418">
        <v>24.6</v>
      </c>
      <c r="I4418">
        <v>33</v>
      </c>
      <c r="J4418">
        <v>7.1</v>
      </c>
      <c r="L4418">
        <v>7.1</v>
      </c>
      <c r="M4418">
        <v>5.7</v>
      </c>
      <c r="R4418" t="s">
        <v>73</v>
      </c>
      <c r="T4418" t="s">
        <v>2775</v>
      </c>
      <c r="U4418">
        <v>30.013000000000002</v>
      </c>
      <c r="V4418">
        <v>57.793999999999997</v>
      </c>
      <c r="W4418">
        <v>140</v>
      </c>
      <c r="X4418">
        <v>3000</v>
      </c>
      <c r="Y4418">
        <v>4</v>
      </c>
      <c r="AB4418">
        <v>1000</v>
      </c>
      <c r="AC4418">
        <v>4</v>
      </c>
      <c r="AD4418">
        <v>1000</v>
      </c>
      <c r="AE4418">
        <v>4</v>
      </c>
      <c r="AJ4418">
        <v>3000</v>
      </c>
      <c r="AK4418">
        <v>4</v>
      </c>
      <c r="AN4418">
        <v>1000</v>
      </c>
      <c r="AO4418">
        <v>4</v>
      </c>
      <c r="AP4418">
        <v>1000</v>
      </c>
      <c r="AQ4418">
        <v>4</v>
      </c>
    </row>
    <row r="4419" spans="1:45" x14ac:dyDescent="0.35">
      <c r="A4419">
        <v>4925</v>
      </c>
      <c r="B4419" t="s">
        <v>47</v>
      </c>
      <c r="C4419">
        <v>1981</v>
      </c>
      <c r="D4419">
        <v>8</v>
      </c>
      <c r="E4419">
        <v>13</v>
      </c>
      <c r="F4419">
        <v>2</v>
      </c>
      <c r="G4419">
        <v>58</v>
      </c>
      <c r="H4419">
        <v>11.9</v>
      </c>
      <c r="I4419">
        <v>16</v>
      </c>
      <c r="J4419">
        <v>5.5</v>
      </c>
      <c r="L4419">
        <v>5.5</v>
      </c>
      <c r="M4419">
        <v>5.4</v>
      </c>
      <c r="Q4419">
        <v>8</v>
      </c>
      <c r="R4419" t="s">
        <v>446</v>
      </c>
      <c r="T4419" t="s">
        <v>2559</v>
      </c>
      <c r="U4419">
        <v>44.848999999999997</v>
      </c>
      <c r="V4419">
        <v>17.312000000000001</v>
      </c>
      <c r="W4419">
        <v>130</v>
      </c>
      <c r="AB4419">
        <v>44</v>
      </c>
      <c r="AC4419">
        <v>1</v>
      </c>
      <c r="AD4419">
        <v>5</v>
      </c>
      <c r="AE4419">
        <v>2</v>
      </c>
      <c r="AN4419">
        <v>44</v>
      </c>
      <c r="AO4419">
        <v>1</v>
      </c>
      <c r="AP4419">
        <v>5</v>
      </c>
      <c r="AQ4419">
        <v>2</v>
      </c>
    </row>
    <row r="4420" spans="1:45" x14ac:dyDescent="0.35">
      <c r="A4420">
        <v>4927</v>
      </c>
      <c r="B4420" t="s">
        <v>51</v>
      </c>
      <c r="C4420">
        <v>1981</v>
      </c>
      <c r="D4420">
        <v>9</v>
      </c>
      <c r="E4420">
        <v>1</v>
      </c>
      <c r="F4420">
        <v>9</v>
      </c>
      <c r="G4420">
        <v>29</v>
      </c>
      <c r="H4420">
        <v>31.5</v>
      </c>
      <c r="I4420">
        <v>25</v>
      </c>
      <c r="J4420">
        <v>7.7</v>
      </c>
      <c r="L4420">
        <v>7.7</v>
      </c>
      <c r="M4420">
        <v>7</v>
      </c>
      <c r="Q4420">
        <v>6</v>
      </c>
      <c r="R4420" t="s">
        <v>1988</v>
      </c>
      <c r="T4420" t="s">
        <v>2776</v>
      </c>
      <c r="U4420">
        <v>-14.96</v>
      </c>
      <c r="V4420">
        <v>-173.08500000000001</v>
      </c>
      <c r="W4420">
        <v>170</v>
      </c>
      <c r="AK4420">
        <v>1</v>
      </c>
      <c r="AQ4420">
        <v>1</v>
      </c>
      <c r="AS4420">
        <v>1</v>
      </c>
    </row>
    <row r="4421" spans="1:45" x14ac:dyDescent="0.35">
      <c r="A4421">
        <v>4929</v>
      </c>
      <c r="B4421" t="s">
        <v>47</v>
      </c>
      <c r="C4421">
        <v>1981</v>
      </c>
      <c r="D4421">
        <v>9</v>
      </c>
      <c r="E4421">
        <v>12</v>
      </c>
      <c r="F4421">
        <v>7</v>
      </c>
      <c r="G4421">
        <v>15</v>
      </c>
      <c r="H4421">
        <v>54.1</v>
      </c>
      <c r="I4421">
        <v>33</v>
      </c>
      <c r="J4421">
        <v>5.9</v>
      </c>
      <c r="L4421">
        <v>5.9</v>
      </c>
      <c r="M4421">
        <v>6.2</v>
      </c>
      <c r="R4421" t="s">
        <v>115</v>
      </c>
      <c r="T4421" t="s">
        <v>2777</v>
      </c>
      <c r="U4421">
        <v>35.692999999999998</v>
      </c>
      <c r="V4421">
        <v>73.593999999999994</v>
      </c>
      <c r="W4421">
        <v>60</v>
      </c>
      <c r="X4421">
        <v>220</v>
      </c>
      <c r="Y4421">
        <v>3</v>
      </c>
      <c r="AB4421">
        <v>2500</v>
      </c>
      <c r="AC4421">
        <v>4</v>
      </c>
      <c r="AD4421">
        <v>5</v>
      </c>
      <c r="AE4421">
        <v>2</v>
      </c>
      <c r="AJ4421">
        <v>220</v>
      </c>
      <c r="AK4421">
        <v>3</v>
      </c>
      <c r="AN4421">
        <v>2500</v>
      </c>
      <c r="AO4421">
        <v>4</v>
      </c>
      <c r="AP4421">
        <v>5</v>
      </c>
      <c r="AQ4421">
        <v>2</v>
      </c>
    </row>
    <row r="4422" spans="1:45" x14ac:dyDescent="0.35">
      <c r="A4422">
        <v>4930</v>
      </c>
      <c r="B4422" t="s">
        <v>47</v>
      </c>
      <c r="C4422">
        <v>1981</v>
      </c>
      <c r="D4422">
        <v>10</v>
      </c>
      <c r="E4422">
        <v>16</v>
      </c>
      <c r="F4422">
        <v>3</v>
      </c>
      <c r="G4422">
        <v>25</v>
      </c>
      <c r="H4422">
        <v>42.2</v>
      </c>
      <c r="I4422">
        <v>33</v>
      </c>
      <c r="J4422">
        <v>7.5</v>
      </c>
      <c r="L4422">
        <v>7.5</v>
      </c>
      <c r="M4422">
        <v>6.2</v>
      </c>
      <c r="Q4422">
        <v>6</v>
      </c>
      <c r="R4422" t="s">
        <v>539</v>
      </c>
      <c r="T4422" t="s">
        <v>2778</v>
      </c>
      <c r="U4422">
        <v>-33.134</v>
      </c>
      <c r="V4422">
        <v>-73.073999999999998</v>
      </c>
      <c r="W4422">
        <v>160</v>
      </c>
      <c r="X4422">
        <v>1</v>
      </c>
      <c r="Y4422">
        <v>1</v>
      </c>
      <c r="AJ4422">
        <v>1</v>
      </c>
      <c r="AK4422">
        <v>1</v>
      </c>
    </row>
    <row r="4423" spans="1:45" x14ac:dyDescent="0.35">
      <c r="A4423">
        <v>4931</v>
      </c>
      <c r="B4423" t="s">
        <v>47</v>
      </c>
      <c r="C4423">
        <v>1981</v>
      </c>
      <c r="D4423">
        <v>10</v>
      </c>
      <c r="E4423">
        <v>18</v>
      </c>
      <c r="F4423">
        <v>4</v>
      </c>
      <c r="G4423">
        <v>31</v>
      </c>
      <c r="H4423">
        <v>2.7</v>
      </c>
      <c r="I4423">
        <v>54</v>
      </c>
      <c r="J4423">
        <v>5.4</v>
      </c>
      <c r="M4423">
        <v>5.4</v>
      </c>
      <c r="Q4423">
        <v>7</v>
      </c>
      <c r="R4423" t="s">
        <v>580</v>
      </c>
      <c r="T4423" t="s">
        <v>2779</v>
      </c>
      <c r="U4423">
        <v>8.1170000000000009</v>
      </c>
      <c r="V4423">
        <v>-72.527000000000001</v>
      </c>
      <c r="W4423">
        <v>160</v>
      </c>
      <c r="X4423">
        <v>15</v>
      </c>
      <c r="Y4423">
        <v>1</v>
      </c>
      <c r="AC4423">
        <v>3</v>
      </c>
      <c r="AD4423">
        <v>5</v>
      </c>
      <c r="AE4423">
        <v>2</v>
      </c>
      <c r="AJ4423">
        <v>15</v>
      </c>
      <c r="AK4423">
        <v>1</v>
      </c>
      <c r="AO4423">
        <v>3</v>
      </c>
      <c r="AP4423">
        <v>5</v>
      </c>
      <c r="AQ4423">
        <v>2</v>
      </c>
    </row>
    <row r="4424" spans="1:45" x14ac:dyDescent="0.35">
      <c r="A4424">
        <v>4932</v>
      </c>
      <c r="B4424" t="s">
        <v>51</v>
      </c>
      <c r="C4424">
        <v>1981</v>
      </c>
      <c r="D4424">
        <v>10</v>
      </c>
      <c r="E4424">
        <v>25</v>
      </c>
      <c r="F4424">
        <v>3</v>
      </c>
      <c r="G4424">
        <v>22</v>
      </c>
      <c r="H4424">
        <v>15.5</v>
      </c>
      <c r="I4424">
        <v>33</v>
      </c>
      <c r="J4424">
        <v>7.3</v>
      </c>
      <c r="L4424">
        <v>7.3</v>
      </c>
      <c r="M4424">
        <v>6.2</v>
      </c>
      <c r="R4424" t="s">
        <v>543</v>
      </c>
      <c r="T4424" t="s">
        <v>2780</v>
      </c>
      <c r="U4424">
        <v>18.047999999999998</v>
      </c>
      <c r="V4424">
        <v>-102.084</v>
      </c>
      <c r="W4424">
        <v>150</v>
      </c>
      <c r="X4424">
        <v>9</v>
      </c>
      <c r="Y4424">
        <v>1</v>
      </c>
      <c r="AE4424">
        <v>3</v>
      </c>
    </row>
    <row r="4425" spans="1:45" x14ac:dyDescent="0.35">
      <c r="A4425">
        <v>4933</v>
      </c>
      <c r="B4425" t="s">
        <v>47</v>
      </c>
      <c r="C4425">
        <v>1981</v>
      </c>
      <c r="D4425">
        <v>11</v>
      </c>
      <c r="E4425">
        <v>14</v>
      </c>
      <c r="F4425">
        <v>9</v>
      </c>
      <c r="G4425">
        <v>5</v>
      </c>
      <c r="H4425">
        <v>29</v>
      </c>
      <c r="I4425">
        <v>10</v>
      </c>
      <c r="J4425">
        <v>5.3</v>
      </c>
      <c r="L4425">
        <v>5.3</v>
      </c>
      <c r="M4425">
        <v>5.0999999999999996</v>
      </c>
      <c r="Q4425">
        <v>8</v>
      </c>
      <c r="R4425" t="s">
        <v>85</v>
      </c>
      <c r="T4425" t="s">
        <v>2781</v>
      </c>
      <c r="U4425">
        <v>23.686</v>
      </c>
      <c r="V4425">
        <v>32.603999999999999</v>
      </c>
      <c r="W4425">
        <v>15</v>
      </c>
      <c r="AE4425">
        <v>1</v>
      </c>
      <c r="AF4425">
        <v>11</v>
      </c>
      <c r="AG4425">
        <v>1</v>
      </c>
      <c r="AH4425">
        <v>11</v>
      </c>
      <c r="AI4425">
        <v>1</v>
      </c>
      <c r="AQ4425">
        <v>1</v>
      </c>
      <c r="AR4425">
        <v>11</v>
      </c>
      <c r="AS4425">
        <v>1</v>
      </c>
    </row>
    <row r="4426" spans="1:45" x14ac:dyDescent="0.35">
      <c r="A4426">
        <v>4934</v>
      </c>
      <c r="B4426" t="s">
        <v>47</v>
      </c>
      <c r="C4426">
        <v>1981</v>
      </c>
      <c r="D4426">
        <v>12</v>
      </c>
      <c r="E4426">
        <v>12</v>
      </c>
      <c r="F4426">
        <v>20</v>
      </c>
      <c r="G4426">
        <v>26</v>
      </c>
      <c r="H4426">
        <v>46.9</v>
      </c>
      <c r="I4426">
        <v>33</v>
      </c>
      <c r="J4426">
        <v>4</v>
      </c>
      <c r="L4426">
        <v>4</v>
      </c>
      <c r="M4426">
        <v>4.5999999999999996</v>
      </c>
      <c r="R4426" t="s">
        <v>115</v>
      </c>
      <c r="T4426" t="s">
        <v>2782</v>
      </c>
      <c r="U4426">
        <v>29.856000000000002</v>
      </c>
      <c r="V4426">
        <v>66.962000000000003</v>
      </c>
      <c r="W4426">
        <v>60</v>
      </c>
      <c r="X4426">
        <v>6</v>
      </c>
      <c r="Y4426">
        <v>1</v>
      </c>
      <c r="AB4426">
        <v>12</v>
      </c>
      <c r="AC4426">
        <v>1</v>
      </c>
      <c r="AE4426">
        <v>2</v>
      </c>
      <c r="AF4426">
        <v>45</v>
      </c>
      <c r="AG4426">
        <v>1</v>
      </c>
      <c r="AH4426">
        <v>45</v>
      </c>
      <c r="AI4426">
        <v>1</v>
      </c>
      <c r="AJ4426">
        <v>6</v>
      </c>
      <c r="AK4426">
        <v>1</v>
      </c>
      <c r="AN4426">
        <v>12</v>
      </c>
      <c r="AO4426">
        <v>1</v>
      </c>
      <c r="AQ4426">
        <v>2</v>
      </c>
      <c r="AR4426">
        <v>45</v>
      </c>
      <c r="AS4426">
        <v>1</v>
      </c>
    </row>
    <row r="4427" spans="1:45" x14ac:dyDescent="0.35">
      <c r="A4427">
        <v>4935</v>
      </c>
      <c r="B4427" t="s">
        <v>47</v>
      </c>
      <c r="C4427">
        <v>1981</v>
      </c>
      <c r="D4427">
        <v>12</v>
      </c>
      <c r="E4427">
        <v>19</v>
      </c>
      <c r="F4427">
        <v>14</v>
      </c>
      <c r="G4427">
        <v>10</v>
      </c>
      <c r="H4427">
        <v>50.7</v>
      </c>
      <c r="I4427">
        <v>10</v>
      </c>
      <c r="J4427">
        <v>7.5</v>
      </c>
      <c r="L4427">
        <v>7.5</v>
      </c>
      <c r="M4427">
        <v>6.2</v>
      </c>
      <c r="R4427" t="s">
        <v>56</v>
      </c>
      <c r="T4427" t="s">
        <v>2783</v>
      </c>
      <c r="U4427">
        <v>39.243000000000002</v>
      </c>
      <c r="V4427">
        <v>25.227</v>
      </c>
      <c r="W4427">
        <v>130</v>
      </c>
      <c r="AE4427">
        <v>1</v>
      </c>
      <c r="AQ4427">
        <v>1</v>
      </c>
    </row>
    <row r="4428" spans="1:45" x14ac:dyDescent="0.35">
      <c r="A4428">
        <v>4936</v>
      </c>
      <c r="B4428" t="s">
        <v>51</v>
      </c>
      <c r="C4428">
        <v>1982</v>
      </c>
      <c r="D4428">
        <v>1</v>
      </c>
      <c r="E4428">
        <v>11</v>
      </c>
      <c r="F4428">
        <v>6</v>
      </c>
      <c r="G4428">
        <v>10</v>
      </c>
      <c r="H4428">
        <v>6.4</v>
      </c>
      <c r="I4428">
        <v>46</v>
      </c>
      <c r="J4428">
        <v>7.1</v>
      </c>
      <c r="L4428">
        <v>7.1</v>
      </c>
      <c r="M4428">
        <v>6</v>
      </c>
      <c r="Q4428">
        <v>7</v>
      </c>
      <c r="R4428" t="s">
        <v>621</v>
      </c>
      <c r="T4428" t="s">
        <v>2784</v>
      </c>
      <c r="U4428">
        <v>13.752000000000001</v>
      </c>
      <c r="V4428">
        <v>124.358</v>
      </c>
      <c r="W4428">
        <v>170</v>
      </c>
      <c r="AE4428">
        <v>1</v>
      </c>
      <c r="AQ4428">
        <v>1</v>
      </c>
    </row>
    <row r="4429" spans="1:45" x14ac:dyDescent="0.35">
      <c r="A4429">
        <v>8832</v>
      </c>
      <c r="B4429" t="s">
        <v>47</v>
      </c>
      <c r="C4429">
        <v>1982</v>
      </c>
      <c r="D4429">
        <v>1</v>
      </c>
      <c r="E4429">
        <v>11</v>
      </c>
      <c r="F4429">
        <v>21</v>
      </c>
      <c r="G4429">
        <v>41</v>
      </c>
      <c r="H4429">
        <v>7.9</v>
      </c>
      <c r="I4429">
        <v>7</v>
      </c>
      <c r="J4429">
        <v>4.5</v>
      </c>
      <c r="L4429">
        <v>4.5</v>
      </c>
      <c r="M4429">
        <v>5.4</v>
      </c>
      <c r="Q4429">
        <v>6</v>
      </c>
      <c r="R4429" t="s">
        <v>743</v>
      </c>
      <c r="T4429" t="s">
        <v>2785</v>
      </c>
      <c r="U4429">
        <v>46.975000000000001</v>
      </c>
      <c r="V4429">
        <v>-66.659000000000006</v>
      </c>
      <c r="W4429">
        <v>150</v>
      </c>
      <c r="AE4429">
        <v>1</v>
      </c>
      <c r="AQ4429">
        <v>1</v>
      </c>
    </row>
    <row r="4430" spans="1:45" x14ac:dyDescent="0.35">
      <c r="A4430">
        <v>4937</v>
      </c>
      <c r="B4430" t="s">
        <v>47</v>
      </c>
      <c r="C4430">
        <v>1982</v>
      </c>
      <c r="D4430">
        <v>1</v>
      </c>
      <c r="E4430">
        <v>12</v>
      </c>
      <c r="F4430">
        <v>5</v>
      </c>
      <c r="G4430">
        <v>48</v>
      </c>
      <c r="H4430">
        <v>17.600000000000001</v>
      </c>
      <c r="I4430">
        <v>6</v>
      </c>
      <c r="J4430">
        <v>6</v>
      </c>
      <c r="L4430">
        <v>6</v>
      </c>
      <c r="M4430">
        <v>5.8</v>
      </c>
      <c r="R4430" t="s">
        <v>553</v>
      </c>
      <c r="T4430" t="s">
        <v>2786</v>
      </c>
      <c r="U4430">
        <v>13.157999999999999</v>
      </c>
      <c r="V4430">
        <v>-87.588999999999999</v>
      </c>
      <c r="W4430">
        <v>100</v>
      </c>
      <c r="AB4430">
        <v>2</v>
      </c>
      <c r="AC4430">
        <v>1</v>
      </c>
      <c r="AE4430">
        <v>2</v>
      </c>
      <c r="AN4430">
        <v>2</v>
      </c>
      <c r="AO4430">
        <v>1</v>
      </c>
      <c r="AQ4430">
        <v>2</v>
      </c>
    </row>
    <row r="4431" spans="1:45" x14ac:dyDescent="0.35">
      <c r="A4431">
        <v>4938</v>
      </c>
      <c r="B4431" t="s">
        <v>47</v>
      </c>
      <c r="C4431">
        <v>1982</v>
      </c>
      <c r="D4431">
        <v>1</v>
      </c>
      <c r="E4431">
        <v>20</v>
      </c>
      <c r="F4431">
        <v>4</v>
      </c>
      <c r="G4431">
        <v>25</v>
      </c>
      <c r="H4431">
        <v>11.6</v>
      </c>
      <c r="I4431">
        <v>19</v>
      </c>
      <c r="J4431">
        <v>6.3</v>
      </c>
      <c r="L4431">
        <v>6.3</v>
      </c>
      <c r="M4431">
        <v>5.6</v>
      </c>
      <c r="R4431" t="s">
        <v>77</v>
      </c>
      <c r="T4431" t="s">
        <v>1293</v>
      </c>
      <c r="U4431">
        <v>6.9459999999999997</v>
      </c>
      <c r="V4431">
        <v>94.001999999999995</v>
      </c>
      <c r="W4431">
        <v>60</v>
      </c>
      <c r="AC4431">
        <v>2</v>
      </c>
      <c r="AE4431">
        <v>2</v>
      </c>
      <c r="AO4431">
        <v>2</v>
      </c>
      <c r="AQ4431">
        <v>2</v>
      </c>
    </row>
    <row r="4432" spans="1:45" x14ac:dyDescent="0.35">
      <c r="A4432">
        <v>4939</v>
      </c>
      <c r="B4432" t="s">
        <v>47</v>
      </c>
      <c r="C4432">
        <v>1982</v>
      </c>
      <c r="D4432">
        <v>2</v>
      </c>
      <c r="E4432">
        <v>10</v>
      </c>
      <c r="F4432">
        <v>16</v>
      </c>
      <c r="G4432">
        <v>17</v>
      </c>
      <c r="H4432">
        <v>51.5</v>
      </c>
      <c r="I4432">
        <v>40</v>
      </c>
      <c r="J4432">
        <v>5.5</v>
      </c>
      <c r="M4432">
        <v>5.5</v>
      </c>
      <c r="R4432" t="s">
        <v>676</v>
      </c>
      <c r="T4432" t="s">
        <v>2787</v>
      </c>
      <c r="U4432">
        <v>-6.8630000000000004</v>
      </c>
      <c r="V4432">
        <v>106.93600000000001</v>
      </c>
      <c r="W4432">
        <v>60</v>
      </c>
      <c r="AB4432">
        <v>17</v>
      </c>
      <c r="AC4432">
        <v>1</v>
      </c>
      <c r="AD4432">
        <v>3.5</v>
      </c>
      <c r="AE4432">
        <v>2</v>
      </c>
      <c r="AN4432">
        <v>17</v>
      </c>
      <c r="AO4432">
        <v>1</v>
      </c>
      <c r="AP4432">
        <v>3.5</v>
      </c>
      <c r="AQ4432">
        <v>2</v>
      </c>
    </row>
    <row r="4433" spans="1:47" x14ac:dyDescent="0.35">
      <c r="A4433">
        <v>6461</v>
      </c>
      <c r="B4433" t="s">
        <v>51</v>
      </c>
      <c r="C4433">
        <v>1982</v>
      </c>
      <c r="D4433">
        <v>2</v>
      </c>
      <c r="E4433">
        <v>24</v>
      </c>
      <c r="F4433">
        <v>4</v>
      </c>
      <c r="G4433">
        <v>22</v>
      </c>
      <c r="H4433">
        <v>40.299999999999997</v>
      </c>
      <c r="I4433">
        <v>52</v>
      </c>
      <c r="J4433">
        <v>5.4</v>
      </c>
      <c r="L4433">
        <v>5.4</v>
      </c>
      <c r="M4433">
        <v>5.4</v>
      </c>
      <c r="R4433" t="s">
        <v>676</v>
      </c>
      <c r="T4433" t="s">
        <v>2788</v>
      </c>
      <c r="U4433">
        <v>4.3739999999999997</v>
      </c>
      <c r="V4433">
        <v>97.754999999999995</v>
      </c>
      <c r="W4433">
        <v>60</v>
      </c>
    </row>
    <row r="4434" spans="1:47" x14ac:dyDescent="0.35">
      <c r="A4434">
        <v>6512</v>
      </c>
      <c r="B4434" t="s">
        <v>51</v>
      </c>
      <c r="C4434">
        <v>1982</v>
      </c>
      <c r="D4434">
        <v>3</v>
      </c>
      <c r="E4434">
        <v>11</v>
      </c>
      <c r="F4434">
        <v>10</v>
      </c>
      <c r="G4434">
        <v>32</v>
      </c>
      <c r="H4434">
        <v>27.7</v>
      </c>
      <c r="I4434">
        <v>33</v>
      </c>
      <c r="J4434">
        <v>6.4</v>
      </c>
      <c r="L4434">
        <v>6.4</v>
      </c>
      <c r="M4434">
        <v>6.1</v>
      </c>
      <c r="R4434" t="s">
        <v>676</v>
      </c>
      <c r="T4434" t="s">
        <v>2789</v>
      </c>
      <c r="U4434">
        <v>-9.2650000000000006</v>
      </c>
      <c r="V4434">
        <v>118.479</v>
      </c>
      <c r="W4434">
        <v>60</v>
      </c>
    </row>
    <row r="4435" spans="1:47" x14ac:dyDescent="0.35">
      <c r="A4435">
        <v>4940</v>
      </c>
      <c r="B4435" t="s">
        <v>51</v>
      </c>
      <c r="C4435">
        <v>1982</v>
      </c>
      <c r="D4435">
        <v>3</v>
      </c>
      <c r="E4435">
        <v>21</v>
      </c>
      <c r="F4435">
        <v>2</v>
      </c>
      <c r="G4435">
        <v>32</v>
      </c>
      <c r="H4435">
        <v>7.7</v>
      </c>
      <c r="I4435">
        <v>44</v>
      </c>
      <c r="J4435">
        <v>6.7</v>
      </c>
      <c r="L4435">
        <v>6.7</v>
      </c>
      <c r="M4435">
        <v>6.4</v>
      </c>
      <c r="Q4435">
        <v>10</v>
      </c>
      <c r="R4435" t="s">
        <v>199</v>
      </c>
      <c r="T4435" t="s">
        <v>2790</v>
      </c>
      <c r="U4435">
        <v>42.158000000000001</v>
      </c>
      <c r="V4435">
        <v>142.36099999999999</v>
      </c>
      <c r="W4435">
        <v>30</v>
      </c>
      <c r="X4435">
        <v>110</v>
      </c>
      <c r="Y4435">
        <v>3</v>
      </c>
      <c r="AD4435">
        <v>1</v>
      </c>
      <c r="AE4435">
        <v>2</v>
      </c>
    </row>
    <row r="4436" spans="1:47" x14ac:dyDescent="0.35">
      <c r="A4436">
        <v>7221</v>
      </c>
      <c r="B4436" t="s">
        <v>47</v>
      </c>
      <c r="C4436">
        <v>1982</v>
      </c>
      <c r="D4436">
        <v>3</v>
      </c>
      <c r="E4436">
        <v>28</v>
      </c>
      <c r="F4436">
        <v>4</v>
      </c>
      <c r="G4436">
        <v>16</v>
      </c>
      <c r="H4436">
        <v>52.5</v>
      </c>
      <c r="I4436">
        <v>9</v>
      </c>
      <c r="J4436">
        <v>3.5</v>
      </c>
      <c r="L4436">
        <v>3.5</v>
      </c>
      <c r="R4436" t="s">
        <v>543</v>
      </c>
      <c r="T4436" t="s">
        <v>1943</v>
      </c>
      <c r="U4436">
        <v>17.25</v>
      </c>
      <c r="V4436">
        <v>-93.21</v>
      </c>
      <c r="W4436">
        <v>150</v>
      </c>
      <c r="X4436">
        <v>10</v>
      </c>
      <c r="Y4436">
        <v>1</v>
      </c>
      <c r="AB4436">
        <v>200</v>
      </c>
      <c r="AC4436">
        <v>3</v>
      </c>
      <c r="AE4436">
        <v>1</v>
      </c>
      <c r="AJ4436">
        <v>1879</v>
      </c>
      <c r="AK4436">
        <v>4</v>
      </c>
      <c r="AL4436">
        <v>1755</v>
      </c>
      <c r="AM4436">
        <v>4</v>
      </c>
      <c r="AP4436">
        <v>3.3</v>
      </c>
      <c r="AQ4436">
        <v>2</v>
      </c>
    </row>
    <row r="4437" spans="1:47" x14ac:dyDescent="0.35">
      <c r="A4437">
        <v>4941</v>
      </c>
      <c r="B4437" t="s">
        <v>47</v>
      </c>
      <c r="C4437">
        <v>1982</v>
      </c>
      <c r="D4437">
        <v>3</v>
      </c>
      <c r="E4437">
        <v>28</v>
      </c>
      <c r="F4437">
        <v>23</v>
      </c>
      <c r="G4437">
        <v>24</v>
      </c>
      <c r="H4437">
        <v>51.1</v>
      </c>
      <c r="I4437">
        <v>95</v>
      </c>
      <c r="J4437">
        <v>6.1</v>
      </c>
      <c r="M4437">
        <v>6.1</v>
      </c>
      <c r="Q4437">
        <v>6</v>
      </c>
      <c r="R4437" t="s">
        <v>479</v>
      </c>
      <c r="T4437" t="s">
        <v>2791</v>
      </c>
      <c r="U4437">
        <v>-12.69</v>
      </c>
      <c r="V4437">
        <v>-76.064999999999998</v>
      </c>
      <c r="W4437">
        <v>160</v>
      </c>
      <c r="X4437">
        <v>3</v>
      </c>
      <c r="Y4437">
        <v>1</v>
      </c>
      <c r="AD4437">
        <v>5</v>
      </c>
      <c r="AE4437">
        <v>2</v>
      </c>
      <c r="AJ4437">
        <v>3</v>
      </c>
      <c r="AK4437">
        <v>1</v>
      </c>
      <c r="AP4437">
        <v>5</v>
      </c>
      <c r="AQ4437">
        <v>2</v>
      </c>
    </row>
    <row r="4438" spans="1:47" x14ac:dyDescent="0.35">
      <c r="A4438">
        <v>4942</v>
      </c>
      <c r="B4438" t="s">
        <v>47</v>
      </c>
      <c r="C4438">
        <v>1982</v>
      </c>
      <c r="D4438">
        <v>4</v>
      </c>
      <c r="E4438">
        <v>14</v>
      </c>
      <c r="F4438">
        <v>6</v>
      </c>
      <c r="G4438">
        <v>36</v>
      </c>
      <c r="H4438">
        <v>56.7</v>
      </c>
      <c r="I4438">
        <v>33</v>
      </c>
      <c r="J4438">
        <v>4.5999999999999996</v>
      </c>
      <c r="L4438">
        <v>4.5999999999999996</v>
      </c>
      <c r="M4438">
        <v>4.9000000000000004</v>
      </c>
      <c r="R4438" t="s">
        <v>93</v>
      </c>
      <c r="T4438" t="s">
        <v>95</v>
      </c>
      <c r="U4438">
        <v>36.784999999999997</v>
      </c>
      <c r="V4438">
        <v>105.55</v>
      </c>
      <c r="W4438">
        <v>30</v>
      </c>
      <c r="AE4438">
        <v>1</v>
      </c>
      <c r="AQ4438">
        <v>1</v>
      </c>
    </row>
    <row r="4439" spans="1:47" x14ac:dyDescent="0.35">
      <c r="A4439">
        <v>4943</v>
      </c>
      <c r="B4439" t="s">
        <v>47</v>
      </c>
      <c r="C4439">
        <v>1982</v>
      </c>
      <c r="D4439">
        <v>6</v>
      </c>
      <c r="E4439">
        <v>7</v>
      </c>
      <c r="F4439">
        <v>10</v>
      </c>
      <c r="G4439">
        <v>59</v>
      </c>
      <c r="H4439">
        <v>40.1</v>
      </c>
      <c r="I4439">
        <v>34</v>
      </c>
      <c r="J4439">
        <v>7</v>
      </c>
      <c r="L4439">
        <v>7</v>
      </c>
      <c r="M4439">
        <v>6.3</v>
      </c>
      <c r="Q4439">
        <v>6</v>
      </c>
      <c r="R4439" t="s">
        <v>543</v>
      </c>
      <c r="T4439" t="s">
        <v>2792</v>
      </c>
      <c r="U4439">
        <v>16.558</v>
      </c>
      <c r="V4439">
        <v>-98.358000000000004</v>
      </c>
      <c r="W4439">
        <v>150</v>
      </c>
      <c r="X4439">
        <v>9</v>
      </c>
      <c r="Y4439">
        <v>1</v>
      </c>
      <c r="AC4439">
        <v>3</v>
      </c>
      <c r="AE4439">
        <v>2</v>
      </c>
      <c r="AJ4439">
        <v>9</v>
      </c>
      <c r="AK4439">
        <v>1</v>
      </c>
      <c r="AO4439">
        <v>3</v>
      </c>
      <c r="AQ4439">
        <v>2</v>
      </c>
    </row>
    <row r="4440" spans="1:47" x14ac:dyDescent="0.35">
      <c r="A4440">
        <v>4944</v>
      </c>
      <c r="B4440" t="s">
        <v>47</v>
      </c>
      <c r="C4440">
        <v>1982</v>
      </c>
      <c r="D4440">
        <v>6</v>
      </c>
      <c r="E4440">
        <v>15</v>
      </c>
      <c r="F4440">
        <v>23</v>
      </c>
      <c r="G4440">
        <v>24</v>
      </c>
      <c r="H4440">
        <v>28.6</v>
      </c>
      <c r="I4440">
        <v>10</v>
      </c>
      <c r="J4440">
        <v>5.5</v>
      </c>
      <c r="L4440">
        <v>5.5</v>
      </c>
      <c r="M4440">
        <v>5.6</v>
      </c>
      <c r="Q4440">
        <v>7</v>
      </c>
      <c r="R4440" t="s">
        <v>93</v>
      </c>
      <c r="T4440" t="s">
        <v>2793</v>
      </c>
      <c r="U4440">
        <v>31.907</v>
      </c>
      <c r="V4440">
        <v>99.930999999999997</v>
      </c>
      <c r="W4440">
        <v>30</v>
      </c>
      <c r="X4440">
        <v>10</v>
      </c>
      <c r="Y4440">
        <v>1</v>
      </c>
      <c r="AB4440">
        <v>5</v>
      </c>
      <c r="AC4440">
        <v>1</v>
      </c>
      <c r="AE4440">
        <v>1</v>
      </c>
      <c r="AJ4440">
        <v>10</v>
      </c>
      <c r="AK4440">
        <v>1</v>
      </c>
      <c r="AN4440">
        <v>5</v>
      </c>
      <c r="AO4440">
        <v>1</v>
      </c>
      <c r="AQ4440">
        <v>1</v>
      </c>
    </row>
    <row r="4441" spans="1:47" x14ac:dyDescent="0.35">
      <c r="A4441">
        <v>4945</v>
      </c>
      <c r="B4441" t="s">
        <v>47</v>
      </c>
      <c r="C4441">
        <v>1982</v>
      </c>
      <c r="D4441">
        <v>6</v>
      </c>
      <c r="E4441">
        <v>19</v>
      </c>
      <c r="F4441">
        <v>6</v>
      </c>
      <c r="G4441">
        <v>21</v>
      </c>
      <c r="H4441">
        <v>58</v>
      </c>
      <c r="I4441">
        <v>82</v>
      </c>
      <c r="J4441">
        <v>6.2</v>
      </c>
      <c r="M4441">
        <v>6.2</v>
      </c>
      <c r="Q4441">
        <v>7</v>
      </c>
      <c r="R4441" t="s">
        <v>591</v>
      </c>
      <c r="T4441" t="s">
        <v>2794</v>
      </c>
      <c r="U4441">
        <v>13.313000000000001</v>
      </c>
      <c r="V4441">
        <v>-89.338999999999999</v>
      </c>
      <c r="W4441">
        <v>100</v>
      </c>
      <c r="X4441">
        <v>43</v>
      </c>
      <c r="Y4441">
        <v>1</v>
      </c>
      <c r="AC4441">
        <v>3</v>
      </c>
      <c r="AD4441">
        <v>5</v>
      </c>
      <c r="AE4441">
        <v>2</v>
      </c>
      <c r="AJ4441">
        <v>43</v>
      </c>
      <c r="AK4441">
        <v>1</v>
      </c>
      <c r="AO4441">
        <v>3</v>
      </c>
      <c r="AP4441">
        <v>5</v>
      </c>
      <c r="AQ4441">
        <v>2</v>
      </c>
    </row>
    <row r="4442" spans="1:47" x14ac:dyDescent="0.35">
      <c r="A4442">
        <v>6601</v>
      </c>
      <c r="B4442" t="s">
        <v>51</v>
      </c>
      <c r="C4442">
        <v>1982</v>
      </c>
      <c r="D4442">
        <v>7</v>
      </c>
      <c r="E4442">
        <v>23</v>
      </c>
      <c r="F4442">
        <v>14</v>
      </c>
      <c r="G4442">
        <v>23</v>
      </c>
      <c r="H4442">
        <v>53.5</v>
      </c>
      <c r="I4442">
        <v>37</v>
      </c>
      <c r="J4442">
        <v>6.8</v>
      </c>
      <c r="L4442">
        <v>6.8</v>
      </c>
      <c r="M4442">
        <v>6.2</v>
      </c>
      <c r="R4442" t="s">
        <v>199</v>
      </c>
      <c r="T4442" t="s">
        <v>2795</v>
      </c>
      <c r="U4442">
        <v>36.194000000000003</v>
      </c>
      <c r="V4442">
        <v>141.702</v>
      </c>
      <c r="W4442">
        <v>30</v>
      </c>
    </row>
    <row r="4443" spans="1:47" x14ac:dyDescent="0.35">
      <c r="A4443">
        <v>4948</v>
      </c>
      <c r="B4443" t="s">
        <v>47</v>
      </c>
      <c r="C4443">
        <v>1982</v>
      </c>
      <c r="D4443">
        <v>8</v>
      </c>
      <c r="E4443">
        <v>5</v>
      </c>
      <c r="F4443">
        <v>20</v>
      </c>
      <c r="G4443">
        <v>33</v>
      </c>
      <c r="H4443">
        <v>52.9</v>
      </c>
      <c r="I4443">
        <v>31</v>
      </c>
      <c r="J4443">
        <v>7.5</v>
      </c>
      <c r="L4443">
        <v>7.5</v>
      </c>
      <c r="M4443">
        <v>6.2</v>
      </c>
      <c r="R4443" t="s">
        <v>1769</v>
      </c>
      <c r="T4443" t="s">
        <v>1770</v>
      </c>
      <c r="U4443">
        <v>-12.597</v>
      </c>
      <c r="V4443">
        <v>165.93100000000001</v>
      </c>
      <c r="W4443">
        <v>170</v>
      </c>
    </row>
    <row r="4444" spans="1:47" x14ac:dyDescent="0.35">
      <c r="A4444">
        <v>4949</v>
      </c>
      <c r="B4444" t="s">
        <v>47</v>
      </c>
      <c r="C4444">
        <v>1982</v>
      </c>
      <c r="D4444">
        <v>8</v>
      </c>
      <c r="E4444">
        <v>6</v>
      </c>
      <c r="F4444">
        <v>20</v>
      </c>
      <c r="G4444">
        <v>40</v>
      </c>
      <c r="H4444">
        <v>52.2</v>
      </c>
      <c r="I4444">
        <v>46</v>
      </c>
      <c r="J4444">
        <v>5.6</v>
      </c>
      <c r="L4444">
        <v>5.6</v>
      </c>
      <c r="M4444">
        <v>5.9</v>
      </c>
      <c r="R4444" t="s">
        <v>676</v>
      </c>
      <c r="T4444" t="s">
        <v>2796</v>
      </c>
      <c r="U4444">
        <v>-8.375</v>
      </c>
      <c r="V4444">
        <v>120.577</v>
      </c>
      <c r="W4444">
        <v>60</v>
      </c>
      <c r="AE4444">
        <v>2</v>
      </c>
      <c r="AQ4444">
        <v>2</v>
      </c>
    </row>
    <row r="4445" spans="1:47" x14ac:dyDescent="0.35">
      <c r="A4445">
        <v>4950</v>
      </c>
      <c r="B4445" t="s">
        <v>47</v>
      </c>
      <c r="C4445">
        <v>1982</v>
      </c>
      <c r="D4445">
        <v>9</v>
      </c>
      <c r="E4445">
        <v>29</v>
      </c>
      <c r="F4445">
        <v>5</v>
      </c>
      <c r="G4445">
        <v>50</v>
      </c>
      <c r="H4445">
        <v>32.200000000000003</v>
      </c>
      <c r="I4445">
        <v>12</v>
      </c>
      <c r="J4445">
        <v>5.0999999999999996</v>
      </c>
      <c r="L4445">
        <v>5.0999999999999996</v>
      </c>
      <c r="M4445">
        <v>5.0999999999999996</v>
      </c>
      <c r="Q4445">
        <v>4</v>
      </c>
      <c r="R4445" t="s">
        <v>553</v>
      </c>
      <c r="T4445" t="s">
        <v>2797</v>
      </c>
      <c r="U4445">
        <v>14.487</v>
      </c>
      <c r="V4445">
        <v>-89.120999999999995</v>
      </c>
      <c r="W4445">
        <v>100</v>
      </c>
      <c r="X4445">
        <v>3</v>
      </c>
      <c r="Y4445">
        <v>1</v>
      </c>
      <c r="AB4445">
        <v>2</v>
      </c>
      <c r="AC4445">
        <v>1</v>
      </c>
      <c r="AE4445">
        <v>2</v>
      </c>
      <c r="AG4445">
        <v>3</v>
      </c>
      <c r="AH4445">
        <v>554</v>
      </c>
      <c r="AI4445">
        <v>3</v>
      </c>
      <c r="AJ4445">
        <v>3</v>
      </c>
      <c r="AK4445">
        <v>1</v>
      </c>
      <c r="AN4445">
        <v>2</v>
      </c>
      <c r="AO4445">
        <v>1</v>
      </c>
      <c r="AQ4445">
        <v>2</v>
      </c>
      <c r="AS4445">
        <v>3</v>
      </c>
      <c r="AT4445">
        <v>554</v>
      </c>
      <c r="AU4445">
        <v>3</v>
      </c>
    </row>
    <row r="4446" spans="1:47" x14ac:dyDescent="0.35">
      <c r="A4446">
        <v>4952</v>
      </c>
      <c r="B4446" t="s">
        <v>47</v>
      </c>
      <c r="C4446">
        <v>1982</v>
      </c>
      <c r="D4446">
        <v>10</v>
      </c>
      <c r="E4446">
        <v>17</v>
      </c>
      <c r="F4446">
        <v>10</v>
      </c>
      <c r="G4446">
        <v>56</v>
      </c>
      <c r="H4446">
        <v>47.6</v>
      </c>
      <c r="I4446">
        <v>16</v>
      </c>
      <c r="J4446">
        <v>4.4000000000000004</v>
      </c>
      <c r="M4446">
        <v>4.4000000000000004</v>
      </c>
      <c r="Q4446">
        <v>7</v>
      </c>
      <c r="R4446" t="s">
        <v>60</v>
      </c>
      <c r="T4446" t="s">
        <v>2553</v>
      </c>
      <c r="U4446">
        <v>43.164000000000001</v>
      </c>
      <c r="V4446">
        <v>12.586</v>
      </c>
      <c r="W4446">
        <v>130</v>
      </c>
      <c r="AD4446">
        <v>35</v>
      </c>
      <c r="AE4446">
        <v>4</v>
      </c>
    </row>
    <row r="4447" spans="1:47" x14ac:dyDescent="0.35">
      <c r="A4447">
        <v>4953</v>
      </c>
      <c r="B4447" t="s">
        <v>47</v>
      </c>
      <c r="C4447">
        <v>1982</v>
      </c>
      <c r="D4447">
        <v>11</v>
      </c>
      <c r="E4447">
        <v>16</v>
      </c>
      <c r="F4447">
        <v>23</v>
      </c>
      <c r="G4447">
        <v>41</v>
      </c>
      <c r="H4447">
        <v>21</v>
      </c>
      <c r="I4447">
        <v>21</v>
      </c>
      <c r="J4447">
        <v>5.5</v>
      </c>
      <c r="L4447">
        <v>5.5</v>
      </c>
      <c r="M4447">
        <v>5.6</v>
      </c>
      <c r="Q4447">
        <v>8</v>
      </c>
      <c r="R4447" t="s">
        <v>153</v>
      </c>
      <c r="T4447" t="s">
        <v>2798</v>
      </c>
      <c r="U4447">
        <v>40.883000000000003</v>
      </c>
      <c r="V4447">
        <v>19.59</v>
      </c>
      <c r="W4447">
        <v>130</v>
      </c>
      <c r="X4447">
        <v>1</v>
      </c>
      <c r="Y4447">
        <v>1</v>
      </c>
      <c r="AB4447">
        <v>12</v>
      </c>
      <c r="AC4447">
        <v>1</v>
      </c>
      <c r="AD4447">
        <v>5</v>
      </c>
      <c r="AE4447">
        <v>2</v>
      </c>
      <c r="AJ4447">
        <v>1</v>
      </c>
      <c r="AK4447">
        <v>1</v>
      </c>
      <c r="AN4447">
        <v>12</v>
      </c>
      <c r="AO4447">
        <v>1</v>
      </c>
      <c r="AP4447">
        <v>5</v>
      </c>
      <c r="AQ4447">
        <v>2</v>
      </c>
    </row>
    <row r="4448" spans="1:47" x14ac:dyDescent="0.35">
      <c r="A4448">
        <v>4954</v>
      </c>
      <c r="B4448" t="s">
        <v>47</v>
      </c>
      <c r="C4448">
        <v>1982</v>
      </c>
      <c r="D4448">
        <v>12</v>
      </c>
      <c r="E4448">
        <v>13</v>
      </c>
      <c r="F4448">
        <v>9</v>
      </c>
      <c r="G4448">
        <v>12</v>
      </c>
      <c r="H4448">
        <v>48</v>
      </c>
      <c r="I4448">
        <v>5</v>
      </c>
      <c r="J4448">
        <v>6</v>
      </c>
      <c r="L4448">
        <v>6</v>
      </c>
      <c r="M4448">
        <v>6</v>
      </c>
      <c r="Q4448">
        <v>8</v>
      </c>
      <c r="R4448" t="s">
        <v>312</v>
      </c>
      <c r="T4448" t="s">
        <v>2799</v>
      </c>
      <c r="U4448">
        <v>14.701000000000001</v>
      </c>
      <c r="V4448">
        <v>44.378999999999998</v>
      </c>
      <c r="W4448">
        <v>60</v>
      </c>
      <c r="X4448">
        <v>2800</v>
      </c>
      <c r="Y4448">
        <v>4</v>
      </c>
      <c r="AB4448">
        <v>1500</v>
      </c>
      <c r="AC4448">
        <v>4</v>
      </c>
      <c r="AD4448">
        <v>2000</v>
      </c>
      <c r="AE4448">
        <v>4</v>
      </c>
      <c r="AG4448">
        <v>4</v>
      </c>
      <c r="AJ4448">
        <v>2800</v>
      </c>
      <c r="AK4448">
        <v>4</v>
      </c>
      <c r="AN4448">
        <v>1500</v>
      </c>
      <c r="AO4448">
        <v>4</v>
      </c>
      <c r="AP4448">
        <v>2000</v>
      </c>
      <c r="AQ4448">
        <v>4</v>
      </c>
      <c r="AS4448">
        <v>4</v>
      </c>
    </row>
    <row r="4449" spans="1:47" x14ac:dyDescent="0.35">
      <c r="A4449">
        <v>4957</v>
      </c>
      <c r="B4449" t="s">
        <v>47</v>
      </c>
      <c r="C4449">
        <v>1982</v>
      </c>
      <c r="D4449">
        <v>12</v>
      </c>
      <c r="E4449">
        <v>16</v>
      </c>
      <c r="F4449">
        <v>0</v>
      </c>
      <c r="G4449">
        <v>40</v>
      </c>
      <c r="H4449">
        <v>48.7</v>
      </c>
      <c r="I4449">
        <v>36</v>
      </c>
      <c r="J4449">
        <v>6.6</v>
      </c>
      <c r="L4449">
        <v>6.6</v>
      </c>
      <c r="M4449">
        <v>6.2</v>
      </c>
      <c r="R4449" t="s">
        <v>121</v>
      </c>
      <c r="T4449" t="s">
        <v>2800</v>
      </c>
      <c r="U4449">
        <v>36.148000000000003</v>
      </c>
      <c r="V4449">
        <v>69.010999999999996</v>
      </c>
      <c r="W4449">
        <v>40</v>
      </c>
      <c r="X4449">
        <v>500</v>
      </c>
      <c r="Y4449">
        <v>3</v>
      </c>
      <c r="AB4449">
        <v>3000</v>
      </c>
      <c r="AC4449">
        <v>4</v>
      </c>
      <c r="AD4449">
        <v>1</v>
      </c>
      <c r="AE4449">
        <v>2</v>
      </c>
      <c r="AJ4449">
        <v>500</v>
      </c>
      <c r="AK4449">
        <v>3</v>
      </c>
      <c r="AN4449">
        <v>3000</v>
      </c>
      <c r="AO4449">
        <v>4</v>
      </c>
      <c r="AP4449">
        <v>1</v>
      </c>
      <c r="AQ4449">
        <v>2</v>
      </c>
    </row>
    <row r="4450" spans="1:47" x14ac:dyDescent="0.35">
      <c r="A4450">
        <v>4958</v>
      </c>
      <c r="B4450" t="s">
        <v>51</v>
      </c>
      <c r="C4450">
        <v>1982</v>
      </c>
      <c r="D4450">
        <v>12</v>
      </c>
      <c r="E4450">
        <v>19</v>
      </c>
      <c r="F4450">
        <v>17</v>
      </c>
      <c r="G4450">
        <v>43</v>
      </c>
      <c r="H4450">
        <v>54.8</v>
      </c>
      <c r="I4450">
        <v>33</v>
      </c>
      <c r="J4450">
        <v>7.7</v>
      </c>
      <c r="L4450">
        <v>7.7</v>
      </c>
      <c r="M4450">
        <v>5.9</v>
      </c>
      <c r="R4450" t="s">
        <v>1332</v>
      </c>
      <c r="T4450" t="s">
        <v>1333</v>
      </c>
      <c r="U4450">
        <v>-24.132999999999999</v>
      </c>
      <c r="V4450">
        <v>-175.864</v>
      </c>
      <c r="W4450">
        <v>170</v>
      </c>
    </row>
    <row r="4451" spans="1:47" x14ac:dyDescent="0.35">
      <c r="A4451">
        <v>4959</v>
      </c>
      <c r="B4451" t="s">
        <v>51</v>
      </c>
      <c r="C4451">
        <v>1982</v>
      </c>
      <c r="D4451">
        <v>12</v>
      </c>
      <c r="E4451">
        <v>25</v>
      </c>
      <c r="F4451">
        <v>12</v>
      </c>
      <c r="G4451">
        <v>28</v>
      </c>
      <c r="H4451">
        <v>2.8</v>
      </c>
      <c r="I4451">
        <v>33</v>
      </c>
      <c r="J4451">
        <v>5.9</v>
      </c>
      <c r="L4451">
        <v>5.9</v>
      </c>
      <c r="M4451">
        <v>5.5</v>
      </c>
      <c r="R4451" t="s">
        <v>676</v>
      </c>
      <c r="T4451" t="s">
        <v>2801</v>
      </c>
      <c r="U4451">
        <v>-8.4049999999999994</v>
      </c>
      <c r="V4451">
        <v>123.08</v>
      </c>
      <c r="W4451">
        <v>60</v>
      </c>
      <c r="X4451">
        <v>13</v>
      </c>
      <c r="Y4451">
        <v>1</v>
      </c>
      <c r="AB4451">
        <v>390</v>
      </c>
      <c r="AC4451">
        <v>3</v>
      </c>
      <c r="AD4451">
        <v>1.45</v>
      </c>
      <c r="AE4451">
        <v>2</v>
      </c>
      <c r="AF4451">
        <v>1875</v>
      </c>
      <c r="AG4451">
        <v>4</v>
      </c>
      <c r="AJ4451">
        <v>13</v>
      </c>
      <c r="AK4451">
        <v>1</v>
      </c>
      <c r="AN4451">
        <v>390</v>
      </c>
      <c r="AO4451">
        <v>3</v>
      </c>
      <c r="AP4451">
        <v>1.45</v>
      </c>
      <c r="AQ4451">
        <v>2</v>
      </c>
      <c r="AR4451">
        <v>1875</v>
      </c>
      <c r="AS4451">
        <v>4</v>
      </c>
    </row>
    <row r="4452" spans="1:47" x14ac:dyDescent="0.35">
      <c r="A4452">
        <v>6462</v>
      </c>
      <c r="B4452" t="s">
        <v>51</v>
      </c>
      <c r="C4452">
        <v>1982</v>
      </c>
      <c r="D4452">
        <v>12</v>
      </c>
      <c r="E4452">
        <v>28</v>
      </c>
      <c r="F4452">
        <v>6</v>
      </c>
      <c r="G4452">
        <v>37</v>
      </c>
      <c r="H4452">
        <v>42.5</v>
      </c>
      <c r="I4452">
        <v>22</v>
      </c>
      <c r="J4452">
        <v>6.1</v>
      </c>
      <c r="L4452">
        <v>6.1</v>
      </c>
      <c r="M4452">
        <v>5.9</v>
      </c>
      <c r="R4452" t="s">
        <v>199</v>
      </c>
      <c r="T4452" t="s">
        <v>2802</v>
      </c>
      <c r="U4452">
        <v>33.826000000000001</v>
      </c>
      <c r="V4452">
        <v>139.434</v>
      </c>
      <c r="W4452">
        <v>30</v>
      </c>
    </row>
    <row r="4453" spans="1:47" x14ac:dyDescent="0.35">
      <c r="A4453">
        <v>7283</v>
      </c>
      <c r="B4453" t="s">
        <v>51</v>
      </c>
      <c r="C4453">
        <v>1983</v>
      </c>
      <c r="D4453">
        <v>1</v>
      </c>
      <c r="E4453">
        <v>17</v>
      </c>
      <c r="F4453">
        <v>12</v>
      </c>
      <c r="G4453">
        <v>41</v>
      </c>
      <c r="H4453">
        <v>29.7</v>
      </c>
      <c r="I4453">
        <v>14</v>
      </c>
      <c r="J4453">
        <v>7.2</v>
      </c>
      <c r="L4453">
        <v>7.2</v>
      </c>
      <c r="M4453">
        <v>6.1</v>
      </c>
      <c r="R4453" t="s">
        <v>56</v>
      </c>
      <c r="T4453" t="s">
        <v>2803</v>
      </c>
      <c r="U4453">
        <v>38.026000000000003</v>
      </c>
      <c r="V4453">
        <v>20.228000000000002</v>
      </c>
      <c r="W4453">
        <v>130</v>
      </c>
    </row>
    <row r="4454" spans="1:47" x14ac:dyDescent="0.35">
      <c r="A4454">
        <v>4960</v>
      </c>
      <c r="B4454" t="s">
        <v>47</v>
      </c>
      <c r="C4454">
        <v>1983</v>
      </c>
      <c r="D4454">
        <v>1</v>
      </c>
      <c r="E4454">
        <v>24</v>
      </c>
      <c r="F4454">
        <v>8</v>
      </c>
      <c r="G4454">
        <v>17</v>
      </c>
      <c r="H4454">
        <v>39.6</v>
      </c>
      <c r="I4454">
        <v>57</v>
      </c>
      <c r="J4454">
        <v>6.7</v>
      </c>
      <c r="L4454">
        <v>6.7</v>
      </c>
      <c r="M4454">
        <v>6.3</v>
      </c>
      <c r="Q4454">
        <v>7</v>
      </c>
      <c r="R4454" t="s">
        <v>543</v>
      </c>
      <c r="T4454" t="s">
        <v>2804</v>
      </c>
      <c r="U4454">
        <v>16.146999999999998</v>
      </c>
      <c r="V4454">
        <v>-95.231999999999999</v>
      </c>
      <c r="W4454">
        <v>150</v>
      </c>
      <c r="AE4454">
        <v>2</v>
      </c>
      <c r="AQ4454">
        <v>2</v>
      </c>
    </row>
    <row r="4455" spans="1:47" x14ac:dyDescent="0.35">
      <c r="A4455">
        <v>4962</v>
      </c>
      <c r="B4455" t="s">
        <v>47</v>
      </c>
      <c r="C4455">
        <v>1983</v>
      </c>
      <c r="D4455">
        <v>2</v>
      </c>
      <c r="E4455">
        <v>13</v>
      </c>
      <c r="F4455">
        <v>1</v>
      </c>
      <c r="G4455">
        <v>40</v>
      </c>
      <c r="H4455">
        <v>10.9</v>
      </c>
      <c r="I4455">
        <v>16</v>
      </c>
      <c r="J4455">
        <v>6.2</v>
      </c>
      <c r="L4455">
        <v>6.2</v>
      </c>
      <c r="M4455">
        <v>5.6</v>
      </c>
      <c r="Q4455">
        <v>8</v>
      </c>
      <c r="R4455" t="s">
        <v>93</v>
      </c>
      <c r="T4455" t="s">
        <v>2805</v>
      </c>
      <c r="U4455">
        <v>39.945</v>
      </c>
      <c r="V4455">
        <v>75.135000000000005</v>
      </c>
      <c r="W4455">
        <v>40</v>
      </c>
      <c r="AB4455">
        <v>2</v>
      </c>
      <c r="AC4455">
        <v>1</v>
      </c>
      <c r="AE4455">
        <v>2</v>
      </c>
      <c r="AN4455">
        <v>2</v>
      </c>
      <c r="AO4455">
        <v>1</v>
      </c>
      <c r="AQ4455">
        <v>2</v>
      </c>
    </row>
    <row r="4456" spans="1:47" x14ac:dyDescent="0.35">
      <c r="A4456">
        <v>4963</v>
      </c>
      <c r="B4456" t="s">
        <v>47</v>
      </c>
      <c r="C4456">
        <v>1983</v>
      </c>
      <c r="D4456">
        <v>2</v>
      </c>
      <c r="E4456">
        <v>25</v>
      </c>
      <c r="F4456">
        <v>18</v>
      </c>
      <c r="G4456">
        <v>22</v>
      </c>
      <c r="H4456">
        <v>12.9</v>
      </c>
      <c r="I4456">
        <v>24</v>
      </c>
      <c r="J4456">
        <v>4.7</v>
      </c>
      <c r="M4456">
        <v>4.7</v>
      </c>
      <c r="Q4456">
        <v>7</v>
      </c>
      <c r="R4456" t="s">
        <v>153</v>
      </c>
      <c r="T4456" t="s">
        <v>2469</v>
      </c>
      <c r="U4456">
        <v>41.959000000000003</v>
      </c>
      <c r="V4456">
        <v>21.54</v>
      </c>
      <c r="W4456">
        <v>130</v>
      </c>
      <c r="X4456">
        <v>12</v>
      </c>
      <c r="Y4456">
        <v>1</v>
      </c>
      <c r="AD4456">
        <v>0.5</v>
      </c>
      <c r="AE4456">
        <v>1</v>
      </c>
      <c r="AJ4456">
        <v>12</v>
      </c>
      <c r="AK4456">
        <v>1</v>
      </c>
      <c r="AP4456">
        <v>0.5</v>
      </c>
      <c r="AQ4456">
        <v>1</v>
      </c>
    </row>
    <row r="4457" spans="1:47" x14ac:dyDescent="0.35">
      <c r="A4457">
        <v>4964</v>
      </c>
      <c r="B4457" t="s">
        <v>47</v>
      </c>
      <c r="C4457">
        <v>1983</v>
      </c>
      <c r="D4457">
        <v>2</v>
      </c>
      <c r="E4457">
        <v>26</v>
      </c>
      <c r="F4457">
        <v>20</v>
      </c>
      <c r="G4457">
        <v>7</v>
      </c>
      <c r="H4457">
        <v>49.9</v>
      </c>
      <c r="I4457">
        <v>49</v>
      </c>
      <c r="J4457">
        <v>5.2</v>
      </c>
      <c r="L4457">
        <v>5.2</v>
      </c>
      <c r="M4457">
        <v>5.3</v>
      </c>
      <c r="Q4457">
        <v>7</v>
      </c>
      <c r="R4457" t="s">
        <v>1868</v>
      </c>
      <c r="T4457" t="s">
        <v>2806</v>
      </c>
      <c r="U4457">
        <v>38.841000000000001</v>
      </c>
      <c r="V4457">
        <v>70.727000000000004</v>
      </c>
      <c r="W4457">
        <v>40</v>
      </c>
      <c r="AE4457">
        <v>3</v>
      </c>
      <c r="AQ4457">
        <v>3</v>
      </c>
    </row>
    <row r="4458" spans="1:47" x14ac:dyDescent="0.35">
      <c r="A4458">
        <v>6463</v>
      </c>
      <c r="B4458" t="s">
        <v>51</v>
      </c>
      <c r="C4458">
        <v>1983</v>
      </c>
      <c r="D4458">
        <v>3</v>
      </c>
      <c r="E4458">
        <v>12</v>
      </c>
      <c r="F4458">
        <v>1</v>
      </c>
      <c r="G4458">
        <v>36</v>
      </c>
      <c r="H4458">
        <v>35.799999999999997</v>
      </c>
      <c r="I4458">
        <v>17</v>
      </c>
      <c r="J4458">
        <v>6.5</v>
      </c>
      <c r="L4458">
        <v>6.5</v>
      </c>
      <c r="M4458">
        <v>6</v>
      </c>
      <c r="R4458" t="s">
        <v>676</v>
      </c>
      <c r="T4458" t="s">
        <v>677</v>
      </c>
      <c r="U4458">
        <v>-4.056</v>
      </c>
      <c r="V4458">
        <v>127.92400000000001</v>
      </c>
      <c r="W4458">
        <v>170</v>
      </c>
      <c r="AE4458">
        <v>1</v>
      </c>
      <c r="AQ4458">
        <v>1</v>
      </c>
    </row>
    <row r="4459" spans="1:47" x14ac:dyDescent="0.35">
      <c r="A4459">
        <v>4965</v>
      </c>
      <c r="B4459" t="s">
        <v>51</v>
      </c>
      <c r="C4459">
        <v>1983</v>
      </c>
      <c r="D4459">
        <v>3</v>
      </c>
      <c r="E4459">
        <v>18</v>
      </c>
      <c r="F4459">
        <v>9</v>
      </c>
      <c r="G4459">
        <v>5</v>
      </c>
      <c r="H4459">
        <v>50</v>
      </c>
      <c r="I4459">
        <v>89</v>
      </c>
      <c r="J4459">
        <v>7.6</v>
      </c>
      <c r="L4459">
        <v>7.6</v>
      </c>
      <c r="M4459">
        <v>6.5</v>
      </c>
      <c r="Q4459">
        <v>7</v>
      </c>
      <c r="R4459" t="s">
        <v>977</v>
      </c>
      <c r="T4459" t="s">
        <v>978</v>
      </c>
      <c r="U4459">
        <v>-4.883</v>
      </c>
      <c r="V4459">
        <v>153.58099999999999</v>
      </c>
      <c r="W4459">
        <v>170</v>
      </c>
      <c r="AE4459">
        <v>2</v>
      </c>
      <c r="AQ4459">
        <v>2</v>
      </c>
    </row>
    <row r="4460" spans="1:47" x14ac:dyDescent="0.35">
      <c r="A4460">
        <v>4966</v>
      </c>
      <c r="B4460" t="s">
        <v>47</v>
      </c>
      <c r="C4460">
        <v>1983</v>
      </c>
      <c r="D4460">
        <v>3</v>
      </c>
      <c r="E4460">
        <v>23</v>
      </c>
      <c r="F4460">
        <v>23</v>
      </c>
      <c r="G4460">
        <v>51</v>
      </c>
      <c r="H4460">
        <v>6.5</v>
      </c>
      <c r="I4460">
        <v>19</v>
      </c>
      <c r="J4460">
        <v>6.2</v>
      </c>
      <c r="L4460">
        <v>6.2</v>
      </c>
      <c r="M4460">
        <v>5.8</v>
      </c>
      <c r="Q4460">
        <v>7</v>
      </c>
      <c r="R4460" t="s">
        <v>56</v>
      </c>
      <c r="T4460" t="s">
        <v>2807</v>
      </c>
      <c r="U4460">
        <v>38.293999999999997</v>
      </c>
      <c r="V4460">
        <v>20.262</v>
      </c>
      <c r="W4460">
        <v>130</v>
      </c>
      <c r="AB4460">
        <v>7</v>
      </c>
      <c r="AC4460">
        <v>1</v>
      </c>
      <c r="AE4460">
        <v>2</v>
      </c>
      <c r="AF4460">
        <v>160</v>
      </c>
      <c r="AG4460">
        <v>3</v>
      </c>
      <c r="AN4460">
        <v>7</v>
      </c>
      <c r="AO4460">
        <v>1</v>
      </c>
      <c r="AQ4460">
        <v>2</v>
      </c>
      <c r="AR4460">
        <v>160</v>
      </c>
      <c r="AS4460">
        <v>3</v>
      </c>
    </row>
    <row r="4461" spans="1:47" x14ac:dyDescent="0.35">
      <c r="A4461">
        <v>4967</v>
      </c>
      <c r="B4461" t="s">
        <v>47</v>
      </c>
      <c r="C4461">
        <v>1983</v>
      </c>
      <c r="D4461">
        <v>3</v>
      </c>
      <c r="E4461">
        <v>25</v>
      </c>
      <c r="F4461">
        <v>11</v>
      </c>
      <c r="G4461">
        <v>57</v>
      </c>
      <c r="H4461">
        <v>49.3</v>
      </c>
      <c r="I4461">
        <v>33</v>
      </c>
      <c r="J4461">
        <v>4.9000000000000004</v>
      </c>
      <c r="L4461">
        <v>4.9000000000000004</v>
      </c>
      <c r="M4461">
        <v>5.2</v>
      </c>
      <c r="R4461" t="s">
        <v>73</v>
      </c>
      <c r="T4461" t="s">
        <v>2808</v>
      </c>
      <c r="U4461">
        <v>35.953000000000003</v>
      </c>
      <c r="V4461">
        <v>52.264000000000003</v>
      </c>
      <c r="W4461">
        <v>140</v>
      </c>
      <c r="X4461">
        <v>30</v>
      </c>
      <c r="Y4461">
        <v>1</v>
      </c>
      <c r="AB4461">
        <v>61</v>
      </c>
      <c r="AC4461">
        <v>2</v>
      </c>
      <c r="AD4461">
        <v>5</v>
      </c>
      <c r="AE4461">
        <v>2</v>
      </c>
      <c r="AI4461">
        <v>3</v>
      </c>
      <c r="AJ4461">
        <v>30</v>
      </c>
      <c r="AK4461">
        <v>1</v>
      </c>
      <c r="AN4461">
        <v>61</v>
      </c>
      <c r="AO4461">
        <v>2</v>
      </c>
      <c r="AP4461">
        <v>5</v>
      </c>
      <c r="AQ4461">
        <v>2</v>
      </c>
      <c r="AU4461">
        <v>3</v>
      </c>
    </row>
    <row r="4462" spans="1:47" x14ac:dyDescent="0.35">
      <c r="A4462">
        <v>4968</v>
      </c>
      <c r="B4462" t="s">
        <v>47</v>
      </c>
      <c r="C4462">
        <v>1983</v>
      </c>
      <c r="D4462">
        <v>3</v>
      </c>
      <c r="E4462">
        <v>31</v>
      </c>
      <c r="F4462">
        <v>13</v>
      </c>
      <c r="G4462">
        <v>12</v>
      </c>
      <c r="H4462">
        <v>52.6</v>
      </c>
      <c r="I4462">
        <v>22</v>
      </c>
      <c r="J4462">
        <v>4.9000000000000004</v>
      </c>
      <c r="L4462">
        <v>4.9000000000000004</v>
      </c>
      <c r="M4462">
        <v>5.5</v>
      </c>
      <c r="Q4462">
        <v>8</v>
      </c>
      <c r="R4462" t="s">
        <v>580</v>
      </c>
      <c r="T4462" t="s">
        <v>2809</v>
      </c>
      <c r="U4462">
        <v>2.4609999999999999</v>
      </c>
      <c r="V4462">
        <v>-76.686000000000007</v>
      </c>
      <c r="W4462">
        <v>160</v>
      </c>
      <c r="X4462">
        <v>350</v>
      </c>
      <c r="Y4462">
        <v>3</v>
      </c>
      <c r="AB4462">
        <v>1200</v>
      </c>
      <c r="AC4462">
        <v>4</v>
      </c>
      <c r="AD4462">
        <v>410.9</v>
      </c>
      <c r="AE4462">
        <v>4</v>
      </c>
      <c r="AJ4462">
        <v>350</v>
      </c>
      <c r="AK4462">
        <v>3</v>
      </c>
      <c r="AN4462">
        <v>1200</v>
      </c>
      <c r="AO4462">
        <v>4</v>
      </c>
      <c r="AP4462">
        <v>410.9</v>
      </c>
      <c r="AQ4462">
        <v>4</v>
      </c>
    </row>
    <row r="4463" spans="1:47" x14ac:dyDescent="0.35">
      <c r="A4463">
        <v>4971</v>
      </c>
      <c r="B4463" t="s">
        <v>47</v>
      </c>
      <c r="C4463">
        <v>1983</v>
      </c>
      <c r="D4463">
        <v>4</v>
      </c>
      <c r="E4463">
        <v>2</v>
      </c>
      <c r="F4463">
        <v>0</v>
      </c>
      <c r="G4463">
        <v>32</v>
      </c>
      <c r="H4463">
        <v>27.7</v>
      </c>
      <c r="I4463">
        <v>33</v>
      </c>
      <c r="J4463">
        <v>4.5999999999999996</v>
      </c>
      <c r="M4463">
        <v>4.5999999999999996</v>
      </c>
      <c r="Q4463">
        <v>5</v>
      </c>
      <c r="R4463" t="s">
        <v>54</v>
      </c>
      <c r="T4463" t="s">
        <v>2810</v>
      </c>
      <c r="U4463">
        <v>39.042000000000002</v>
      </c>
      <c r="V4463">
        <v>48.713999999999999</v>
      </c>
      <c r="W4463">
        <v>40</v>
      </c>
      <c r="AD4463">
        <v>5</v>
      </c>
      <c r="AE4463">
        <v>2</v>
      </c>
      <c r="AP4463">
        <v>5</v>
      </c>
      <c r="AQ4463">
        <v>2</v>
      </c>
    </row>
    <row r="4464" spans="1:47" x14ac:dyDescent="0.35">
      <c r="A4464">
        <v>4972</v>
      </c>
      <c r="B4464" t="s">
        <v>47</v>
      </c>
      <c r="C4464">
        <v>1983</v>
      </c>
      <c r="D4464">
        <v>4</v>
      </c>
      <c r="E4464">
        <v>3</v>
      </c>
      <c r="F4464">
        <v>2</v>
      </c>
      <c r="G4464">
        <v>50</v>
      </c>
      <c r="H4464">
        <v>1.1000000000000001</v>
      </c>
      <c r="I4464">
        <v>37</v>
      </c>
      <c r="J4464">
        <v>7.3</v>
      </c>
      <c r="L4464">
        <v>7.3</v>
      </c>
      <c r="M4464">
        <v>6.5</v>
      </c>
      <c r="R4464" t="s">
        <v>595</v>
      </c>
      <c r="T4464" t="s">
        <v>2811</v>
      </c>
      <c r="U4464">
        <v>8.7170000000000005</v>
      </c>
      <c r="V4464">
        <v>-83.123000000000005</v>
      </c>
      <c r="W4464">
        <v>100</v>
      </c>
      <c r="X4464">
        <v>6</v>
      </c>
      <c r="Y4464">
        <v>1</v>
      </c>
      <c r="AC4464">
        <v>2</v>
      </c>
      <c r="AD4464">
        <v>1</v>
      </c>
      <c r="AE4464">
        <v>2</v>
      </c>
      <c r="AJ4464">
        <v>6</v>
      </c>
      <c r="AK4464">
        <v>1</v>
      </c>
      <c r="AO4464">
        <v>2</v>
      </c>
      <c r="AP4464">
        <v>1</v>
      </c>
      <c r="AQ4464">
        <v>2</v>
      </c>
    </row>
    <row r="4465" spans="1:45" x14ac:dyDescent="0.35">
      <c r="A4465">
        <v>4973</v>
      </c>
      <c r="B4465" t="s">
        <v>47</v>
      </c>
      <c r="C4465">
        <v>1983</v>
      </c>
      <c r="D4465">
        <v>4</v>
      </c>
      <c r="E4465">
        <v>4</v>
      </c>
      <c r="F4465">
        <v>2</v>
      </c>
      <c r="G4465">
        <v>51</v>
      </c>
      <c r="H4465">
        <v>34.299999999999997</v>
      </c>
      <c r="I4465">
        <v>79</v>
      </c>
      <c r="J4465">
        <v>6.6</v>
      </c>
      <c r="M4465">
        <v>6.6</v>
      </c>
      <c r="Q4465">
        <v>7</v>
      </c>
      <c r="R4465" t="s">
        <v>676</v>
      </c>
      <c r="T4465" t="s">
        <v>2812</v>
      </c>
      <c r="U4465">
        <v>5.7229999999999999</v>
      </c>
      <c r="V4465">
        <v>94.721999999999994</v>
      </c>
      <c r="W4465">
        <v>60</v>
      </c>
      <c r="Y4465">
        <v>1</v>
      </c>
      <c r="AB4465">
        <v>100</v>
      </c>
      <c r="AC4465">
        <v>2</v>
      </c>
      <c r="AD4465">
        <v>1</v>
      </c>
      <c r="AE4465">
        <v>2</v>
      </c>
      <c r="AK4465">
        <v>1</v>
      </c>
      <c r="AN4465">
        <v>100</v>
      </c>
      <c r="AO4465">
        <v>2</v>
      </c>
      <c r="AP4465">
        <v>1</v>
      </c>
      <c r="AQ4465">
        <v>2</v>
      </c>
    </row>
    <row r="4466" spans="1:45" x14ac:dyDescent="0.35">
      <c r="A4466">
        <v>4974</v>
      </c>
      <c r="B4466" t="s">
        <v>47</v>
      </c>
      <c r="C4466">
        <v>1983</v>
      </c>
      <c r="D4466">
        <v>4</v>
      </c>
      <c r="E4466">
        <v>5</v>
      </c>
      <c r="F4466">
        <v>6</v>
      </c>
      <c r="G4466">
        <v>50</v>
      </c>
      <c r="H4466">
        <v>33.4</v>
      </c>
      <c r="I4466">
        <v>33</v>
      </c>
      <c r="J4466">
        <v>5.6</v>
      </c>
      <c r="L4466">
        <v>5.6</v>
      </c>
      <c r="M4466">
        <v>5.5</v>
      </c>
      <c r="R4466" t="s">
        <v>93</v>
      </c>
      <c r="T4466" t="s">
        <v>2813</v>
      </c>
      <c r="U4466">
        <v>40.024999999999999</v>
      </c>
      <c r="V4466">
        <v>75.260000000000005</v>
      </c>
      <c r="W4466">
        <v>40</v>
      </c>
      <c r="Y4466">
        <v>1</v>
      </c>
      <c r="AE4466">
        <v>1</v>
      </c>
      <c r="AK4466">
        <v>1</v>
      </c>
      <c r="AQ4466">
        <v>1</v>
      </c>
    </row>
    <row r="4467" spans="1:45" x14ac:dyDescent="0.35">
      <c r="A4467">
        <v>4975</v>
      </c>
      <c r="B4467" t="s">
        <v>47</v>
      </c>
      <c r="C4467">
        <v>1983</v>
      </c>
      <c r="D4467">
        <v>4</v>
      </c>
      <c r="E4467">
        <v>12</v>
      </c>
      <c r="F4467">
        <v>12</v>
      </c>
      <c r="G4467">
        <v>7</v>
      </c>
      <c r="H4467">
        <v>54.5</v>
      </c>
      <c r="I4467">
        <v>104</v>
      </c>
      <c r="J4467">
        <v>6.5</v>
      </c>
      <c r="M4467">
        <v>6.5</v>
      </c>
      <c r="R4467" t="s">
        <v>479</v>
      </c>
      <c r="T4467" t="s">
        <v>2814</v>
      </c>
      <c r="U4467">
        <v>-4.843</v>
      </c>
      <c r="V4467">
        <v>-78.102999999999994</v>
      </c>
      <c r="W4467">
        <v>160</v>
      </c>
      <c r="X4467">
        <v>10</v>
      </c>
      <c r="Y4467">
        <v>1</v>
      </c>
      <c r="AD4467">
        <v>0.5</v>
      </c>
      <c r="AE4467">
        <v>1</v>
      </c>
      <c r="AP4467">
        <v>0.5</v>
      </c>
      <c r="AQ4467">
        <v>1</v>
      </c>
    </row>
    <row r="4468" spans="1:45" x14ac:dyDescent="0.35">
      <c r="A4468">
        <v>4976</v>
      </c>
      <c r="B4468" t="s">
        <v>47</v>
      </c>
      <c r="C4468">
        <v>1983</v>
      </c>
      <c r="D4468">
        <v>4</v>
      </c>
      <c r="E4468">
        <v>22</v>
      </c>
      <c r="F4468">
        <v>0</v>
      </c>
      <c r="G4468">
        <v>37</v>
      </c>
      <c r="H4468">
        <v>37</v>
      </c>
      <c r="I4468">
        <v>10</v>
      </c>
      <c r="J4468">
        <v>5.9</v>
      </c>
      <c r="L4468">
        <v>5.9</v>
      </c>
      <c r="M4468">
        <v>5.9</v>
      </c>
      <c r="R4468" t="s">
        <v>168</v>
      </c>
      <c r="T4468" t="s">
        <v>2815</v>
      </c>
      <c r="U4468">
        <v>14.926</v>
      </c>
      <c r="V4468">
        <v>99.022999999999996</v>
      </c>
      <c r="W4468">
        <v>60</v>
      </c>
      <c r="AE4468">
        <v>2</v>
      </c>
      <c r="AQ4468">
        <v>2</v>
      </c>
    </row>
    <row r="4469" spans="1:45" x14ac:dyDescent="0.35">
      <c r="A4469">
        <v>4977</v>
      </c>
      <c r="B4469" t="s">
        <v>47</v>
      </c>
      <c r="C4469">
        <v>1983</v>
      </c>
      <c r="D4469">
        <v>5</v>
      </c>
      <c r="E4469">
        <v>2</v>
      </c>
      <c r="F4469">
        <v>23</v>
      </c>
      <c r="G4469">
        <v>42</v>
      </c>
      <c r="H4469">
        <v>37.700000000000003</v>
      </c>
      <c r="I4469">
        <v>10</v>
      </c>
      <c r="J4469">
        <v>6.2</v>
      </c>
      <c r="L4469">
        <v>6.2</v>
      </c>
      <c r="M4469">
        <v>6.2</v>
      </c>
      <c r="Q4469">
        <v>8</v>
      </c>
      <c r="R4469" t="s">
        <v>505</v>
      </c>
      <c r="S4469" t="s">
        <v>1092</v>
      </c>
      <c r="T4469" t="s">
        <v>2816</v>
      </c>
      <c r="U4469">
        <v>36.219000000000001</v>
      </c>
      <c r="V4469">
        <v>-120.31699999999999</v>
      </c>
      <c r="W4469">
        <v>150</v>
      </c>
      <c r="AB4469">
        <v>45</v>
      </c>
      <c r="AC4469">
        <v>1</v>
      </c>
      <c r="AD4469">
        <v>31</v>
      </c>
      <c r="AE4469">
        <v>4</v>
      </c>
      <c r="AF4469">
        <v>500</v>
      </c>
      <c r="AG4469">
        <v>3</v>
      </c>
      <c r="AN4469">
        <v>45</v>
      </c>
      <c r="AO4469">
        <v>1</v>
      </c>
      <c r="AP4469">
        <v>31</v>
      </c>
      <c r="AQ4469">
        <v>4</v>
      </c>
      <c r="AR4469">
        <v>500</v>
      </c>
      <c r="AS4469">
        <v>3</v>
      </c>
    </row>
    <row r="4470" spans="1:45" x14ac:dyDescent="0.35">
      <c r="A4470">
        <v>4978</v>
      </c>
      <c r="B4470" t="s">
        <v>51</v>
      </c>
      <c r="C4470">
        <v>1983</v>
      </c>
      <c r="D4470">
        <v>5</v>
      </c>
      <c r="E4470">
        <v>26</v>
      </c>
      <c r="F4470">
        <v>2</v>
      </c>
      <c r="G4470">
        <v>59</v>
      </c>
      <c r="H4470">
        <v>59.6</v>
      </c>
      <c r="I4470">
        <v>24</v>
      </c>
      <c r="J4470">
        <v>7.7</v>
      </c>
      <c r="L4470">
        <v>7.7</v>
      </c>
      <c r="M4470">
        <v>6.8</v>
      </c>
      <c r="Q4470">
        <v>8</v>
      </c>
      <c r="R4470" t="s">
        <v>199</v>
      </c>
      <c r="T4470" t="s">
        <v>2817</v>
      </c>
      <c r="U4470">
        <v>40.462000000000003</v>
      </c>
      <c r="V4470">
        <v>139.102</v>
      </c>
      <c r="W4470">
        <v>30</v>
      </c>
      <c r="X4470">
        <v>4</v>
      </c>
      <c r="Y4470">
        <v>1</v>
      </c>
      <c r="AB4470">
        <v>324</v>
      </c>
      <c r="AC4470">
        <v>3</v>
      </c>
      <c r="AD4470">
        <v>800</v>
      </c>
      <c r="AE4470">
        <v>4</v>
      </c>
      <c r="AJ4470">
        <v>104</v>
      </c>
      <c r="AK4470">
        <v>3</v>
      </c>
      <c r="AN4470">
        <v>324</v>
      </c>
      <c r="AO4470">
        <v>3</v>
      </c>
      <c r="AP4470">
        <v>800</v>
      </c>
      <c r="AQ4470">
        <v>4</v>
      </c>
    </row>
    <row r="4471" spans="1:45" x14ac:dyDescent="0.35">
      <c r="A4471">
        <v>6464</v>
      </c>
      <c r="B4471" t="s">
        <v>51</v>
      </c>
      <c r="C4471">
        <v>1983</v>
      </c>
      <c r="D4471">
        <v>6</v>
      </c>
      <c r="E4471">
        <v>9</v>
      </c>
      <c r="F4471">
        <v>12</v>
      </c>
      <c r="G4471">
        <v>49</v>
      </c>
      <c r="H4471">
        <v>3.8</v>
      </c>
      <c r="I4471">
        <v>26</v>
      </c>
      <c r="J4471">
        <v>5.9</v>
      </c>
      <c r="K4471">
        <v>5.9</v>
      </c>
      <c r="L4471">
        <v>5.6</v>
      </c>
      <c r="M4471">
        <v>6.3</v>
      </c>
      <c r="R4471" t="s">
        <v>199</v>
      </c>
      <c r="T4471" t="s">
        <v>2818</v>
      </c>
      <c r="U4471">
        <v>40.249000000000002</v>
      </c>
      <c r="V4471">
        <v>138.94800000000001</v>
      </c>
      <c r="W4471">
        <v>30</v>
      </c>
    </row>
    <row r="4472" spans="1:45" x14ac:dyDescent="0.35">
      <c r="A4472">
        <v>6465</v>
      </c>
      <c r="B4472" t="s">
        <v>51</v>
      </c>
      <c r="C4472">
        <v>1983</v>
      </c>
      <c r="D4472">
        <v>6</v>
      </c>
      <c r="E4472">
        <v>21</v>
      </c>
      <c r="F4472">
        <v>6</v>
      </c>
      <c r="G4472">
        <v>25</v>
      </c>
      <c r="H4472">
        <v>27.3</v>
      </c>
      <c r="I4472">
        <v>10</v>
      </c>
      <c r="J4472">
        <v>6.9</v>
      </c>
      <c r="L4472">
        <v>6.9</v>
      </c>
      <c r="M4472">
        <v>6.7</v>
      </c>
      <c r="R4472" t="s">
        <v>199</v>
      </c>
      <c r="T4472" t="s">
        <v>2819</v>
      </c>
      <c r="U4472">
        <v>41.345999999999997</v>
      </c>
      <c r="V4472">
        <v>139.09899999999999</v>
      </c>
      <c r="W4472">
        <v>30</v>
      </c>
      <c r="AE4472">
        <v>1</v>
      </c>
      <c r="AQ4472">
        <v>1</v>
      </c>
    </row>
    <row r="4473" spans="1:45" x14ac:dyDescent="0.35">
      <c r="A4473">
        <v>4980</v>
      </c>
      <c r="B4473" t="s">
        <v>47</v>
      </c>
      <c r="C4473">
        <v>1983</v>
      </c>
      <c r="D4473">
        <v>7</v>
      </c>
      <c r="E4473">
        <v>3</v>
      </c>
      <c r="F4473">
        <v>17</v>
      </c>
      <c r="G4473">
        <v>14</v>
      </c>
      <c r="H4473">
        <v>23.1</v>
      </c>
      <c r="I4473">
        <v>33</v>
      </c>
      <c r="J4473">
        <v>6.2</v>
      </c>
      <c r="L4473">
        <v>6.2</v>
      </c>
      <c r="M4473">
        <v>5.9</v>
      </c>
      <c r="Q4473">
        <v>9</v>
      </c>
      <c r="R4473" t="s">
        <v>595</v>
      </c>
      <c r="T4473" t="s">
        <v>1593</v>
      </c>
      <c r="U4473">
        <v>9.6519999999999992</v>
      </c>
      <c r="V4473">
        <v>-83.688000000000002</v>
      </c>
      <c r="W4473">
        <v>100</v>
      </c>
      <c r="X4473">
        <v>2</v>
      </c>
      <c r="Y4473">
        <v>1</v>
      </c>
      <c r="AB4473">
        <v>60</v>
      </c>
      <c r="AC4473">
        <v>2</v>
      </c>
      <c r="AD4473">
        <v>5</v>
      </c>
      <c r="AE4473">
        <v>2</v>
      </c>
      <c r="AJ4473">
        <v>2</v>
      </c>
      <c r="AK4473">
        <v>1</v>
      </c>
      <c r="AN4473">
        <v>60</v>
      </c>
      <c r="AO4473">
        <v>2</v>
      </c>
      <c r="AP4473">
        <v>5</v>
      </c>
      <c r="AQ4473">
        <v>2</v>
      </c>
    </row>
    <row r="4474" spans="1:45" x14ac:dyDescent="0.35">
      <c r="A4474">
        <v>4981</v>
      </c>
      <c r="B4474" t="s">
        <v>47</v>
      </c>
      <c r="C4474">
        <v>1983</v>
      </c>
      <c r="D4474">
        <v>7</v>
      </c>
      <c r="E4474">
        <v>5</v>
      </c>
      <c r="F4474">
        <v>12</v>
      </c>
      <c r="G4474">
        <v>1</v>
      </c>
      <c r="H4474">
        <v>27.3</v>
      </c>
      <c r="I4474">
        <v>10</v>
      </c>
      <c r="J4474">
        <v>6.1</v>
      </c>
      <c r="L4474">
        <v>6.1</v>
      </c>
      <c r="M4474">
        <v>5.7</v>
      </c>
      <c r="Q4474">
        <v>8</v>
      </c>
      <c r="R4474" t="s">
        <v>80</v>
      </c>
      <c r="T4474" t="s">
        <v>2820</v>
      </c>
      <c r="U4474">
        <v>40.323999999999998</v>
      </c>
      <c r="V4474">
        <v>27.222000000000001</v>
      </c>
      <c r="W4474">
        <v>140</v>
      </c>
      <c r="X4474">
        <v>5</v>
      </c>
      <c r="Y4474">
        <v>1</v>
      </c>
      <c r="AB4474">
        <v>26</v>
      </c>
      <c r="AC4474">
        <v>1</v>
      </c>
      <c r="AE4474">
        <v>2</v>
      </c>
      <c r="AJ4474">
        <v>5</v>
      </c>
      <c r="AK4474">
        <v>1</v>
      </c>
      <c r="AN4474">
        <v>26</v>
      </c>
      <c r="AO4474">
        <v>1</v>
      </c>
      <c r="AQ4474">
        <v>2</v>
      </c>
    </row>
    <row r="4475" spans="1:45" x14ac:dyDescent="0.35">
      <c r="A4475">
        <v>4982</v>
      </c>
      <c r="B4475" t="s">
        <v>47</v>
      </c>
      <c r="C4475">
        <v>1983</v>
      </c>
      <c r="D4475">
        <v>7</v>
      </c>
      <c r="E4475">
        <v>12</v>
      </c>
      <c r="F4475">
        <v>15</v>
      </c>
      <c r="G4475">
        <v>10</v>
      </c>
      <c r="H4475">
        <v>3.4</v>
      </c>
      <c r="I4475">
        <v>37</v>
      </c>
      <c r="J4475">
        <v>6.1</v>
      </c>
      <c r="L4475">
        <v>6.1</v>
      </c>
      <c r="M4475">
        <v>6.1</v>
      </c>
      <c r="Q4475">
        <v>6</v>
      </c>
      <c r="R4475" t="s">
        <v>505</v>
      </c>
      <c r="S4475" t="s">
        <v>1032</v>
      </c>
      <c r="T4475" t="s">
        <v>1918</v>
      </c>
      <c r="U4475">
        <v>61.030999999999999</v>
      </c>
      <c r="V4475">
        <v>-147.286</v>
      </c>
      <c r="W4475">
        <v>150</v>
      </c>
      <c r="AD4475">
        <v>1</v>
      </c>
      <c r="AE4475">
        <v>2</v>
      </c>
      <c r="AP4475">
        <v>1</v>
      </c>
      <c r="AQ4475">
        <v>2</v>
      </c>
    </row>
    <row r="4476" spans="1:45" x14ac:dyDescent="0.35">
      <c r="A4476">
        <v>4983</v>
      </c>
      <c r="B4476" t="s">
        <v>47</v>
      </c>
      <c r="C4476">
        <v>1983</v>
      </c>
      <c r="D4476">
        <v>7</v>
      </c>
      <c r="E4476">
        <v>22</v>
      </c>
      <c r="F4476">
        <v>2</v>
      </c>
      <c r="G4476">
        <v>41</v>
      </c>
      <c r="H4476">
        <v>0.8</v>
      </c>
      <c r="I4476">
        <v>41</v>
      </c>
      <c r="J4476">
        <v>5</v>
      </c>
      <c r="L4476">
        <v>5</v>
      </c>
      <c r="M4476">
        <v>5.6</v>
      </c>
      <c r="Q4476">
        <v>6</v>
      </c>
      <c r="R4476" t="s">
        <v>73</v>
      </c>
      <c r="T4476" t="s">
        <v>2821</v>
      </c>
      <c r="U4476">
        <v>36.948</v>
      </c>
      <c r="V4476">
        <v>49.18</v>
      </c>
      <c r="W4476">
        <v>140</v>
      </c>
      <c r="X4476">
        <v>3</v>
      </c>
      <c r="Y4476">
        <v>1</v>
      </c>
      <c r="AB4476">
        <v>41</v>
      </c>
      <c r="AC4476">
        <v>1</v>
      </c>
      <c r="AD4476">
        <v>5</v>
      </c>
      <c r="AE4476">
        <v>2</v>
      </c>
      <c r="AF4476">
        <v>75</v>
      </c>
      <c r="AG4476">
        <v>2</v>
      </c>
      <c r="AJ4476">
        <v>3</v>
      </c>
      <c r="AK4476">
        <v>1</v>
      </c>
      <c r="AN4476">
        <v>41</v>
      </c>
      <c r="AO4476">
        <v>1</v>
      </c>
      <c r="AP4476">
        <v>5</v>
      </c>
      <c r="AQ4476">
        <v>2</v>
      </c>
      <c r="AR4476">
        <v>75</v>
      </c>
      <c r="AS4476">
        <v>2</v>
      </c>
    </row>
    <row r="4477" spans="1:45" x14ac:dyDescent="0.35">
      <c r="A4477">
        <v>4984</v>
      </c>
      <c r="B4477" t="s">
        <v>47</v>
      </c>
      <c r="C4477">
        <v>1983</v>
      </c>
      <c r="D4477">
        <v>8</v>
      </c>
      <c r="E4477">
        <v>6</v>
      </c>
      <c r="F4477">
        <v>4</v>
      </c>
      <c r="G4477">
        <v>52</v>
      </c>
      <c r="H4477">
        <v>53.6</v>
      </c>
      <c r="I4477">
        <v>10</v>
      </c>
      <c r="J4477">
        <v>4.2</v>
      </c>
      <c r="L4477">
        <v>4.2</v>
      </c>
      <c r="M4477">
        <v>4.7</v>
      </c>
      <c r="R4477" t="s">
        <v>115</v>
      </c>
      <c r="T4477" t="s">
        <v>2822</v>
      </c>
      <c r="U4477">
        <v>30.349</v>
      </c>
      <c r="V4477">
        <v>67.84</v>
      </c>
      <c r="W4477">
        <v>60</v>
      </c>
      <c r="AE4477">
        <v>2</v>
      </c>
      <c r="AF4477">
        <v>25</v>
      </c>
      <c r="AG4477">
        <v>1</v>
      </c>
      <c r="AH4477">
        <v>25</v>
      </c>
      <c r="AI4477">
        <v>1</v>
      </c>
      <c r="AQ4477">
        <v>2</v>
      </c>
      <c r="AR4477">
        <v>25</v>
      </c>
      <c r="AS4477">
        <v>1</v>
      </c>
    </row>
    <row r="4478" spans="1:45" x14ac:dyDescent="0.35">
      <c r="A4478">
        <v>4985</v>
      </c>
      <c r="B4478" t="s">
        <v>51</v>
      </c>
      <c r="C4478">
        <v>1983</v>
      </c>
      <c r="D4478">
        <v>8</v>
      </c>
      <c r="E4478">
        <v>6</v>
      </c>
      <c r="F4478">
        <v>15</v>
      </c>
      <c r="G4478">
        <v>43</v>
      </c>
      <c r="H4478">
        <v>51.2</v>
      </c>
      <c r="I4478">
        <v>2</v>
      </c>
      <c r="J4478">
        <v>7</v>
      </c>
      <c r="L4478">
        <v>7</v>
      </c>
      <c r="M4478">
        <v>6.2</v>
      </c>
      <c r="Q4478">
        <v>6</v>
      </c>
      <c r="R4478" t="s">
        <v>56</v>
      </c>
      <c r="T4478" t="s">
        <v>76</v>
      </c>
      <c r="U4478">
        <v>40.142000000000003</v>
      </c>
      <c r="V4478">
        <v>24.765999999999998</v>
      </c>
      <c r="W4478">
        <v>130</v>
      </c>
      <c r="AE4478">
        <v>1</v>
      </c>
      <c r="AQ4478">
        <v>1</v>
      </c>
    </row>
    <row r="4479" spans="1:45" x14ac:dyDescent="0.35">
      <c r="A4479">
        <v>7284</v>
      </c>
      <c r="B4479" t="s">
        <v>47</v>
      </c>
      <c r="C4479">
        <v>1983</v>
      </c>
      <c r="D4479">
        <v>8</v>
      </c>
      <c r="E4479">
        <v>8</v>
      </c>
      <c r="F4479">
        <v>3</v>
      </c>
      <c r="G4479">
        <v>47</v>
      </c>
      <c r="H4479">
        <v>57.1</v>
      </c>
      <c r="I4479">
        <v>25</v>
      </c>
      <c r="J4479">
        <v>5.3</v>
      </c>
      <c r="L4479">
        <v>5.3</v>
      </c>
      <c r="M4479">
        <v>5.9</v>
      </c>
      <c r="R4479" t="s">
        <v>199</v>
      </c>
      <c r="T4479" t="s">
        <v>2312</v>
      </c>
      <c r="U4479">
        <v>35.5</v>
      </c>
      <c r="V4479">
        <v>139.07</v>
      </c>
      <c r="W4479">
        <v>30</v>
      </c>
      <c r="X4479">
        <v>1</v>
      </c>
      <c r="Y4479">
        <v>1</v>
      </c>
      <c r="AB4479">
        <v>28</v>
      </c>
      <c r="AC4479">
        <v>1</v>
      </c>
      <c r="AE4479">
        <v>1</v>
      </c>
      <c r="AG4479">
        <v>2</v>
      </c>
      <c r="AJ4479">
        <v>1</v>
      </c>
      <c r="AK4479">
        <v>1</v>
      </c>
      <c r="AN4479">
        <v>28</v>
      </c>
      <c r="AO4479">
        <v>1</v>
      </c>
      <c r="AQ4479">
        <v>1</v>
      </c>
      <c r="AS4479">
        <v>2</v>
      </c>
    </row>
    <row r="4480" spans="1:45" x14ac:dyDescent="0.35">
      <c r="A4480">
        <v>6549</v>
      </c>
      <c r="B4480" t="s">
        <v>51</v>
      </c>
      <c r="C4480">
        <v>1983</v>
      </c>
      <c r="D4480">
        <v>8</v>
      </c>
      <c r="E4480">
        <v>17</v>
      </c>
      <c r="F4480">
        <v>10</v>
      </c>
      <c r="G4480">
        <v>55</v>
      </c>
      <c r="H4480">
        <v>54.1</v>
      </c>
      <c r="I4480">
        <v>63</v>
      </c>
      <c r="J4480">
        <v>6.5</v>
      </c>
      <c r="L4480">
        <v>6.5</v>
      </c>
      <c r="M4480">
        <v>6.6</v>
      </c>
      <c r="R4480" t="s">
        <v>98</v>
      </c>
      <c r="T4480" t="s">
        <v>2423</v>
      </c>
      <c r="U4480">
        <v>55.866999999999997</v>
      </c>
      <c r="V4480">
        <v>161.28700000000001</v>
      </c>
      <c r="W4480">
        <v>50</v>
      </c>
    </row>
    <row r="4481" spans="1:47" x14ac:dyDescent="0.35">
      <c r="A4481">
        <v>4987</v>
      </c>
      <c r="B4481" t="s">
        <v>51</v>
      </c>
      <c r="C4481">
        <v>1983</v>
      </c>
      <c r="D4481">
        <v>8</v>
      </c>
      <c r="E4481">
        <v>17</v>
      </c>
      <c r="F4481">
        <v>12</v>
      </c>
      <c r="G4481">
        <v>17</v>
      </c>
      <c r="H4481">
        <v>56</v>
      </c>
      <c r="I4481">
        <v>29</v>
      </c>
      <c r="J4481">
        <v>6.5</v>
      </c>
      <c r="L4481">
        <v>6.5</v>
      </c>
      <c r="M4481">
        <v>6.2</v>
      </c>
      <c r="Q4481">
        <v>8</v>
      </c>
      <c r="R4481" t="s">
        <v>621</v>
      </c>
      <c r="T4481" t="s">
        <v>1784</v>
      </c>
      <c r="U4481">
        <v>18.231000000000002</v>
      </c>
      <c r="V4481">
        <v>120.86</v>
      </c>
      <c r="W4481">
        <v>170</v>
      </c>
      <c r="X4481">
        <v>16</v>
      </c>
      <c r="Y4481">
        <v>1</v>
      </c>
      <c r="AB4481">
        <v>47</v>
      </c>
      <c r="AC4481">
        <v>1</v>
      </c>
      <c r="AD4481">
        <v>2.2269999999999999</v>
      </c>
      <c r="AE4481">
        <v>2</v>
      </c>
      <c r="AG4481">
        <v>3</v>
      </c>
      <c r="AI4481">
        <v>3</v>
      </c>
      <c r="AJ4481">
        <v>16</v>
      </c>
      <c r="AK4481">
        <v>1</v>
      </c>
      <c r="AN4481">
        <v>471</v>
      </c>
      <c r="AO4481">
        <v>3</v>
      </c>
      <c r="AP4481">
        <v>2.2269999999999999</v>
      </c>
      <c r="AQ4481">
        <v>2</v>
      </c>
      <c r="AS4481">
        <v>3</v>
      </c>
    </row>
    <row r="4482" spans="1:47" x14ac:dyDescent="0.35">
      <c r="A4482">
        <v>4989</v>
      </c>
      <c r="B4482" t="s">
        <v>47</v>
      </c>
      <c r="C4482">
        <v>1983</v>
      </c>
      <c r="D4482">
        <v>9</v>
      </c>
      <c r="E4482">
        <v>10</v>
      </c>
      <c r="F4482">
        <v>6</v>
      </c>
      <c r="G4482">
        <v>14</v>
      </c>
      <c r="H4482">
        <v>22.4</v>
      </c>
      <c r="I4482">
        <v>10</v>
      </c>
      <c r="J4482">
        <v>5.0999999999999996</v>
      </c>
      <c r="M4482">
        <v>5.0999999999999996</v>
      </c>
      <c r="Q4482">
        <v>8</v>
      </c>
      <c r="R4482" t="s">
        <v>469</v>
      </c>
      <c r="T4482" t="s">
        <v>470</v>
      </c>
      <c r="U4482">
        <v>43.246000000000002</v>
      </c>
      <c r="V4482">
        <v>20.859000000000002</v>
      </c>
      <c r="W4482">
        <v>130</v>
      </c>
      <c r="AE4482">
        <v>2</v>
      </c>
    </row>
    <row r="4483" spans="1:47" x14ac:dyDescent="0.35">
      <c r="A4483">
        <v>4990</v>
      </c>
      <c r="B4483" t="s">
        <v>47</v>
      </c>
      <c r="C4483">
        <v>1983</v>
      </c>
      <c r="D4483">
        <v>10</v>
      </c>
      <c r="E4483">
        <v>3</v>
      </c>
      <c r="F4483">
        <v>13</v>
      </c>
      <c r="G4483">
        <v>33</v>
      </c>
      <c r="H4483">
        <v>35</v>
      </c>
      <c r="I4483">
        <v>12</v>
      </c>
      <c r="J4483">
        <v>6</v>
      </c>
      <c r="L4483">
        <v>6</v>
      </c>
      <c r="M4483">
        <v>5.8</v>
      </c>
      <c r="Q4483">
        <v>8</v>
      </c>
      <c r="R4483" t="s">
        <v>199</v>
      </c>
      <c r="T4483" t="s">
        <v>2823</v>
      </c>
      <c r="U4483">
        <v>33.941000000000003</v>
      </c>
      <c r="V4483">
        <v>139.51300000000001</v>
      </c>
      <c r="W4483">
        <v>30</v>
      </c>
      <c r="AE4483">
        <v>2</v>
      </c>
      <c r="AQ4483">
        <v>2</v>
      </c>
    </row>
    <row r="4484" spans="1:47" x14ac:dyDescent="0.35">
      <c r="A4484">
        <v>4991</v>
      </c>
      <c r="B4484" t="s">
        <v>51</v>
      </c>
      <c r="C4484">
        <v>1983</v>
      </c>
      <c r="D4484">
        <v>10</v>
      </c>
      <c r="E4484">
        <v>4</v>
      </c>
      <c r="F4484">
        <v>18</v>
      </c>
      <c r="G4484">
        <v>52</v>
      </c>
      <c r="H4484">
        <v>13.3</v>
      </c>
      <c r="I4484">
        <v>15</v>
      </c>
      <c r="J4484">
        <v>7.3</v>
      </c>
      <c r="L4484">
        <v>7.3</v>
      </c>
      <c r="M4484">
        <v>6.4</v>
      </c>
      <c r="Q4484">
        <v>7</v>
      </c>
      <c r="R4484" t="s">
        <v>539</v>
      </c>
      <c r="T4484" t="s">
        <v>2824</v>
      </c>
      <c r="U4484">
        <v>-26.535</v>
      </c>
      <c r="V4484">
        <v>-70.563000000000002</v>
      </c>
      <c r="W4484">
        <v>160</v>
      </c>
      <c r="X4484">
        <v>5</v>
      </c>
      <c r="Y4484">
        <v>1</v>
      </c>
      <c r="AB4484">
        <v>12</v>
      </c>
      <c r="AC4484">
        <v>1</v>
      </c>
      <c r="AD4484">
        <v>1</v>
      </c>
      <c r="AE4484">
        <v>2</v>
      </c>
      <c r="AF4484">
        <v>40</v>
      </c>
      <c r="AG4484">
        <v>1</v>
      </c>
      <c r="AJ4484">
        <v>5</v>
      </c>
      <c r="AK4484">
        <v>1</v>
      </c>
      <c r="AN4484">
        <v>12</v>
      </c>
      <c r="AO4484">
        <v>1</v>
      </c>
      <c r="AP4484">
        <v>1</v>
      </c>
      <c r="AQ4484">
        <v>2</v>
      </c>
      <c r="AR4484">
        <v>40</v>
      </c>
      <c r="AS4484">
        <v>1</v>
      </c>
    </row>
    <row r="4485" spans="1:47" x14ac:dyDescent="0.35">
      <c r="A4485">
        <v>4992</v>
      </c>
      <c r="B4485" t="s">
        <v>47</v>
      </c>
      <c r="C4485">
        <v>1983</v>
      </c>
      <c r="D4485">
        <v>10</v>
      </c>
      <c r="E4485">
        <v>16</v>
      </c>
      <c r="F4485">
        <v>5</v>
      </c>
      <c r="G4485">
        <v>32</v>
      </c>
      <c r="H4485">
        <v>28.7</v>
      </c>
      <c r="I4485">
        <v>40</v>
      </c>
      <c r="J4485">
        <v>6</v>
      </c>
      <c r="L4485">
        <v>6</v>
      </c>
      <c r="M4485">
        <v>6</v>
      </c>
      <c r="R4485" t="s">
        <v>676</v>
      </c>
      <c r="T4485" t="s">
        <v>2825</v>
      </c>
      <c r="U4485">
        <v>1.0840000000000001</v>
      </c>
      <c r="V4485">
        <v>121.05200000000001</v>
      </c>
      <c r="W4485">
        <v>170</v>
      </c>
      <c r="AE4485">
        <v>2</v>
      </c>
      <c r="AF4485">
        <v>20</v>
      </c>
      <c r="AG4485">
        <v>1</v>
      </c>
      <c r="AH4485">
        <v>15</v>
      </c>
      <c r="AI4485">
        <v>1</v>
      </c>
      <c r="AQ4485">
        <v>2</v>
      </c>
      <c r="AR4485">
        <v>20</v>
      </c>
      <c r="AS4485">
        <v>1</v>
      </c>
      <c r="AT4485">
        <v>15</v>
      </c>
      <c r="AU4485">
        <v>1</v>
      </c>
    </row>
    <row r="4486" spans="1:47" x14ac:dyDescent="0.35">
      <c r="A4486">
        <v>4993</v>
      </c>
      <c r="B4486" t="s">
        <v>47</v>
      </c>
      <c r="C4486">
        <v>1983</v>
      </c>
      <c r="D4486">
        <v>10</v>
      </c>
      <c r="E4486">
        <v>25</v>
      </c>
      <c r="F4486">
        <v>0</v>
      </c>
      <c r="G4486">
        <v>36</v>
      </c>
      <c r="H4486">
        <v>23.4</v>
      </c>
      <c r="I4486">
        <v>33</v>
      </c>
      <c r="J4486">
        <v>6.1</v>
      </c>
      <c r="L4486">
        <v>6.1</v>
      </c>
      <c r="M4486">
        <v>5.8</v>
      </c>
      <c r="Q4486">
        <v>7</v>
      </c>
      <c r="R4486" t="s">
        <v>676</v>
      </c>
      <c r="T4486" t="s">
        <v>2826</v>
      </c>
      <c r="U4486">
        <v>1.131</v>
      </c>
      <c r="V4486">
        <v>120.858</v>
      </c>
      <c r="W4486">
        <v>170</v>
      </c>
      <c r="X4486">
        <v>2</v>
      </c>
      <c r="Y4486">
        <v>1</v>
      </c>
      <c r="AB4486">
        <v>4</v>
      </c>
      <c r="AC4486">
        <v>1</v>
      </c>
      <c r="AE4486">
        <v>2</v>
      </c>
      <c r="AF4486">
        <v>20</v>
      </c>
      <c r="AG4486">
        <v>1</v>
      </c>
      <c r="AH4486">
        <v>4</v>
      </c>
      <c r="AI4486">
        <v>1</v>
      </c>
      <c r="AJ4486">
        <v>2</v>
      </c>
      <c r="AK4486">
        <v>1</v>
      </c>
      <c r="AN4486">
        <v>4</v>
      </c>
      <c r="AO4486">
        <v>1</v>
      </c>
      <c r="AQ4486">
        <v>2</v>
      </c>
      <c r="AR4486">
        <v>20</v>
      </c>
      <c r="AS4486">
        <v>1</v>
      </c>
      <c r="AT4486">
        <v>4</v>
      </c>
      <c r="AU4486">
        <v>1</v>
      </c>
    </row>
    <row r="4487" spans="1:47" x14ac:dyDescent="0.35">
      <c r="A4487">
        <v>5677</v>
      </c>
      <c r="B4487" t="s">
        <v>47</v>
      </c>
      <c r="C4487">
        <v>1983</v>
      </c>
      <c r="D4487">
        <v>10</v>
      </c>
      <c r="E4487">
        <v>28</v>
      </c>
      <c r="F4487">
        <v>14</v>
      </c>
      <c r="G4487">
        <v>6</v>
      </c>
      <c r="H4487">
        <v>6.5</v>
      </c>
      <c r="I4487">
        <v>14</v>
      </c>
      <c r="J4487">
        <v>7.3</v>
      </c>
      <c r="L4487">
        <v>7.3</v>
      </c>
      <c r="M4487">
        <v>6.2</v>
      </c>
      <c r="N4487">
        <v>7.2</v>
      </c>
      <c r="Q4487">
        <v>9</v>
      </c>
      <c r="R4487" t="s">
        <v>505</v>
      </c>
      <c r="S4487" t="s">
        <v>2662</v>
      </c>
      <c r="T4487" t="s">
        <v>2827</v>
      </c>
      <c r="U4487">
        <v>43.973999999999997</v>
      </c>
      <c r="V4487">
        <v>-113.916</v>
      </c>
      <c r="W4487">
        <v>150</v>
      </c>
      <c r="X4487">
        <v>2</v>
      </c>
      <c r="Y4487">
        <v>1</v>
      </c>
      <c r="AB4487">
        <v>2</v>
      </c>
      <c r="AC4487">
        <v>1</v>
      </c>
      <c r="AD4487">
        <v>12.5</v>
      </c>
      <c r="AE4487">
        <v>3</v>
      </c>
      <c r="AJ4487">
        <v>2</v>
      </c>
      <c r="AK4487">
        <v>1</v>
      </c>
      <c r="AN4487">
        <v>2</v>
      </c>
      <c r="AO4487">
        <v>1</v>
      </c>
      <c r="AP4487">
        <v>12.5</v>
      </c>
      <c r="AQ4487">
        <v>3</v>
      </c>
    </row>
    <row r="4488" spans="1:47" x14ac:dyDescent="0.35">
      <c r="A4488">
        <v>4999</v>
      </c>
      <c r="B4488" t="s">
        <v>47</v>
      </c>
      <c r="C4488">
        <v>1983</v>
      </c>
      <c r="D4488">
        <v>10</v>
      </c>
      <c r="E4488">
        <v>30</v>
      </c>
      <c r="F4488">
        <v>4</v>
      </c>
      <c r="G4488">
        <v>12</v>
      </c>
      <c r="H4488">
        <v>27.1</v>
      </c>
      <c r="I4488">
        <v>12</v>
      </c>
      <c r="J4488">
        <v>6.9</v>
      </c>
      <c r="L4488">
        <v>6.9</v>
      </c>
      <c r="M4488">
        <v>6.1</v>
      </c>
      <c r="R4488" t="s">
        <v>80</v>
      </c>
      <c r="T4488" t="s">
        <v>2828</v>
      </c>
      <c r="U4488">
        <v>40.33</v>
      </c>
      <c r="V4488">
        <v>42.186999999999998</v>
      </c>
      <c r="W4488">
        <v>140</v>
      </c>
      <c r="X4488">
        <v>1342</v>
      </c>
      <c r="Y4488">
        <v>4</v>
      </c>
      <c r="AB4488">
        <v>1142</v>
      </c>
      <c r="AC4488">
        <v>4</v>
      </c>
      <c r="AD4488">
        <v>25</v>
      </c>
      <c r="AE4488">
        <v>4</v>
      </c>
      <c r="AG4488">
        <v>4</v>
      </c>
      <c r="AJ4488">
        <v>1342</v>
      </c>
      <c r="AK4488">
        <v>4</v>
      </c>
      <c r="AN4488">
        <v>1142</v>
      </c>
      <c r="AO4488">
        <v>4</v>
      </c>
      <c r="AP4488">
        <v>25</v>
      </c>
      <c r="AQ4488">
        <v>4</v>
      </c>
      <c r="AS4488">
        <v>4</v>
      </c>
    </row>
    <row r="4489" spans="1:47" x14ac:dyDescent="0.35">
      <c r="A4489">
        <v>5001</v>
      </c>
      <c r="B4489" t="s">
        <v>47</v>
      </c>
      <c r="C4489">
        <v>1983</v>
      </c>
      <c r="D4489">
        <v>10</v>
      </c>
      <c r="E4489">
        <v>30</v>
      </c>
      <c r="F4489">
        <v>16</v>
      </c>
      <c r="G4489">
        <v>51</v>
      </c>
      <c r="H4489">
        <v>57</v>
      </c>
      <c r="I4489">
        <v>27</v>
      </c>
      <c r="J4489">
        <v>5.2</v>
      </c>
      <c r="L4489">
        <v>5.2</v>
      </c>
      <c r="M4489">
        <v>5.2</v>
      </c>
      <c r="Q4489">
        <v>6</v>
      </c>
      <c r="R4489" t="s">
        <v>199</v>
      </c>
      <c r="T4489" t="s">
        <v>2829</v>
      </c>
      <c r="U4489">
        <v>35.463999999999999</v>
      </c>
      <c r="V4489">
        <v>133.899</v>
      </c>
      <c r="W4489">
        <v>30</v>
      </c>
      <c r="AE4489">
        <v>2</v>
      </c>
    </row>
    <row r="4490" spans="1:47" x14ac:dyDescent="0.35">
      <c r="A4490">
        <v>5002</v>
      </c>
      <c r="B4490" t="s">
        <v>47</v>
      </c>
      <c r="C4490">
        <v>1983</v>
      </c>
      <c r="D4490">
        <v>11</v>
      </c>
      <c r="E4490">
        <v>6</v>
      </c>
      <c r="F4490">
        <v>21</v>
      </c>
      <c r="G4490">
        <v>9</v>
      </c>
      <c r="H4490">
        <v>45.2</v>
      </c>
      <c r="I4490">
        <v>19</v>
      </c>
      <c r="J4490">
        <v>5.3</v>
      </c>
      <c r="L4490">
        <v>5.3</v>
      </c>
      <c r="M4490">
        <v>5.7</v>
      </c>
      <c r="Q4490">
        <v>7</v>
      </c>
      <c r="R4490" t="s">
        <v>93</v>
      </c>
      <c r="T4490" t="s">
        <v>2830</v>
      </c>
      <c r="U4490">
        <v>35.206000000000003</v>
      </c>
      <c r="V4490">
        <v>115.21299999999999</v>
      </c>
      <c r="W4490">
        <v>30</v>
      </c>
      <c r="X4490">
        <v>34</v>
      </c>
      <c r="Y4490">
        <v>1</v>
      </c>
      <c r="AB4490">
        <v>2200</v>
      </c>
      <c r="AC4490">
        <v>4</v>
      </c>
      <c r="AD4490">
        <v>5</v>
      </c>
      <c r="AE4490">
        <v>2</v>
      </c>
      <c r="AF4490">
        <v>3300</v>
      </c>
      <c r="AG4490">
        <v>4</v>
      </c>
      <c r="AJ4490">
        <v>34</v>
      </c>
      <c r="AK4490">
        <v>1</v>
      </c>
      <c r="AN4490">
        <v>2200</v>
      </c>
      <c r="AO4490">
        <v>4</v>
      </c>
      <c r="AP4490">
        <v>5</v>
      </c>
      <c r="AQ4490">
        <v>2</v>
      </c>
      <c r="AR4490">
        <v>3300</v>
      </c>
      <c r="AS4490">
        <v>4</v>
      </c>
    </row>
    <row r="4491" spans="1:47" x14ac:dyDescent="0.35">
      <c r="A4491">
        <v>5004</v>
      </c>
      <c r="B4491" t="s">
        <v>47</v>
      </c>
      <c r="C4491">
        <v>1983</v>
      </c>
      <c r="D4491">
        <v>11</v>
      </c>
      <c r="E4491">
        <v>8</v>
      </c>
      <c r="F4491">
        <v>0</v>
      </c>
      <c r="G4491">
        <v>49</v>
      </c>
      <c r="H4491">
        <v>32.1</v>
      </c>
      <c r="I4491">
        <v>10</v>
      </c>
      <c r="J4491">
        <v>5</v>
      </c>
      <c r="M4491">
        <v>5</v>
      </c>
      <c r="Q4491">
        <v>7</v>
      </c>
      <c r="R4491" t="s">
        <v>2831</v>
      </c>
      <c r="T4491" t="s">
        <v>2831</v>
      </c>
      <c r="U4491">
        <v>50.695999999999998</v>
      </c>
      <c r="V4491">
        <v>5.3460000000000001</v>
      </c>
      <c r="W4491">
        <v>120</v>
      </c>
      <c r="X4491">
        <v>2</v>
      </c>
      <c r="Y4491">
        <v>1</v>
      </c>
      <c r="AB4491">
        <v>30</v>
      </c>
      <c r="AC4491">
        <v>1</v>
      </c>
      <c r="AD4491">
        <v>50</v>
      </c>
      <c r="AE4491">
        <v>4</v>
      </c>
      <c r="AG4491">
        <v>3</v>
      </c>
      <c r="AJ4491">
        <v>2</v>
      </c>
      <c r="AK4491">
        <v>1</v>
      </c>
      <c r="AN4491">
        <v>30</v>
      </c>
      <c r="AO4491">
        <v>1</v>
      </c>
      <c r="AP4491">
        <v>50</v>
      </c>
      <c r="AQ4491">
        <v>4</v>
      </c>
      <c r="AS4491">
        <v>3</v>
      </c>
    </row>
    <row r="4492" spans="1:47" x14ac:dyDescent="0.35">
      <c r="A4492">
        <v>5005</v>
      </c>
      <c r="B4492" t="s">
        <v>47</v>
      </c>
      <c r="C4492">
        <v>1983</v>
      </c>
      <c r="D4492">
        <v>11</v>
      </c>
      <c r="E4492">
        <v>9</v>
      </c>
      <c r="F4492">
        <v>16</v>
      </c>
      <c r="G4492">
        <v>29</v>
      </c>
      <c r="H4492">
        <v>51.6</v>
      </c>
      <c r="I4492">
        <v>37</v>
      </c>
      <c r="J4492">
        <v>5</v>
      </c>
      <c r="L4492">
        <v>5</v>
      </c>
      <c r="M4492">
        <v>5.0999999999999996</v>
      </c>
      <c r="Q4492">
        <v>8</v>
      </c>
      <c r="R4492" t="s">
        <v>60</v>
      </c>
      <c r="T4492" t="s">
        <v>2832</v>
      </c>
      <c r="U4492">
        <v>44.689</v>
      </c>
      <c r="V4492">
        <v>10.317</v>
      </c>
      <c r="W4492">
        <v>130</v>
      </c>
      <c r="AB4492">
        <v>100</v>
      </c>
      <c r="AC4492">
        <v>2</v>
      </c>
      <c r="AE4492">
        <v>2</v>
      </c>
      <c r="AN4492">
        <v>100</v>
      </c>
      <c r="AO4492">
        <v>2</v>
      </c>
      <c r="AQ4492">
        <v>2</v>
      </c>
    </row>
    <row r="4493" spans="1:47" x14ac:dyDescent="0.35">
      <c r="A4493">
        <v>5006</v>
      </c>
      <c r="B4493" t="s">
        <v>47</v>
      </c>
      <c r="C4493">
        <v>1983</v>
      </c>
      <c r="D4493">
        <v>11</v>
      </c>
      <c r="E4493">
        <v>16</v>
      </c>
      <c r="F4493">
        <v>16</v>
      </c>
      <c r="G4493">
        <v>13</v>
      </c>
      <c r="H4493" t="s">
        <v>48</v>
      </c>
      <c r="I4493">
        <v>12</v>
      </c>
      <c r="J4493">
        <v>6.7</v>
      </c>
      <c r="L4493">
        <v>6.7</v>
      </c>
      <c r="M4493">
        <v>6.4</v>
      </c>
      <c r="Q4493">
        <v>8</v>
      </c>
      <c r="R4493" t="s">
        <v>505</v>
      </c>
      <c r="S4493" t="s">
        <v>506</v>
      </c>
      <c r="T4493" t="s">
        <v>2833</v>
      </c>
      <c r="U4493">
        <v>19.43</v>
      </c>
      <c r="V4493">
        <v>-155.45400000000001</v>
      </c>
      <c r="W4493">
        <v>150</v>
      </c>
      <c r="AB4493">
        <v>6</v>
      </c>
      <c r="AC4493">
        <v>1</v>
      </c>
      <c r="AD4493">
        <v>6.5</v>
      </c>
      <c r="AE4493">
        <v>3</v>
      </c>
      <c r="AN4493">
        <v>6</v>
      </c>
      <c r="AO4493">
        <v>1</v>
      </c>
      <c r="AP4493">
        <v>6.5</v>
      </c>
      <c r="AQ4493">
        <v>3</v>
      </c>
    </row>
    <row r="4494" spans="1:47" x14ac:dyDescent="0.35">
      <c r="A4494">
        <v>5007</v>
      </c>
      <c r="B4494" t="s">
        <v>51</v>
      </c>
      <c r="C4494">
        <v>1983</v>
      </c>
      <c r="D4494">
        <v>11</v>
      </c>
      <c r="E4494">
        <v>30</v>
      </c>
      <c r="F4494">
        <v>17</v>
      </c>
      <c r="G4494">
        <v>46</v>
      </c>
      <c r="H4494">
        <v>0.6</v>
      </c>
      <c r="I4494">
        <v>10</v>
      </c>
      <c r="J4494">
        <v>7.6</v>
      </c>
      <c r="L4494">
        <v>7.6</v>
      </c>
      <c r="M4494">
        <v>6.6</v>
      </c>
      <c r="Q4494">
        <v>6</v>
      </c>
      <c r="R4494" t="s">
        <v>1158</v>
      </c>
      <c r="T4494" t="s">
        <v>2834</v>
      </c>
      <c r="U4494">
        <v>-6.8520000000000003</v>
      </c>
      <c r="V4494">
        <v>72.11</v>
      </c>
      <c r="W4494">
        <v>60</v>
      </c>
      <c r="AE4494">
        <v>1</v>
      </c>
      <c r="AQ4494">
        <v>1</v>
      </c>
    </row>
    <row r="4495" spans="1:47" x14ac:dyDescent="0.35">
      <c r="A4495">
        <v>5009</v>
      </c>
      <c r="B4495" t="s">
        <v>47</v>
      </c>
      <c r="C4495">
        <v>1983</v>
      </c>
      <c r="D4495">
        <v>12</v>
      </c>
      <c r="E4495">
        <v>22</v>
      </c>
      <c r="F4495">
        <v>1</v>
      </c>
      <c r="G4495">
        <v>2</v>
      </c>
      <c r="H4495">
        <v>2.4</v>
      </c>
      <c r="I4495">
        <v>26</v>
      </c>
      <c r="J4495">
        <v>6.4</v>
      </c>
      <c r="L4495">
        <v>6.4</v>
      </c>
      <c r="M4495">
        <v>5.7</v>
      </c>
      <c r="Q4495">
        <v>5</v>
      </c>
      <c r="R4495" t="s">
        <v>977</v>
      </c>
      <c r="T4495" t="s">
        <v>2835</v>
      </c>
      <c r="U4495">
        <v>-5.3920000000000003</v>
      </c>
      <c r="V4495">
        <v>151.86799999999999</v>
      </c>
      <c r="W4495">
        <v>170</v>
      </c>
      <c r="X4495">
        <v>10</v>
      </c>
      <c r="Y4495">
        <v>1</v>
      </c>
      <c r="AD4495">
        <v>25</v>
      </c>
      <c r="AE4495">
        <v>4</v>
      </c>
      <c r="AJ4495">
        <v>10</v>
      </c>
      <c r="AK4495">
        <v>1</v>
      </c>
      <c r="AP4495">
        <v>25</v>
      </c>
      <c r="AQ4495">
        <v>4</v>
      </c>
    </row>
    <row r="4496" spans="1:47" x14ac:dyDescent="0.35">
      <c r="A4496">
        <v>5011</v>
      </c>
      <c r="B4496" t="s">
        <v>47</v>
      </c>
      <c r="C4496">
        <v>1983</v>
      </c>
      <c r="D4496">
        <v>12</v>
      </c>
      <c r="E4496">
        <v>22</v>
      </c>
      <c r="F4496">
        <v>4</v>
      </c>
      <c r="G4496">
        <v>11</v>
      </c>
      <c r="H4496">
        <v>29.2</v>
      </c>
      <c r="I4496">
        <v>11</v>
      </c>
      <c r="J4496">
        <v>6.2</v>
      </c>
      <c r="L4496">
        <v>6.2</v>
      </c>
      <c r="M4496">
        <v>6.4</v>
      </c>
      <c r="Q4496">
        <v>9</v>
      </c>
      <c r="R4496" t="s">
        <v>2836</v>
      </c>
      <c r="T4496" t="s">
        <v>2837</v>
      </c>
      <c r="U4496">
        <v>11.866</v>
      </c>
      <c r="V4496">
        <v>-13.529</v>
      </c>
      <c r="W4496">
        <v>10</v>
      </c>
      <c r="X4496">
        <v>443</v>
      </c>
      <c r="Y4496">
        <v>3</v>
      </c>
      <c r="Z4496">
        <v>200</v>
      </c>
      <c r="AA4496">
        <v>3</v>
      </c>
      <c r="AB4496">
        <v>1436</v>
      </c>
      <c r="AC4496">
        <v>4</v>
      </c>
      <c r="AD4496">
        <v>8</v>
      </c>
      <c r="AE4496">
        <v>3</v>
      </c>
      <c r="AF4496">
        <v>4000</v>
      </c>
      <c r="AG4496">
        <v>4</v>
      </c>
      <c r="AJ4496">
        <v>443</v>
      </c>
      <c r="AK4496">
        <v>3</v>
      </c>
      <c r="AL4496">
        <v>200</v>
      </c>
      <c r="AM4496">
        <v>3</v>
      </c>
      <c r="AN4496">
        <v>1436</v>
      </c>
      <c r="AO4496">
        <v>4</v>
      </c>
      <c r="AP4496">
        <v>8</v>
      </c>
      <c r="AQ4496">
        <v>3</v>
      </c>
      <c r="AR4496">
        <v>4000</v>
      </c>
      <c r="AS4496">
        <v>4</v>
      </c>
    </row>
    <row r="4497" spans="1:47" x14ac:dyDescent="0.35">
      <c r="A4497">
        <v>5018</v>
      </c>
      <c r="B4497" t="s">
        <v>47</v>
      </c>
      <c r="C4497">
        <v>1983</v>
      </c>
      <c r="D4497">
        <v>12</v>
      </c>
      <c r="E4497">
        <v>30</v>
      </c>
      <c r="F4497">
        <v>23</v>
      </c>
      <c r="G4497">
        <v>52</v>
      </c>
      <c r="H4497">
        <v>39.9</v>
      </c>
      <c r="I4497">
        <v>215</v>
      </c>
      <c r="J4497">
        <v>7.2</v>
      </c>
      <c r="M4497">
        <v>7.2</v>
      </c>
      <c r="Q4497">
        <v>7</v>
      </c>
      <c r="R4497" t="s">
        <v>121</v>
      </c>
      <c r="T4497" t="s">
        <v>2838</v>
      </c>
      <c r="U4497">
        <v>36.372</v>
      </c>
      <c r="V4497">
        <v>70.738</v>
      </c>
      <c r="W4497">
        <v>40</v>
      </c>
      <c r="X4497">
        <v>26</v>
      </c>
      <c r="Y4497">
        <v>1</v>
      </c>
      <c r="AB4497">
        <v>483</v>
      </c>
      <c r="AC4497">
        <v>3</v>
      </c>
      <c r="AD4497">
        <v>3</v>
      </c>
      <c r="AE4497">
        <v>2</v>
      </c>
      <c r="AJ4497">
        <v>26</v>
      </c>
      <c r="AK4497">
        <v>1</v>
      </c>
      <c r="AN4497">
        <v>483</v>
      </c>
      <c r="AO4497">
        <v>3</v>
      </c>
      <c r="AP4497">
        <v>3</v>
      </c>
      <c r="AQ4497">
        <v>2</v>
      </c>
    </row>
    <row r="4498" spans="1:47" x14ac:dyDescent="0.35">
      <c r="A4498">
        <v>5019</v>
      </c>
      <c r="B4498" t="s">
        <v>51</v>
      </c>
      <c r="C4498">
        <v>1984</v>
      </c>
      <c r="D4498">
        <v>1</v>
      </c>
      <c r="E4498">
        <v>8</v>
      </c>
      <c r="F4498">
        <v>15</v>
      </c>
      <c r="G4498">
        <v>24</v>
      </c>
      <c r="H4498">
        <v>13.5</v>
      </c>
      <c r="I4498">
        <v>33</v>
      </c>
      <c r="J4498">
        <v>6.6</v>
      </c>
      <c r="L4498">
        <v>6.6</v>
      </c>
      <c r="M4498">
        <v>6</v>
      </c>
      <c r="Q4498">
        <v>7</v>
      </c>
      <c r="R4498" t="s">
        <v>676</v>
      </c>
      <c r="T4498" t="s">
        <v>2839</v>
      </c>
      <c r="U4498">
        <v>-2.823</v>
      </c>
      <c r="V4498">
        <v>118.806</v>
      </c>
      <c r="W4498">
        <v>170</v>
      </c>
      <c r="X4498">
        <v>2</v>
      </c>
      <c r="Y4498">
        <v>1</v>
      </c>
      <c r="AB4498">
        <v>89</v>
      </c>
      <c r="AC4498">
        <v>2</v>
      </c>
      <c r="AD4498">
        <v>0.5</v>
      </c>
      <c r="AE4498">
        <v>1</v>
      </c>
      <c r="AH4498">
        <v>685</v>
      </c>
      <c r="AI4498">
        <v>3</v>
      </c>
      <c r="AJ4498">
        <v>2</v>
      </c>
      <c r="AK4498">
        <v>1</v>
      </c>
      <c r="AN4498">
        <v>89</v>
      </c>
      <c r="AO4498">
        <v>2</v>
      </c>
      <c r="AP4498">
        <v>0.5</v>
      </c>
      <c r="AQ4498">
        <v>1</v>
      </c>
      <c r="AT4498">
        <v>685</v>
      </c>
      <c r="AU4498">
        <v>3</v>
      </c>
    </row>
    <row r="4499" spans="1:47" x14ac:dyDescent="0.35">
      <c r="A4499">
        <v>5022</v>
      </c>
      <c r="B4499" t="s">
        <v>47</v>
      </c>
      <c r="C4499">
        <v>1984</v>
      </c>
      <c r="D4499">
        <v>2</v>
      </c>
      <c r="E4499">
        <v>1</v>
      </c>
      <c r="F4499">
        <v>14</v>
      </c>
      <c r="G4499">
        <v>22</v>
      </c>
      <c r="H4499">
        <v>7.9</v>
      </c>
      <c r="I4499">
        <v>33</v>
      </c>
      <c r="J4499">
        <v>5.8</v>
      </c>
      <c r="L4499">
        <v>5.8</v>
      </c>
      <c r="M4499">
        <v>5.9</v>
      </c>
      <c r="Q4499">
        <v>4</v>
      </c>
      <c r="R4499" t="s">
        <v>121</v>
      </c>
      <c r="T4499" t="s">
        <v>2840</v>
      </c>
      <c r="U4499">
        <v>34.616</v>
      </c>
      <c r="V4499">
        <v>70.483999999999995</v>
      </c>
      <c r="W4499">
        <v>40</v>
      </c>
      <c r="X4499">
        <v>1</v>
      </c>
      <c r="Y4499">
        <v>1</v>
      </c>
      <c r="AB4499">
        <v>35</v>
      </c>
      <c r="AC4499">
        <v>1</v>
      </c>
      <c r="AD4499">
        <v>5</v>
      </c>
      <c r="AE4499">
        <v>2</v>
      </c>
      <c r="AJ4499">
        <v>1</v>
      </c>
      <c r="AK4499">
        <v>1</v>
      </c>
      <c r="AN4499">
        <v>35</v>
      </c>
      <c r="AO4499">
        <v>1</v>
      </c>
      <c r="AP4499">
        <v>5</v>
      </c>
      <c r="AQ4499">
        <v>2</v>
      </c>
    </row>
    <row r="4500" spans="1:47" x14ac:dyDescent="0.35">
      <c r="A4500">
        <v>5024</v>
      </c>
      <c r="B4500" t="s">
        <v>47</v>
      </c>
      <c r="C4500">
        <v>1984</v>
      </c>
      <c r="D4500">
        <v>2</v>
      </c>
      <c r="E4500">
        <v>7</v>
      </c>
      <c r="F4500">
        <v>21</v>
      </c>
      <c r="G4500">
        <v>33</v>
      </c>
      <c r="H4500">
        <v>21.4</v>
      </c>
      <c r="I4500">
        <v>18</v>
      </c>
      <c r="J4500">
        <v>7.5</v>
      </c>
      <c r="L4500">
        <v>7.5</v>
      </c>
      <c r="M4500">
        <v>6.6</v>
      </c>
      <c r="Q4500">
        <v>6</v>
      </c>
      <c r="R4500" t="s">
        <v>1769</v>
      </c>
      <c r="T4500" t="s">
        <v>2072</v>
      </c>
      <c r="U4500">
        <v>-10.012</v>
      </c>
      <c r="V4500">
        <v>160.46899999999999</v>
      </c>
      <c r="W4500">
        <v>170</v>
      </c>
      <c r="AE4500">
        <v>2</v>
      </c>
      <c r="AQ4500">
        <v>2</v>
      </c>
    </row>
    <row r="4501" spans="1:47" x14ac:dyDescent="0.35">
      <c r="A4501">
        <v>6817</v>
      </c>
      <c r="B4501" t="s">
        <v>51</v>
      </c>
      <c r="C4501">
        <v>1984</v>
      </c>
      <c r="D4501">
        <v>2</v>
      </c>
      <c r="E4501">
        <v>11</v>
      </c>
      <c r="F4501">
        <v>8</v>
      </c>
      <c r="G4501">
        <v>2</v>
      </c>
      <c r="H4501">
        <v>51.5</v>
      </c>
      <c r="I4501">
        <v>29</v>
      </c>
      <c r="J4501">
        <v>5.4</v>
      </c>
      <c r="L4501">
        <v>5.4</v>
      </c>
      <c r="M4501">
        <v>5.3</v>
      </c>
      <c r="N4501">
        <v>5.0999999999999996</v>
      </c>
      <c r="R4501" t="s">
        <v>56</v>
      </c>
      <c r="T4501" t="s">
        <v>2841</v>
      </c>
      <c r="U4501">
        <v>38.396000000000001</v>
      </c>
      <c r="V4501">
        <v>22.094000000000001</v>
      </c>
      <c r="W4501">
        <v>130</v>
      </c>
      <c r="AE4501">
        <v>1</v>
      </c>
      <c r="AQ4501">
        <v>1</v>
      </c>
    </row>
    <row r="4502" spans="1:47" x14ac:dyDescent="0.35">
      <c r="A4502">
        <v>5027</v>
      </c>
      <c r="B4502" t="s">
        <v>47</v>
      </c>
      <c r="C4502">
        <v>1984</v>
      </c>
      <c r="D4502">
        <v>2</v>
      </c>
      <c r="E4502">
        <v>16</v>
      </c>
      <c r="F4502">
        <v>17</v>
      </c>
      <c r="G4502">
        <v>18</v>
      </c>
      <c r="H4502">
        <v>41.6</v>
      </c>
      <c r="I4502">
        <v>208</v>
      </c>
      <c r="J4502">
        <v>6.1</v>
      </c>
      <c r="M4502">
        <v>6.1</v>
      </c>
      <c r="Q4502">
        <v>6</v>
      </c>
      <c r="R4502" t="s">
        <v>115</v>
      </c>
      <c r="T4502" t="s">
        <v>2842</v>
      </c>
      <c r="U4502">
        <v>36.430999999999997</v>
      </c>
      <c r="V4502">
        <v>70.825999999999993</v>
      </c>
      <c r="W4502">
        <v>60</v>
      </c>
      <c r="X4502">
        <v>4</v>
      </c>
      <c r="Y4502">
        <v>1</v>
      </c>
      <c r="AB4502">
        <v>13</v>
      </c>
      <c r="AC4502">
        <v>1</v>
      </c>
      <c r="AD4502">
        <v>5</v>
      </c>
      <c r="AE4502">
        <v>2</v>
      </c>
      <c r="AJ4502">
        <v>4</v>
      </c>
      <c r="AK4502">
        <v>1</v>
      </c>
      <c r="AN4502">
        <v>13</v>
      </c>
      <c r="AO4502">
        <v>1</v>
      </c>
      <c r="AP4502">
        <v>5</v>
      </c>
      <c r="AQ4502">
        <v>2</v>
      </c>
    </row>
    <row r="4503" spans="1:47" x14ac:dyDescent="0.35">
      <c r="A4503">
        <v>5028</v>
      </c>
      <c r="B4503" t="s">
        <v>47</v>
      </c>
      <c r="C4503">
        <v>1984</v>
      </c>
      <c r="D4503">
        <v>3</v>
      </c>
      <c r="E4503">
        <v>19</v>
      </c>
      <c r="F4503">
        <v>20</v>
      </c>
      <c r="G4503">
        <v>28</v>
      </c>
      <c r="H4503">
        <v>38.200000000000003</v>
      </c>
      <c r="I4503">
        <v>15</v>
      </c>
      <c r="J4503">
        <v>7</v>
      </c>
      <c r="L4503">
        <v>7</v>
      </c>
      <c r="M4503">
        <v>6.5</v>
      </c>
      <c r="Q4503">
        <v>9</v>
      </c>
      <c r="R4503" t="s">
        <v>233</v>
      </c>
      <c r="T4503" t="s">
        <v>2677</v>
      </c>
      <c r="U4503">
        <v>40.32</v>
      </c>
      <c r="V4503">
        <v>63.35</v>
      </c>
      <c r="W4503">
        <v>40</v>
      </c>
      <c r="AB4503">
        <v>100</v>
      </c>
      <c r="AC4503">
        <v>2</v>
      </c>
      <c r="AD4503">
        <v>5</v>
      </c>
      <c r="AE4503">
        <v>2</v>
      </c>
      <c r="AN4503">
        <v>100</v>
      </c>
      <c r="AO4503">
        <v>2</v>
      </c>
      <c r="AP4503">
        <v>5</v>
      </c>
      <c r="AQ4503">
        <v>2</v>
      </c>
    </row>
    <row r="4504" spans="1:47" x14ac:dyDescent="0.35">
      <c r="A4504">
        <v>6466</v>
      </c>
      <c r="B4504" t="s">
        <v>51</v>
      </c>
      <c r="C4504">
        <v>1984</v>
      </c>
      <c r="D4504">
        <v>3</v>
      </c>
      <c r="E4504">
        <v>24</v>
      </c>
      <c r="F4504">
        <v>9</v>
      </c>
      <c r="G4504">
        <v>44</v>
      </c>
      <c r="H4504">
        <v>2.6</v>
      </c>
      <c r="I4504">
        <v>44</v>
      </c>
      <c r="J4504">
        <v>7</v>
      </c>
      <c r="L4504">
        <v>7</v>
      </c>
      <c r="M4504">
        <v>6.1</v>
      </c>
      <c r="R4504" t="s">
        <v>98</v>
      </c>
      <c r="T4504" t="s">
        <v>904</v>
      </c>
      <c r="U4504">
        <v>44.116999999999997</v>
      </c>
      <c r="V4504">
        <v>148.19200000000001</v>
      </c>
      <c r="W4504">
        <v>50</v>
      </c>
    </row>
    <row r="4505" spans="1:47" x14ac:dyDescent="0.35">
      <c r="A4505">
        <v>5029</v>
      </c>
      <c r="B4505" t="s">
        <v>47</v>
      </c>
      <c r="C4505">
        <v>1984</v>
      </c>
      <c r="D4505">
        <v>3</v>
      </c>
      <c r="E4505">
        <v>27</v>
      </c>
      <c r="F4505">
        <v>20</v>
      </c>
      <c r="G4505">
        <v>6</v>
      </c>
      <c r="H4505">
        <v>33.200000000000003</v>
      </c>
      <c r="I4505">
        <v>28</v>
      </c>
      <c r="J4505">
        <v>6.6</v>
      </c>
      <c r="L4505">
        <v>6.6</v>
      </c>
      <c r="M4505">
        <v>5.8</v>
      </c>
      <c r="Q4505">
        <v>8</v>
      </c>
      <c r="R4505" t="s">
        <v>977</v>
      </c>
      <c r="T4505" t="s">
        <v>2843</v>
      </c>
      <c r="U4505">
        <v>-4.6470000000000002</v>
      </c>
      <c r="V4505">
        <v>145.80500000000001</v>
      </c>
      <c r="W4505">
        <v>170</v>
      </c>
      <c r="AB4505">
        <v>11</v>
      </c>
      <c r="AC4505">
        <v>1</v>
      </c>
      <c r="AE4505">
        <v>2</v>
      </c>
      <c r="AG4505">
        <v>3</v>
      </c>
      <c r="AN4505">
        <v>11</v>
      </c>
      <c r="AO4505">
        <v>1</v>
      </c>
      <c r="AQ4505">
        <v>2</v>
      </c>
      <c r="AS4505">
        <v>3</v>
      </c>
    </row>
    <row r="4506" spans="1:47" x14ac:dyDescent="0.35">
      <c r="A4506">
        <v>5030</v>
      </c>
      <c r="B4506" t="s">
        <v>47</v>
      </c>
      <c r="C4506">
        <v>1984</v>
      </c>
      <c r="D4506">
        <v>4</v>
      </c>
      <c r="E4506">
        <v>24</v>
      </c>
      <c r="F4506">
        <v>21</v>
      </c>
      <c r="G4506">
        <v>15</v>
      </c>
      <c r="H4506">
        <v>19</v>
      </c>
      <c r="I4506">
        <v>8</v>
      </c>
      <c r="J4506">
        <v>6.1</v>
      </c>
      <c r="L4506">
        <v>6.1</v>
      </c>
      <c r="M4506">
        <v>5.7</v>
      </c>
      <c r="N4506">
        <v>6.2</v>
      </c>
      <c r="Q4506">
        <v>8</v>
      </c>
      <c r="R4506" t="s">
        <v>505</v>
      </c>
      <c r="S4506" t="s">
        <v>1092</v>
      </c>
      <c r="T4506" t="s">
        <v>2844</v>
      </c>
      <c r="U4506">
        <v>37.32</v>
      </c>
      <c r="V4506">
        <v>-121.69799999999999</v>
      </c>
      <c r="W4506">
        <v>150</v>
      </c>
      <c r="AB4506">
        <v>27</v>
      </c>
      <c r="AC4506">
        <v>1</v>
      </c>
      <c r="AD4506">
        <v>8</v>
      </c>
      <c r="AE4506">
        <v>3</v>
      </c>
      <c r="AN4506">
        <v>27</v>
      </c>
      <c r="AO4506">
        <v>1</v>
      </c>
      <c r="AP4506">
        <v>8</v>
      </c>
      <c r="AQ4506">
        <v>3</v>
      </c>
    </row>
    <row r="4507" spans="1:47" x14ac:dyDescent="0.35">
      <c r="A4507">
        <v>5035</v>
      </c>
      <c r="B4507" t="s">
        <v>47</v>
      </c>
      <c r="C4507">
        <v>1984</v>
      </c>
      <c r="D4507">
        <v>4</v>
      </c>
      <c r="E4507">
        <v>29</v>
      </c>
      <c r="F4507">
        <v>5</v>
      </c>
      <c r="G4507">
        <v>3</v>
      </c>
      <c r="H4507" t="s">
        <v>48</v>
      </c>
      <c r="I4507">
        <v>12</v>
      </c>
      <c r="J4507">
        <v>5.3</v>
      </c>
      <c r="L4507">
        <v>5.3</v>
      </c>
      <c r="M4507">
        <v>5.2</v>
      </c>
      <c r="Q4507">
        <v>8</v>
      </c>
      <c r="R4507" t="s">
        <v>60</v>
      </c>
      <c r="T4507" t="s">
        <v>2845</v>
      </c>
      <c r="U4507">
        <v>43.26</v>
      </c>
      <c r="V4507">
        <v>12.558</v>
      </c>
      <c r="W4507">
        <v>130</v>
      </c>
      <c r="X4507">
        <v>3</v>
      </c>
      <c r="Y4507">
        <v>1</v>
      </c>
      <c r="AB4507">
        <v>200</v>
      </c>
      <c r="AC4507">
        <v>3</v>
      </c>
      <c r="AD4507">
        <v>25</v>
      </c>
      <c r="AE4507">
        <v>4</v>
      </c>
      <c r="AJ4507">
        <v>3</v>
      </c>
      <c r="AK4507">
        <v>1</v>
      </c>
      <c r="AN4507">
        <v>200</v>
      </c>
      <c r="AO4507">
        <v>3</v>
      </c>
      <c r="AP4507">
        <v>25</v>
      </c>
      <c r="AQ4507">
        <v>4</v>
      </c>
    </row>
    <row r="4508" spans="1:47" x14ac:dyDescent="0.35">
      <c r="A4508">
        <v>5036</v>
      </c>
      <c r="B4508" t="s">
        <v>47</v>
      </c>
      <c r="C4508">
        <v>1984</v>
      </c>
      <c r="D4508">
        <v>5</v>
      </c>
      <c r="E4508">
        <v>7</v>
      </c>
      <c r="F4508">
        <v>17</v>
      </c>
      <c r="G4508">
        <v>49</v>
      </c>
      <c r="H4508">
        <v>41.6</v>
      </c>
      <c r="I4508">
        <v>10</v>
      </c>
      <c r="J4508">
        <v>5.8</v>
      </c>
      <c r="L4508">
        <v>5.8</v>
      </c>
      <c r="M4508">
        <v>5.5</v>
      </c>
      <c r="Q4508">
        <v>8</v>
      </c>
      <c r="R4508" t="s">
        <v>60</v>
      </c>
      <c r="T4508" t="s">
        <v>2846</v>
      </c>
      <c r="U4508">
        <v>41.765000000000001</v>
      </c>
      <c r="V4508">
        <v>13.898</v>
      </c>
      <c r="W4508">
        <v>130</v>
      </c>
      <c r="X4508">
        <v>3</v>
      </c>
      <c r="Y4508">
        <v>1</v>
      </c>
      <c r="AB4508">
        <v>100</v>
      </c>
      <c r="AC4508">
        <v>2</v>
      </c>
      <c r="AD4508">
        <v>5</v>
      </c>
      <c r="AE4508">
        <v>2</v>
      </c>
      <c r="AJ4508">
        <v>3</v>
      </c>
      <c r="AK4508">
        <v>1</v>
      </c>
      <c r="AN4508">
        <v>100</v>
      </c>
      <c r="AO4508">
        <v>2</v>
      </c>
      <c r="AP4508">
        <v>5</v>
      </c>
      <c r="AQ4508">
        <v>2</v>
      </c>
    </row>
    <row r="4509" spans="1:47" x14ac:dyDescent="0.35">
      <c r="A4509">
        <v>5038</v>
      </c>
      <c r="B4509" t="s">
        <v>47</v>
      </c>
      <c r="C4509">
        <v>1984</v>
      </c>
      <c r="D4509">
        <v>5</v>
      </c>
      <c r="E4509">
        <v>11</v>
      </c>
      <c r="F4509">
        <v>10</v>
      </c>
      <c r="G4509">
        <v>41</v>
      </c>
      <c r="H4509">
        <v>49.9</v>
      </c>
      <c r="I4509">
        <v>14</v>
      </c>
      <c r="J4509">
        <v>5.2</v>
      </c>
      <c r="L4509">
        <v>5.2</v>
      </c>
      <c r="M4509">
        <v>5.2</v>
      </c>
      <c r="Q4509">
        <v>8</v>
      </c>
      <c r="R4509" t="s">
        <v>60</v>
      </c>
      <c r="T4509" t="s">
        <v>2846</v>
      </c>
      <c r="U4509">
        <v>41.831000000000003</v>
      </c>
      <c r="V4509">
        <v>13.961</v>
      </c>
      <c r="W4509">
        <v>130</v>
      </c>
      <c r="X4509">
        <v>3</v>
      </c>
      <c r="Y4509">
        <v>1</v>
      </c>
      <c r="AB4509">
        <v>63</v>
      </c>
      <c r="AC4509">
        <v>2</v>
      </c>
      <c r="AE4509">
        <v>2</v>
      </c>
      <c r="AJ4509">
        <v>3</v>
      </c>
      <c r="AK4509">
        <v>1</v>
      </c>
      <c r="AN4509">
        <v>63</v>
      </c>
      <c r="AO4509">
        <v>2</v>
      </c>
      <c r="AQ4509">
        <v>2</v>
      </c>
    </row>
    <row r="4510" spans="1:47" x14ac:dyDescent="0.35">
      <c r="A4510">
        <v>5039</v>
      </c>
      <c r="B4510" t="s">
        <v>47</v>
      </c>
      <c r="C4510">
        <v>1984</v>
      </c>
      <c r="D4510">
        <v>5</v>
      </c>
      <c r="E4510">
        <v>13</v>
      </c>
      <c r="F4510">
        <v>12</v>
      </c>
      <c r="G4510">
        <v>45</v>
      </c>
      <c r="H4510">
        <v>55.8</v>
      </c>
      <c r="I4510">
        <v>30</v>
      </c>
      <c r="J4510">
        <v>5.0999999999999996</v>
      </c>
      <c r="L4510">
        <v>5.0999999999999996</v>
      </c>
      <c r="M4510">
        <v>5.0999999999999996</v>
      </c>
      <c r="Q4510">
        <v>7</v>
      </c>
      <c r="R4510" t="s">
        <v>446</v>
      </c>
      <c r="T4510" t="s">
        <v>2847</v>
      </c>
      <c r="U4510">
        <v>42.966999999999999</v>
      </c>
      <c r="V4510">
        <v>17.734000000000002</v>
      </c>
      <c r="W4510">
        <v>130</v>
      </c>
      <c r="X4510">
        <v>1</v>
      </c>
      <c r="Y4510">
        <v>1</v>
      </c>
      <c r="AE4510">
        <v>2</v>
      </c>
      <c r="AJ4510">
        <v>1</v>
      </c>
      <c r="AK4510">
        <v>1</v>
      </c>
      <c r="AQ4510">
        <v>2</v>
      </c>
    </row>
    <row r="4511" spans="1:47" x14ac:dyDescent="0.35">
      <c r="A4511">
        <v>6652</v>
      </c>
      <c r="B4511" t="s">
        <v>51</v>
      </c>
      <c r="C4511">
        <v>1984</v>
      </c>
      <c r="D4511">
        <v>6</v>
      </c>
      <c r="E4511">
        <v>13</v>
      </c>
      <c r="F4511">
        <v>2</v>
      </c>
      <c r="G4511">
        <v>29</v>
      </c>
      <c r="H4511">
        <v>25.3</v>
      </c>
      <c r="I4511">
        <v>41</v>
      </c>
      <c r="J4511">
        <v>5.5</v>
      </c>
      <c r="L4511">
        <v>5.5</v>
      </c>
      <c r="M4511">
        <v>5.5</v>
      </c>
      <c r="R4511" t="s">
        <v>199</v>
      </c>
      <c r="T4511" t="s">
        <v>2848</v>
      </c>
      <c r="U4511">
        <v>31.448</v>
      </c>
      <c r="V4511">
        <v>140.036</v>
      </c>
      <c r="W4511">
        <v>30</v>
      </c>
    </row>
    <row r="4512" spans="1:47" x14ac:dyDescent="0.35">
      <c r="A4512">
        <v>5040</v>
      </c>
      <c r="B4512" t="s">
        <v>47</v>
      </c>
      <c r="C4512">
        <v>1984</v>
      </c>
      <c r="D4512">
        <v>6</v>
      </c>
      <c r="E4512">
        <v>24</v>
      </c>
      <c r="F4512">
        <v>11</v>
      </c>
      <c r="G4512">
        <v>17</v>
      </c>
      <c r="H4512">
        <v>11.9</v>
      </c>
      <c r="I4512">
        <v>24</v>
      </c>
      <c r="J4512">
        <v>6.7</v>
      </c>
      <c r="L4512">
        <v>6.7</v>
      </c>
      <c r="M4512">
        <v>6</v>
      </c>
      <c r="Q4512">
        <v>5</v>
      </c>
      <c r="R4512" t="s">
        <v>511</v>
      </c>
      <c r="T4512" t="s">
        <v>512</v>
      </c>
      <c r="U4512">
        <v>17.984000000000002</v>
      </c>
      <c r="V4512">
        <v>-69.337999999999994</v>
      </c>
      <c r="W4512">
        <v>90</v>
      </c>
      <c r="X4512">
        <v>5</v>
      </c>
      <c r="Y4512">
        <v>1</v>
      </c>
      <c r="AE4512">
        <v>1</v>
      </c>
      <c r="AJ4512">
        <v>5</v>
      </c>
      <c r="AK4512">
        <v>1</v>
      </c>
      <c r="AQ4512">
        <v>1</v>
      </c>
    </row>
    <row r="4513" spans="1:45" x14ac:dyDescent="0.35">
      <c r="A4513">
        <v>9868</v>
      </c>
      <c r="B4513" t="s">
        <v>47</v>
      </c>
      <c r="C4513">
        <v>1984</v>
      </c>
      <c r="D4513">
        <v>7</v>
      </c>
      <c r="E4513">
        <v>19</v>
      </c>
      <c r="F4513">
        <v>6</v>
      </c>
      <c r="G4513">
        <v>56</v>
      </c>
      <c r="H4513">
        <v>10.4</v>
      </c>
      <c r="I4513">
        <v>13</v>
      </c>
      <c r="J4513">
        <v>4.7</v>
      </c>
      <c r="L4513">
        <v>4.7</v>
      </c>
      <c r="M4513">
        <v>5</v>
      </c>
      <c r="N4513">
        <v>5.4</v>
      </c>
      <c r="R4513" t="s">
        <v>227</v>
      </c>
      <c r="T4513" t="s">
        <v>2849</v>
      </c>
      <c r="U4513">
        <v>52.878</v>
      </c>
      <c r="V4513">
        <v>-4.1980000000000004</v>
      </c>
      <c r="W4513">
        <v>120</v>
      </c>
      <c r="AC4513">
        <v>1</v>
      </c>
      <c r="AE4513">
        <v>1</v>
      </c>
      <c r="AO4513">
        <v>1</v>
      </c>
      <c r="AQ4513">
        <v>1</v>
      </c>
    </row>
    <row r="4514" spans="1:45" x14ac:dyDescent="0.35">
      <c r="A4514">
        <v>5041</v>
      </c>
      <c r="B4514" t="s">
        <v>51</v>
      </c>
      <c r="C4514">
        <v>1984</v>
      </c>
      <c r="D4514">
        <v>8</v>
      </c>
      <c r="E4514">
        <v>6</v>
      </c>
      <c r="F4514">
        <v>19</v>
      </c>
      <c r="G4514">
        <v>6</v>
      </c>
      <c r="H4514">
        <v>38.299999999999997</v>
      </c>
      <c r="I4514">
        <v>46</v>
      </c>
      <c r="J4514">
        <v>6.7</v>
      </c>
      <c r="L4514">
        <v>6.7</v>
      </c>
      <c r="M4514">
        <v>6.3</v>
      </c>
      <c r="Q4514">
        <v>6</v>
      </c>
      <c r="R4514" t="s">
        <v>199</v>
      </c>
      <c r="T4514" t="s">
        <v>2850</v>
      </c>
      <c r="U4514">
        <v>32.386000000000003</v>
      </c>
      <c r="V4514">
        <v>131.94499999999999</v>
      </c>
      <c r="W4514">
        <v>30</v>
      </c>
      <c r="X4514">
        <v>20</v>
      </c>
      <c r="Y4514">
        <v>1</v>
      </c>
      <c r="AE4514">
        <v>2</v>
      </c>
      <c r="AJ4514">
        <v>20</v>
      </c>
      <c r="AK4514">
        <v>1</v>
      </c>
      <c r="AQ4514">
        <v>2</v>
      </c>
    </row>
    <row r="4515" spans="1:45" x14ac:dyDescent="0.35">
      <c r="A4515">
        <v>5043</v>
      </c>
      <c r="B4515" t="s">
        <v>47</v>
      </c>
      <c r="C4515">
        <v>1984</v>
      </c>
      <c r="D4515">
        <v>8</v>
      </c>
      <c r="E4515">
        <v>27</v>
      </c>
      <c r="F4515">
        <v>6</v>
      </c>
      <c r="G4515">
        <v>41</v>
      </c>
      <c r="H4515">
        <v>26.2</v>
      </c>
      <c r="I4515">
        <v>33</v>
      </c>
      <c r="J4515">
        <v>5.2</v>
      </c>
      <c r="L4515">
        <v>5.2</v>
      </c>
      <c r="M4515">
        <v>5.0999999999999996</v>
      </c>
      <c r="R4515" t="s">
        <v>676</v>
      </c>
      <c r="T4515" t="s">
        <v>2851</v>
      </c>
      <c r="U4515">
        <v>1.7609999999999999</v>
      </c>
      <c r="V4515">
        <v>99.075000000000003</v>
      </c>
      <c r="W4515">
        <v>60</v>
      </c>
      <c r="AB4515">
        <v>123</v>
      </c>
      <c r="AC4515">
        <v>3</v>
      </c>
      <c r="AD4515">
        <v>1</v>
      </c>
      <c r="AE4515">
        <v>2</v>
      </c>
      <c r="AF4515">
        <v>415</v>
      </c>
      <c r="AG4515">
        <v>3</v>
      </c>
      <c r="AN4515">
        <v>123</v>
      </c>
      <c r="AO4515">
        <v>3</v>
      </c>
      <c r="AP4515">
        <v>1</v>
      </c>
      <c r="AQ4515">
        <v>2</v>
      </c>
      <c r="AR4515">
        <v>415</v>
      </c>
      <c r="AS4515">
        <v>3</v>
      </c>
    </row>
    <row r="4516" spans="1:45" x14ac:dyDescent="0.35">
      <c r="A4516">
        <v>5044</v>
      </c>
      <c r="B4516" t="s">
        <v>47</v>
      </c>
      <c r="C4516">
        <v>1984</v>
      </c>
      <c r="D4516">
        <v>9</v>
      </c>
      <c r="E4516">
        <v>7</v>
      </c>
      <c r="F4516">
        <v>0</v>
      </c>
      <c r="G4516">
        <v>44</v>
      </c>
      <c r="H4516">
        <v>41.7</v>
      </c>
      <c r="I4516">
        <v>13</v>
      </c>
      <c r="J4516">
        <v>4.7</v>
      </c>
      <c r="L4516">
        <v>4.7</v>
      </c>
      <c r="M4516">
        <v>5.0999999999999996</v>
      </c>
      <c r="Q4516">
        <v>8</v>
      </c>
      <c r="R4516" t="s">
        <v>469</v>
      </c>
      <c r="T4516" t="s">
        <v>470</v>
      </c>
      <c r="U4516">
        <v>43.314</v>
      </c>
      <c r="V4516">
        <v>20.957000000000001</v>
      </c>
      <c r="W4516">
        <v>130</v>
      </c>
      <c r="AB4516">
        <v>2</v>
      </c>
      <c r="AC4516">
        <v>1</v>
      </c>
      <c r="AE4516">
        <v>2</v>
      </c>
      <c r="AN4516">
        <v>2</v>
      </c>
      <c r="AO4516">
        <v>1</v>
      </c>
      <c r="AQ4516">
        <v>2</v>
      </c>
    </row>
    <row r="4517" spans="1:45" x14ac:dyDescent="0.35">
      <c r="A4517">
        <v>5046</v>
      </c>
      <c r="B4517" t="s">
        <v>47</v>
      </c>
      <c r="C4517">
        <v>1984</v>
      </c>
      <c r="D4517">
        <v>9</v>
      </c>
      <c r="E4517">
        <v>13</v>
      </c>
      <c r="F4517">
        <v>23</v>
      </c>
      <c r="G4517">
        <v>48</v>
      </c>
      <c r="H4517">
        <v>49.9</v>
      </c>
      <c r="I4517">
        <v>10</v>
      </c>
      <c r="J4517">
        <v>6.1</v>
      </c>
      <c r="L4517">
        <v>6.1</v>
      </c>
      <c r="M4517">
        <v>6</v>
      </c>
      <c r="Q4517">
        <v>6</v>
      </c>
      <c r="R4517" t="s">
        <v>199</v>
      </c>
      <c r="T4517" t="s">
        <v>2852</v>
      </c>
      <c r="U4517">
        <v>35.789000000000001</v>
      </c>
      <c r="V4517">
        <v>137.488</v>
      </c>
      <c r="W4517">
        <v>30</v>
      </c>
      <c r="X4517">
        <v>29</v>
      </c>
      <c r="Y4517">
        <v>1</v>
      </c>
      <c r="AD4517">
        <v>43</v>
      </c>
      <c r="AE4517">
        <v>4</v>
      </c>
      <c r="AJ4517">
        <v>29</v>
      </c>
      <c r="AK4517">
        <v>1</v>
      </c>
      <c r="AP4517">
        <v>43</v>
      </c>
      <c r="AQ4517">
        <v>4</v>
      </c>
    </row>
    <row r="4518" spans="1:45" x14ac:dyDescent="0.35">
      <c r="A4518">
        <v>5047</v>
      </c>
      <c r="B4518" t="s">
        <v>47</v>
      </c>
      <c r="C4518">
        <v>1984</v>
      </c>
      <c r="D4518">
        <v>9</v>
      </c>
      <c r="E4518">
        <v>18</v>
      </c>
      <c r="F4518">
        <v>13</v>
      </c>
      <c r="G4518">
        <v>26</v>
      </c>
      <c r="H4518">
        <v>1.8</v>
      </c>
      <c r="I4518">
        <v>10</v>
      </c>
      <c r="J4518">
        <v>6.4</v>
      </c>
      <c r="L4518">
        <v>6.4</v>
      </c>
      <c r="M4518">
        <v>5.3</v>
      </c>
      <c r="Q4518">
        <v>8</v>
      </c>
      <c r="R4518" t="s">
        <v>80</v>
      </c>
      <c r="T4518" t="s">
        <v>2853</v>
      </c>
      <c r="U4518">
        <v>40.884999999999998</v>
      </c>
      <c r="V4518">
        <v>42.219000000000001</v>
      </c>
      <c r="W4518">
        <v>140</v>
      </c>
      <c r="X4518">
        <v>3</v>
      </c>
      <c r="Y4518">
        <v>1</v>
      </c>
      <c r="AB4518">
        <v>38</v>
      </c>
      <c r="AC4518">
        <v>1</v>
      </c>
      <c r="AE4518">
        <v>2</v>
      </c>
      <c r="AF4518">
        <v>75000</v>
      </c>
      <c r="AG4518">
        <v>4</v>
      </c>
      <c r="AJ4518">
        <v>3</v>
      </c>
      <c r="AK4518">
        <v>1</v>
      </c>
      <c r="AN4518">
        <v>38</v>
      </c>
      <c r="AO4518">
        <v>1</v>
      </c>
      <c r="AQ4518">
        <v>3</v>
      </c>
      <c r="AR4518">
        <v>75000</v>
      </c>
      <c r="AS4518">
        <v>4</v>
      </c>
    </row>
    <row r="4519" spans="1:45" x14ac:dyDescent="0.35">
      <c r="A4519">
        <v>6467</v>
      </c>
      <c r="B4519" t="s">
        <v>51</v>
      </c>
      <c r="C4519">
        <v>1984</v>
      </c>
      <c r="D4519">
        <v>9</v>
      </c>
      <c r="E4519">
        <v>18</v>
      </c>
      <c r="F4519">
        <v>17</v>
      </c>
      <c r="G4519">
        <v>2</v>
      </c>
      <c r="H4519">
        <v>44.3</v>
      </c>
      <c r="I4519">
        <v>48</v>
      </c>
      <c r="J4519">
        <v>6.9</v>
      </c>
      <c r="L4519">
        <v>6.9</v>
      </c>
      <c r="M4519">
        <v>6.6</v>
      </c>
      <c r="R4519" t="s">
        <v>199</v>
      </c>
      <c r="T4519" t="s">
        <v>2854</v>
      </c>
      <c r="U4519">
        <v>34.006</v>
      </c>
      <c r="V4519">
        <v>141.5</v>
      </c>
      <c r="W4519">
        <v>30</v>
      </c>
    </row>
    <row r="4520" spans="1:45" x14ac:dyDescent="0.35">
      <c r="A4520">
        <v>5049</v>
      </c>
      <c r="B4520" t="s">
        <v>47</v>
      </c>
      <c r="C4520">
        <v>1984</v>
      </c>
      <c r="D4520">
        <v>10</v>
      </c>
      <c r="E4520">
        <v>9</v>
      </c>
      <c r="F4520">
        <v>4</v>
      </c>
      <c r="G4520">
        <v>30</v>
      </c>
      <c r="H4520">
        <v>42.4</v>
      </c>
      <c r="I4520">
        <v>27</v>
      </c>
      <c r="J4520">
        <v>4.5</v>
      </c>
      <c r="L4520">
        <v>4.5</v>
      </c>
      <c r="M4520">
        <v>5</v>
      </c>
      <c r="Q4520">
        <v>7</v>
      </c>
      <c r="R4520" t="s">
        <v>56</v>
      </c>
      <c r="T4520" t="s">
        <v>2855</v>
      </c>
      <c r="U4520">
        <v>37.012999999999998</v>
      </c>
      <c r="V4520">
        <v>21.757000000000001</v>
      </c>
      <c r="W4520">
        <v>130</v>
      </c>
      <c r="AB4520">
        <v>1</v>
      </c>
      <c r="AC4520">
        <v>1</v>
      </c>
      <c r="AE4520">
        <v>2</v>
      </c>
      <c r="AG4520">
        <v>3</v>
      </c>
      <c r="AN4520">
        <v>1</v>
      </c>
      <c r="AO4520">
        <v>1</v>
      </c>
      <c r="AQ4520">
        <v>3</v>
      </c>
      <c r="AS4520">
        <v>3</v>
      </c>
    </row>
    <row r="4521" spans="1:45" x14ac:dyDescent="0.35">
      <c r="A4521">
        <v>5050</v>
      </c>
      <c r="B4521" t="s">
        <v>47</v>
      </c>
      <c r="C4521">
        <v>1984</v>
      </c>
      <c r="D4521">
        <v>10</v>
      </c>
      <c r="E4521">
        <v>18</v>
      </c>
      <c r="F4521">
        <v>9</v>
      </c>
      <c r="G4521">
        <v>46</v>
      </c>
      <c r="H4521">
        <v>24.6</v>
      </c>
      <c r="I4521">
        <v>60</v>
      </c>
      <c r="J4521">
        <v>5.3</v>
      </c>
      <c r="M4521">
        <v>5.3</v>
      </c>
      <c r="R4521" t="s">
        <v>80</v>
      </c>
      <c r="T4521" t="s">
        <v>2856</v>
      </c>
      <c r="U4521">
        <v>40.545000000000002</v>
      </c>
      <c r="V4521">
        <v>42.402999999999999</v>
      </c>
      <c r="W4521">
        <v>140</v>
      </c>
      <c r="X4521">
        <v>3</v>
      </c>
      <c r="Y4521">
        <v>1</v>
      </c>
      <c r="AB4521">
        <v>35</v>
      </c>
      <c r="AC4521">
        <v>1</v>
      </c>
      <c r="AE4521">
        <v>3</v>
      </c>
      <c r="AF4521">
        <v>75000</v>
      </c>
      <c r="AG4521">
        <v>4</v>
      </c>
      <c r="AJ4521">
        <v>3</v>
      </c>
      <c r="AK4521">
        <v>1</v>
      </c>
      <c r="AN4521">
        <v>35</v>
      </c>
      <c r="AO4521">
        <v>1</v>
      </c>
      <c r="AQ4521">
        <v>3</v>
      </c>
      <c r="AR4521">
        <v>75000</v>
      </c>
      <c r="AS4521">
        <v>4</v>
      </c>
    </row>
    <row r="4522" spans="1:45" x14ac:dyDescent="0.35">
      <c r="A4522">
        <v>5051</v>
      </c>
      <c r="B4522" t="s">
        <v>47</v>
      </c>
      <c r="C4522">
        <v>1984</v>
      </c>
      <c r="D4522">
        <v>10</v>
      </c>
      <c r="E4522">
        <v>18</v>
      </c>
      <c r="F4522">
        <v>15</v>
      </c>
      <c r="G4522">
        <v>30</v>
      </c>
      <c r="H4522">
        <v>23</v>
      </c>
      <c r="I4522">
        <v>33</v>
      </c>
      <c r="J4522">
        <v>5.0999999999999996</v>
      </c>
      <c r="L4522">
        <v>5.0999999999999996</v>
      </c>
      <c r="M4522">
        <v>5.4</v>
      </c>
      <c r="Q4522">
        <v>6</v>
      </c>
      <c r="R4522" t="s">
        <v>505</v>
      </c>
      <c r="S4522" t="s">
        <v>2857</v>
      </c>
      <c r="T4522" t="s">
        <v>2858</v>
      </c>
      <c r="U4522">
        <v>42.375</v>
      </c>
      <c r="V4522">
        <v>-105.72</v>
      </c>
      <c r="W4522">
        <v>150</v>
      </c>
      <c r="AE4522">
        <v>1</v>
      </c>
      <c r="AQ4522">
        <v>1</v>
      </c>
    </row>
    <row r="4523" spans="1:45" x14ac:dyDescent="0.35">
      <c r="A4523">
        <v>5052</v>
      </c>
      <c r="B4523" t="s">
        <v>47</v>
      </c>
      <c r="C4523">
        <v>1984</v>
      </c>
      <c r="D4523">
        <v>10</v>
      </c>
      <c r="E4523">
        <v>26</v>
      </c>
      <c r="F4523">
        <v>20</v>
      </c>
      <c r="G4523">
        <v>22</v>
      </c>
      <c r="H4523">
        <v>21.8</v>
      </c>
      <c r="I4523">
        <v>33</v>
      </c>
      <c r="J4523">
        <v>6.1</v>
      </c>
      <c r="L4523">
        <v>6.1</v>
      </c>
      <c r="M4523">
        <v>6</v>
      </c>
      <c r="Q4523">
        <v>7</v>
      </c>
      <c r="R4523" t="s">
        <v>1868</v>
      </c>
      <c r="T4523" t="s">
        <v>2859</v>
      </c>
      <c r="U4523">
        <v>39.155000000000001</v>
      </c>
      <c r="V4523">
        <v>71.328000000000003</v>
      </c>
      <c r="W4523">
        <v>40</v>
      </c>
      <c r="AE4523">
        <v>2</v>
      </c>
      <c r="AG4523">
        <v>2</v>
      </c>
      <c r="AI4523">
        <v>2</v>
      </c>
      <c r="AQ4523">
        <v>2</v>
      </c>
      <c r="AS4523">
        <v>2</v>
      </c>
    </row>
    <row r="4524" spans="1:45" x14ac:dyDescent="0.35">
      <c r="A4524">
        <v>6330</v>
      </c>
      <c r="B4524" t="s">
        <v>51</v>
      </c>
      <c r="C4524">
        <v>1984</v>
      </c>
      <c r="D4524">
        <v>12</v>
      </c>
      <c r="E4524">
        <v>28</v>
      </c>
      <c r="F4524">
        <v>10</v>
      </c>
      <c r="G4524">
        <v>37</v>
      </c>
      <c r="H4524">
        <v>53.7</v>
      </c>
      <c r="I4524">
        <v>33</v>
      </c>
      <c r="J4524">
        <v>7</v>
      </c>
      <c r="L4524">
        <v>7</v>
      </c>
      <c r="M4524">
        <v>6.2</v>
      </c>
      <c r="R4524" t="s">
        <v>98</v>
      </c>
      <c r="T4524" t="s">
        <v>902</v>
      </c>
      <c r="U4524">
        <v>56.2</v>
      </c>
      <c r="V4524">
        <v>163.4</v>
      </c>
      <c r="W4524">
        <v>50</v>
      </c>
    </row>
    <row r="4525" spans="1:45" x14ac:dyDescent="0.35">
      <c r="A4525">
        <v>5053</v>
      </c>
      <c r="B4525" t="s">
        <v>47</v>
      </c>
      <c r="C4525">
        <v>1984</v>
      </c>
      <c r="D4525">
        <v>12</v>
      </c>
      <c r="E4525">
        <v>30</v>
      </c>
      <c r="F4525">
        <v>23</v>
      </c>
      <c r="G4525">
        <v>33</v>
      </c>
      <c r="H4525">
        <v>37.700000000000003</v>
      </c>
      <c r="I4525">
        <v>23</v>
      </c>
      <c r="J4525">
        <v>5.6</v>
      </c>
      <c r="M4525">
        <v>5.6</v>
      </c>
      <c r="R4525" t="s">
        <v>77</v>
      </c>
      <c r="T4525" t="s">
        <v>2860</v>
      </c>
      <c r="U4525">
        <v>24.640999999999998</v>
      </c>
      <c r="V4525">
        <v>92.891000000000005</v>
      </c>
      <c r="W4525">
        <v>60</v>
      </c>
      <c r="X4525">
        <v>20</v>
      </c>
      <c r="Y4525">
        <v>1</v>
      </c>
      <c r="AB4525">
        <v>100</v>
      </c>
      <c r="AC4525">
        <v>2</v>
      </c>
      <c r="AE4525">
        <v>3</v>
      </c>
      <c r="AJ4525">
        <v>20</v>
      </c>
      <c r="AK4525">
        <v>1</v>
      </c>
      <c r="AN4525">
        <v>100</v>
      </c>
      <c r="AO4525">
        <v>2</v>
      </c>
      <c r="AQ4525">
        <v>3</v>
      </c>
    </row>
    <row r="4526" spans="1:45" x14ac:dyDescent="0.35">
      <c r="A4526">
        <v>5054</v>
      </c>
      <c r="B4526" t="s">
        <v>47</v>
      </c>
      <c r="C4526">
        <v>1985</v>
      </c>
      <c r="D4526">
        <v>1</v>
      </c>
      <c r="E4526">
        <v>26</v>
      </c>
      <c r="F4526">
        <v>3</v>
      </c>
      <c r="G4526">
        <v>6</v>
      </c>
      <c r="H4526">
        <v>57.8</v>
      </c>
      <c r="I4526">
        <v>5</v>
      </c>
      <c r="J4526">
        <v>6.9</v>
      </c>
      <c r="L4526">
        <v>6.9</v>
      </c>
      <c r="M4526">
        <v>6</v>
      </c>
      <c r="Q4526">
        <v>7</v>
      </c>
      <c r="R4526" t="s">
        <v>807</v>
      </c>
      <c r="T4526" t="s">
        <v>2861</v>
      </c>
      <c r="U4526">
        <v>-33.052999999999997</v>
      </c>
      <c r="V4526">
        <v>-68.466999999999999</v>
      </c>
      <c r="W4526">
        <v>160</v>
      </c>
      <c r="X4526">
        <v>6</v>
      </c>
      <c r="Y4526">
        <v>1</v>
      </c>
      <c r="AB4526">
        <v>238</v>
      </c>
      <c r="AC4526">
        <v>3</v>
      </c>
      <c r="AD4526">
        <v>5</v>
      </c>
      <c r="AE4526">
        <v>2</v>
      </c>
      <c r="AF4526">
        <v>12000</v>
      </c>
      <c r="AG4526">
        <v>4</v>
      </c>
      <c r="AH4526">
        <v>12000</v>
      </c>
      <c r="AI4526">
        <v>4</v>
      </c>
      <c r="AJ4526">
        <v>6</v>
      </c>
      <c r="AK4526">
        <v>1</v>
      </c>
      <c r="AN4526">
        <v>238</v>
      </c>
      <c r="AO4526">
        <v>3</v>
      </c>
      <c r="AP4526">
        <v>5</v>
      </c>
      <c r="AQ4526">
        <v>2</v>
      </c>
      <c r="AR4526">
        <v>12000</v>
      </c>
      <c r="AS4526">
        <v>4</v>
      </c>
    </row>
    <row r="4527" spans="1:45" x14ac:dyDescent="0.35">
      <c r="A4527">
        <v>5055</v>
      </c>
      <c r="B4527" t="s">
        <v>47</v>
      </c>
      <c r="C4527">
        <v>1985</v>
      </c>
      <c r="D4527">
        <v>2</v>
      </c>
      <c r="E4527">
        <v>2</v>
      </c>
      <c r="F4527">
        <v>20</v>
      </c>
      <c r="G4527">
        <v>52</v>
      </c>
      <c r="H4527">
        <v>34.200000000000003</v>
      </c>
      <c r="I4527">
        <v>37</v>
      </c>
      <c r="J4527">
        <v>5.3</v>
      </c>
      <c r="L4527">
        <v>5.3</v>
      </c>
      <c r="M4527">
        <v>5.2</v>
      </c>
      <c r="R4527" t="s">
        <v>73</v>
      </c>
      <c r="T4527" t="s">
        <v>2862</v>
      </c>
      <c r="U4527">
        <v>28.399000000000001</v>
      </c>
      <c r="V4527">
        <v>52.997</v>
      </c>
      <c r="W4527">
        <v>140</v>
      </c>
      <c r="X4527">
        <v>1</v>
      </c>
      <c r="Y4527">
        <v>1</v>
      </c>
      <c r="AB4527">
        <v>80</v>
      </c>
      <c r="AC4527">
        <v>2</v>
      </c>
      <c r="AE4527">
        <v>2</v>
      </c>
      <c r="AF4527">
        <v>1500</v>
      </c>
      <c r="AG4527">
        <v>4</v>
      </c>
      <c r="AJ4527">
        <v>1</v>
      </c>
      <c r="AK4527">
        <v>1</v>
      </c>
      <c r="AN4527">
        <v>80</v>
      </c>
      <c r="AO4527">
        <v>2</v>
      </c>
      <c r="AQ4527">
        <v>2</v>
      </c>
      <c r="AR4527">
        <v>1500</v>
      </c>
      <c r="AS4527">
        <v>4</v>
      </c>
    </row>
    <row r="4528" spans="1:45" x14ac:dyDescent="0.35">
      <c r="A4528">
        <v>5056</v>
      </c>
      <c r="B4528" t="s">
        <v>51</v>
      </c>
      <c r="C4528">
        <v>1985</v>
      </c>
      <c r="D4528">
        <v>3</v>
      </c>
      <c r="E4528">
        <v>3</v>
      </c>
      <c r="F4528">
        <v>22</v>
      </c>
      <c r="G4528">
        <v>47</v>
      </c>
      <c r="H4528">
        <v>9.5</v>
      </c>
      <c r="I4528">
        <v>40</v>
      </c>
      <c r="J4528">
        <v>8</v>
      </c>
      <c r="K4528">
        <v>8</v>
      </c>
      <c r="L4528">
        <v>7.8</v>
      </c>
      <c r="M4528">
        <v>6.7</v>
      </c>
      <c r="Q4528">
        <v>8</v>
      </c>
      <c r="R4528" t="s">
        <v>539</v>
      </c>
      <c r="T4528" t="s">
        <v>2863</v>
      </c>
      <c r="U4528">
        <v>-33.131999999999998</v>
      </c>
      <c r="V4528">
        <v>-71.707999999999998</v>
      </c>
      <c r="W4528">
        <v>160</v>
      </c>
      <c r="X4528">
        <v>180</v>
      </c>
      <c r="Y4528">
        <v>3</v>
      </c>
      <c r="AB4528">
        <v>2575</v>
      </c>
      <c r="AC4528">
        <v>4</v>
      </c>
      <c r="AD4528">
        <v>1500</v>
      </c>
      <c r="AE4528">
        <v>4</v>
      </c>
      <c r="AG4528">
        <v>4</v>
      </c>
      <c r="AJ4528">
        <v>180</v>
      </c>
      <c r="AK4528">
        <v>3</v>
      </c>
      <c r="AN4528">
        <v>2575</v>
      </c>
      <c r="AO4528">
        <v>4</v>
      </c>
      <c r="AP4528">
        <v>1500</v>
      </c>
      <c r="AQ4528">
        <v>4</v>
      </c>
      <c r="AS4528">
        <v>4</v>
      </c>
    </row>
    <row r="4529" spans="1:45" x14ac:dyDescent="0.35">
      <c r="A4529">
        <v>5059</v>
      </c>
      <c r="B4529" t="s">
        <v>51</v>
      </c>
      <c r="C4529">
        <v>1985</v>
      </c>
      <c r="D4529">
        <v>3</v>
      </c>
      <c r="E4529">
        <v>16</v>
      </c>
      <c r="F4529">
        <v>14</v>
      </c>
      <c r="G4529">
        <v>54</v>
      </c>
      <c r="H4529">
        <v>0.7</v>
      </c>
      <c r="I4529">
        <v>13</v>
      </c>
      <c r="J4529">
        <v>6.3</v>
      </c>
      <c r="L4529">
        <v>6.3</v>
      </c>
      <c r="M4529">
        <v>6.3</v>
      </c>
      <c r="Q4529">
        <v>6</v>
      </c>
      <c r="R4529" t="s">
        <v>1175</v>
      </c>
      <c r="T4529" t="s">
        <v>1175</v>
      </c>
      <c r="U4529">
        <v>17.013000000000002</v>
      </c>
      <c r="V4529">
        <v>-62.448</v>
      </c>
      <c r="W4529">
        <v>90</v>
      </c>
      <c r="AB4529">
        <v>6</v>
      </c>
      <c r="AC4529">
        <v>1</v>
      </c>
      <c r="AE4529">
        <v>1</v>
      </c>
      <c r="AN4529">
        <v>6</v>
      </c>
      <c r="AO4529">
        <v>1</v>
      </c>
      <c r="AQ4529">
        <v>1</v>
      </c>
    </row>
    <row r="4530" spans="1:45" x14ac:dyDescent="0.35">
      <c r="A4530">
        <v>5060</v>
      </c>
      <c r="B4530" t="s">
        <v>47</v>
      </c>
      <c r="C4530">
        <v>1985</v>
      </c>
      <c r="D4530">
        <v>3</v>
      </c>
      <c r="E4530">
        <v>17</v>
      </c>
      <c r="F4530">
        <v>10</v>
      </c>
      <c r="G4530">
        <v>41</v>
      </c>
      <c r="H4530">
        <v>38.4</v>
      </c>
      <c r="I4530">
        <v>33</v>
      </c>
      <c r="J4530">
        <v>6.6</v>
      </c>
      <c r="L4530">
        <v>6.6</v>
      </c>
      <c r="M4530">
        <v>5.9</v>
      </c>
      <c r="Q4530">
        <v>7</v>
      </c>
      <c r="R4530" t="s">
        <v>539</v>
      </c>
      <c r="T4530" t="s">
        <v>2864</v>
      </c>
      <c r="U4530">
        <v>-32.662999999999997</v>
      </c>
      <c r="V4530">
        <v>-71.551000000000002</v>
      </c>
      <c r="W4530">
        <v>160</v>
      </c>
      <c r="X4530">
        <v>1</v>
      </c>
      <c r="Y4530">
        <v>1</v>
      </c>
      <c r="AE4530">
        <v>2</v>
      </c>
      <c r="AJ4530">
        <v>1</v>
      </c>
      <c r="AK4530">
        <v>1</v>
      </c>
      <c r="AQ4530">
        <v>2</v>
      </c>
    </row>
    <row r="4531" spans="1:45" x14ac:dyDescent="0.35">
      <c r="A4531">
        <v>5061</v>
      </c>
      <c r="B4531" t="s">
        <v>47</v>
      </c>
      <c r="C4531">
        <v>1985</v>
      </c>
      <c r="D4531">
        <v>3</v>
      </c>
      <c r="E4531">
        <v>18</v>
      </c>
      <c r="F4531">
        <v>19</v>
      </c>
      <c r="G4531">
        <v>49</v>
      </c>
      <c r="H4531">
        <v>45.8</v>
      </c>
      <c r="I4531">
        <v>33</v>
      </c>
      <c r="J4531">
        <v>6.5</v>
      </c>
      <c r="L4531">
        <v>6.5</v>
      </c>
      <c r="M4531">
        <v>6</v>
      </c>
      <c r="Q4531">
        <v>5</v>
      </c>
      <c r="R4531" t="s">
        <v>621</v>
      </c>
      <c r="T4531" t="s">
        <v>2865</v>
      </c>
      <c r="U4531">
        <v>7.758</v>
      </c>
      <c r="V4531">
        <v>123.544</v>
      </c>
      <c r="W4531">
        <v>170</v>
      </c>
      <c r="X4531">
        <v>2</v>
      </c>
      <c r="Y4531">
        <v>1</v>
      </c>
      <c r="AB4531">
        <v>25</v>
      </c>
      <c r="AC4531">
        <v>1</v>
      </c>
      <c r="AE4531">
        <v>2</v>
      </c>
      <c r="AF4531">
        <v>30</v>
      </c>
      <c r="AG4531">
        <v>1</v>
      </c>
      <c r="AJ4531">
        <v>2</v>
      </c>
      <c r="AK4531">
        <v>1</v>
      </c>
      <c r="AN4531">
        <v>25</v>
      </c>
      <c r="AO4531">
        <v>1</v>
      </c>
      <c r="AQ4531">
        <v>2</v>
      </c>
      <c r="AR4531">
        <v>30</v>
      </c>
      <c r="AS4531">
        <v>1</v>
      </c>
    </row>
    <row r="4532" spans="1:45" x14ac:dyDescent="0.35">
      <c r="A4532">
        <v>5062</v>
      </c>
      <c r="B4532" t="s">
        <v>47</v>
      </c>
      <c r="C4532">
        <v>1985</v>
      </c>
      <c r="D4532">
        <v>4</v>
      </c>
      <c r="E4532">
        <v>9</v>
      </c>
      <c r="F4532">
        <v>1</v>
      </c>
      <c r="G4532">
        <v>56</v>
      </c>
      <c r="H4532">
        <v>59.4</v>
      </c>
      <c r="I4532">
        <v>38</v>
      </c>
      <c r="J4532">
        <v>7.5</v>
      </c>
      <c r="L4532">
        <v>7.5</v>
      </c>
      <c r="M4532">
        <v>6.3</v>
      </c>
      <c r="P4532">
        <v>7</v>
      </c>
      <c r="Q4532">
        <v>6</v>
      </c>
      <c r="R4532" t="s">
        <v>539</v>
      </c>
      <c r="T4532" t="s">
        <v>2866</v>
      </c>
      <c r="U4532">
        <v>-34.131</v>
      </c>
      <c r="V4532">
        <v>-71.617999999999995</v>
      </c>
      <c r="W4532">
        <v>160</v>
      </c>
      <c r="X4532">
        <v>2</v>
      </c>
      <c r="Y4532">
        <v>1</v>
      </c>
      <c r="AC4532">
        <v>2</v>
      </c>
      <c r="AE4532">
        <v>2</v>
      </c>
      <c r="AJ4532">
        <v>2</v>
      </c>
      <c r="AK4532">
        <v>1</v>
      </c>
      <c r="AO4532">
        <v>2</v>
      </c>
    </row>
    <row r="4533" spans="1:45" x14ac:dyDescent="0.35">
      <c r="A4533">
        <v>5063</v>
      </c>
      <c r="B4533" t="s">
        <v>51</v>
      </c>
      <c r="C4533">
        <v>1985</v>
      </c>
      <c r="D4533">
        <v>4</v>
      </c>
      <c r="E4533">
        <v>13</v>
      </c>
      <c r="F4533">
        <v>1</v>
      </c>
      <c r="G4533">
        <v>6</v>
      </c>
      <c r="H4533">
        <v>0.1</v>
      </c>
      <c r="I4533">
        <v>99</v>
      </c>
      <c r="J4533">
        <v>6.2</v>
      </c>
      <c r="M4533">
        <v>6.2</v>
      </c>
      <c r="R4533" t="s">
        <v>676</v>
      </c>
      <c r="T4533" t="s">
        <v>2867</v>
      </c>
      <c r="U4533">
        <v>-9.2449999999999992</v>
      </c>
      <c r="V4533">
        <v>114.185</v>
      </c>
      <c r="W4533">
        <v>60</v>
      </c>
      <c r="AE4533">
        <v>2</v>
      </c>
      <c r="AG4533">
        <v>2</v>
      </c>
      <c r="AQ4533">
        <v>2</v>
      </c>
      <c r="AS4533">
        <v>2</v>
      </c>
    </row>
    <row r="4534" spans="1:45" x14ac:dyDescent="0.35">
      <c r="A4534">
        <v>5064</v>
      </c>
      <c r="B4534" t="s">
        <v>47</v>
      </c>
      <c r="C4534">
        <v>1985</v>
      </c>
      <c r="D4534">
        <v>4</v>
      </c>
      <c r="E4534">
        <v>18</v>
      </c>
      <c r="F4534">
        <v>5</v>
      </c>
      <c r="G4534">
        <v>52</v>
      </c>
      <c r="H4534">
        <v>52.8</v>
      </c>
      <c r="I4534">
        <v>5</v>
      </c>
      <c r="J4534">
        <v>5.8</v>
      </c>
      <c r="L4534">
        <v>5.8</v>
      </c>
      <c r="M4534">
        <v>5.7</v>
      </c>
      <c r="Q4534">
        <v>8</v>
      </c>
      <c r="R4534" t="s">
        <v>93</v>
      </c>
      <c r="T4534" t="s">
        <v>530</v>
      </c>
      <c r="U4534">
        <v>25.925999999999998</v>
      </c>
      <c r="V4534">
        <v>102.871</v>
      </c>
      <c r="W4534">
        <v>30</v>
      </c>
      <c r="X4534">
        <v>23</v>
      </c>
      <c r="Y4534">
        <v>1</v>
      </c>
      <c r="AB4534">
        <v>300</v>
      </c>
      <c r="AC4534">
        <v>3</v>
      </c>
      <c r="AD4534">
        <v>1</v>
      </c>
      <c r="AE4534">
        <v>2</v>
      </c>
      <c r="AJ4534">
        <v>23</v>
      </c>
      <c r="AK4534">
        <v>1</v>
      </c>
      <c r="AN4534">
        <v>300</v>
      </c>
      <c r="AO4534">
        <v>3</v>
      </c>
      <c r="AP4534">
        <v>1</v>
      </c>
      <c r="AQ4534">
        <v>2</v>
      </c>
    </row>
    <row r="4535" spans="1:45" x14ac:dyDescent="0.35">
      <c r="A4535">
        <v>5066</v>
      </c>
      <c r="B4535" t="s">
        <v>47</v>
      </c>
      <c r="C4535">
        <v>1985</v>
      </c>
      <c r="D4535">
        <v>4</v>
      </c>
      <c r="E4535">
        <v>24</v>
      </c>
      <c r="F4535">
        <v>1</v>
      </c>
      <c r="G4535">
        <v>7</v>
      </c>
      <c r="H4535">
        <v>14.5</v>
      </c>
      <c r="I4535">
        <v>33</v>
      </c>
      <c r="J4535">
        <v>6.1</v>
      </c>
      <c r="L4535">
        <v>6.1</v>
      </c>
      <c r="M4535">
        <v>5.6</v>
      </c>
      <c r="Q4535">
        <v>7</v>
      </c>
      <c r="R4535" t="s">
        <v>621</v>
      </c>
      <c r="T4535" t="s">
        <v>2868</v>
      </c>
      <c r="U4535">
        <v>16.498000000000001</v>
      </c>
      <c r="V4535">
        <v>120.815</v>
      </c>
      <c r="W4535">
        <v>170</v>
      </c>
      <c r="X4535">
        <v>6</v>
      </c>
      <c r="Y4535">
        <v>1</v>
      </c>
      <c r="AB4535">
        <v>11</v>
      </c>
      <c r="AC4535">
        <v>1</v>
      </c>
      <c r="AE4535">
        <v>2</v>
      </c>
      <c r="AJ4535">
        <v>6</v>
      </c>
      <c r="AK4535">
        <v>1</v>
      </c>
      <c r="AN4535">
        <v>11</v>
      </c>
      <c r="AO4535">
        <v>1</v>
      </c>
      <c r="AQ4535">
        <v>2</v>
      </c>
    </row>
    <row r="4536" spans="1:45" x14ac:dyDescent="0.35">
      <c r="A4536">
        <v>5067</v>
      </c>
      <c r="B4536" t="s">
        <v>47</v>
      </c>
      <c r="C4536">
        <v>1985</v>
      </c>
      <c r="D4536">
        <v>4</v>
      </c>
      <c r="E4536">
        <v>30</v>
      </c>
      <c r="F4536">
        <v>18</v>
      </c>
      <c r="G4536">
        <v>14</v>
      </c>
      <c r="H4536">
        <v>12.7</v>
      </c>
      <c r="I4536">
        <v>27</v>
      </c>
      <c r="J4536">
        <v>5.5</v>
      </c>
      <c r="L4536">
        <v>5.5</v>
      </c>
      <c r="M4536">
        <v>5.5</v>
      </c>
      <c r="Q4536">
        <v>6</v>
      </c>
      <c r="R4536" t="s">
        <v>56</v>
      </c>
      <c r="T4536" t="s">
        <v>2869</v>
      </c>
      <c r="U4536">
        <v>39.265999999999998</v>
      </c>
      <c r="V4536">
        <v>22.81</v>
      </c>
      <c r="W4536">
        <v>130</v>
      </c>
      <c r="AE4536">
        <v>1</v>
      </c>
      <c r="AF4536">
        <v>7</v>
      </c>
      <c r="AG4536">
        <v>1</v>
      </c>
      <c r="AQ4536">
        <v>1</v>
      </c>
      <c r="AR4536">
        <v>7</v>
      </c>
      <c r="AS4536">
        <v>1</v>
      </c>
    </row>
    <row r="4537" spans="1:45" x14ac:dyDescent="0.35">
      <c r="A4537">
        <v>5068</v>
      </c>
      <c r="B4537" t="s">
        <v>47</v>
      </c>
      <c r="C4537">
        <v>1985</v>
      </c>
      <c r="D4537">
        <v>5</v>
      </c>
      <c r="E4537">
        <v>10</v>
      </c>
      <c r="F4537">
        <v>15</v>
      </c>
      <c r="G4537">
        <v>35</v>
      </c>
      <c r="H4537">
        <v>50.5</v>
      </c>
      <c r="I4537">
        <v>27</v>
      </c>
      <c r="J4537">
        <v>7.1</v>
      </c>
      <c r="L4537">
        <v>7.1</v>
      </c>
      <c r="M4537">
        <v>6.3</v>
      </c>
      <c r="Q4537">
        <v>8</v>
      </c>
      <c r="R4537" t="s">
        <v>977</v>
      </c>
      <c r="T4537" t="s">
        <v>2870</v>
      </c>
      <c r="U4537">
        <v>-5.5990000000000002</v>
      </c>
      <c r="V4537">
        <v>151.04499999999999</v>
      </c>
      <c r="W4537">
        <v>170</v>
      </c>
      <c r="X4537">
        <v>1</v>
      </c>
      <c r="Y4537">
        <v>1</v>
      </c>
      <c r="AD4537">
        <v>1</v>
      </c>
      <c r="AE4537">
        <v>2</v>
      </c>
      <c r="AJ4537">
        <v>1</v>
      </c>
      <c r="AK4537">
        <v>1</v>
      </c>
      <c r="AP4537">
        <v>1</v>
      </c>
      <c r="AQ4537">
        <v>2</v>
      </c>
    </row>
    <row r="4538" spans="1:45" x14ac:dyDescent="0.35">
      <c r="A4538">
        <v>5069</v>
      </c>
      <c r="B4538" t="s">
        <v>51</v>
      </c>
      <c r="C4538">
        <v>1985</v>
      </c>
      <c r="D4538">
        <v>7</v>
      </c>
      <c r="E4538">
        <v>3</v>
      </c>
      <c r="F4538">
        <v>4</v>
      </c>
      <c r="G4538">
        <v>36</v>
      </c>
      <c r="H4538">
        <v>51.7</v>
      </c>
      <c r="I4538">
        <v>46</v>
      </c>
      <c r="J4538">
        <v>7.2</v>
      </c>
      <c r="L4538">
        <v>7.2</v>
      </c>
      <c r="M4538">
        <v>6.3</v>
      </c>
      <c r="Q4538">
        <v>7</v>
      </c>
      <c r="R4538" t="s">
        <v>977</v>
      </c>
      <c r="T4538" t="s">
        <v>2189</v>
      </c>
      <c r="U4538">
        <v>-4.4390000000000001</v>
      </c>
      <c r="V4538">
        <v>152.828</v>
      </c>
      <c r="W4538">
        <v>170</v>
      </c>
      <c r="AD4538">
        <v>1</v>
      </c>
      <c r="AE4538">
        <v>2</v>
      </c>
      <c r="AG4538">
        <v>1</v>
      </c>
      <c r="AP4538">
        <v>1</v>
      </c>
      <c r="AQ4538">
        <v>2</v>
      </c>
      <c r="AS4538">
        <v>1</v>
      </c>
    </row>
    <row r="4539" spans="1:45" x14ac:dyDescent="0.35">
      <c r="A4539">
        <v>5070</v>
      </c>
      <c r="B4539" t="s">
        <v>47</v>
      </c>
      <c r="C4539">
        <v>1985</v>
      </c>
      <c r="D4539">
        <v>7</v>
      </c>
      <c r="E4539">
        <v>29</v>
      </c>
      <c r="F4539">
        <v>7</v>
      </c>
      <c r="G4539">
        <v>54</v>
      </c>
      <c r="H4539">
        <v>44</v>
      </c>
      <c r="I4539">
        <v>99</v>
      </c>
      <c r="J4539">
        <v>6.6</v>
      </c>
      <c r="M4539">
        <v>6.6</v>
      </c>
      <c r="Q4539">
        <v>8</v>
      </c>
      <c r="R4539" t="s">
        <v>121</v>
      </c>
      <c r="T4539" t="s">
        <v>2871</v>
      </c>
      <c r="U4539">
        <v>36.19</v>
      </c>
      <c r="V4539">
        <v>70.896000000000001</v>
      </c>
      <c r="W4539">
        <v>40</v>
      </c>
      <c r="X4539">
        <v>5</v>
      </c>
      <c r="Y4539">
        <v>1</v>
      </c>
      <c r="AB4539">
        <v>38</v>
      </c>
      <c r="AC4539">
        <v>1</v>
      </c>
      <c r="AD4539">
        <v>2</v>
      </c>
      <c r="AE4539">
        <v>2</v>
      </c>
      <c r="AJ4539">
        <v>5</v>
      </c>
      <c r="AK4539">
        <v>1</v>
      </c>
      <c r="AN4539">
        <v>38</v>
      </c>
      <c r="AO4539">
        <v>1</v>
      </c>
      <c r="AP4539">
        <v>2</v>
      </c>
      <c r="AQ4539">
        <v>2</v>
      </c>
    </row>
    <row r="4540" spans="1:45" x14ac:dyDescent="0.35">
      <c r="A4540">
        <v>5071</v>
      </c>
      <c r="B4540" t="s">
        <v>47</v>
      </c>
      <c r="C4540">
        <v>1985</v>
      </c>
      <c r="D4540">
        <v>8</v>
      </c>
      <c r="E4540">
        <v>21</v>
      </c>
      <c r="F4540">
        <v>11</v>
      </c>
      <c r="G4540">
        <v>26</v>
      </c>
      <c r="H4540">
        <v>28.7</v>
      </c>
      <c r="I4540">
        <v>57</v>
      </c>
      <c r="J4540">
        <v>6.1</v>
      </c>
      <c r="M4540">
        <v>6.1</v>
      </c>
      <c r="R4540" t="s">
        <v>479</v>
      </c>
      <c r="T4540" t="s">
        <v>2872</v>
      </c>
      <c r="U4540">
        <v>-9.1590000000000007</v>
      </c>
      <c r="V4540">
        <v>-78.887</v>
      </c>
      <c r="W4540">
        <v>160</v>
      </c>
      <c r="AB4540">
        <v>100</v>
      </c>
      <c r="AC4540">
        <v>2</v>
      </c>
      <c r="AE4540">
        <v>2</v>
      </c>
      <c r="AF4540">
        <v>60</v>
      </c>
      <c r="AG4540">
        <v>2</v>
      </c>
      <c r="AN4540">
        <v>100</v>
      </c>
      <c r="AO4540">
        <v>2</v>
      </c>
      <c r="AQ4540">
        <v>2</v>
      </c>
      <c r="AR4540">
        <v>60</v>
      </c>
      <c r="AS4540">
        <v>2</v>
      </c>
    </row>
    <row r="4541" spans="1:45" x14ac:dyDescent="0.35">
      <c r="A4541">
        <v>5072</v>
      </c>
      <c r="B4541" t="s">
        <v>47</v>
      </c>
      <c r="C4541">
        <v>1985</v>
      </c>
      <c r="D4541">
        <v>8</v>
      </c>
      <c r="E4541">
        <v>23</v>
      </c>
      <c r="F4541">
        <v>12</v>
      </c>
      <c r="G4541">
        <v>41</v>
      </c>
      <c r="H4541">
        <v>56.1</v>
      </c>
      <c r="I4541">
        <v>7</v>
      </c>
      <c r="J4541">
        <v>7.5</v>
      </c>
      <c r="L4541">
        <v>7.5</v>
      </c>
      <c r="M4541">
        <v>6.4</v>
      </c>
      <c r="Q4541">
        <v>7</v>
      </c>
      <c r="R4541" t="s">
        <v>93</v>
      </c>
      <c r="T4541" t="s">
        <v>2873</v>
      </c>
      <c r="U4541">
        <v>39.430999999999997</v>
      </c>
      <c r="V4541">
        <v>75.224000000000004</v>
      </c>
      <c r="W4541">
        <v>40</v>
      </c>
      <c r="X4541">
        <v>71</v>
      </c>
      <c r="Y4541">
        <v>2</v>
      </c>
      <c r="AB4541">
        <v>162</v>
      </c>
      <c r="AC4541">
        <v>3</v>
      </c>
      <c r="AD4541">
        <v>5</v>
      </c>
      <c r="AE4541">
        <v>2</v>
      </c>
      <c r="AG4541">
        <v>3</v>
      </c>
      <c r="AJ4541">
        <v>71</v>
      </c>
      <c r="AK4541">
        <v>2</v>
      </c>
      <c r="AN4541">
        <v>162</v>
      </c>
      <c r="AO4541">
        <v>3</v>
      </c>
      <c r="AP4541">
        <v>5</v>
      </c>
      <c r="AQ4541">
        <v>2</v>
      </c>
      <c r="AS4541">
        <v>3</v>
      </c>
    </row>
    <row r="4542" spans="1:45" x14ac:dyDescent="0.35">
      <c r="A4542">
        <v>5074</v>
      </c>
      <c r="B4542" t="s">
        <v>47</v>
      </c>
      <c r="C4542">
        <v>1985</v>
      </c>
      <c r="D4542">
        <v>9</v>
      </c>
      <c r="E4542">
        <v>15</v>
      </c>
      <c r="F4542">
        <v>2</v>
      </c>
      <c r="G4542">
        <v>42</v>
      </c>
      <c r="H4542">
        <v>54.8</v>
      </c>
      <c r="I4542">
        <v>10</v>
      </c>
      <c r="J4542">
        <v>6.3</v>
      </c>
      <c r="L4542">
        <v>6.3</v>
      </c>
      <c r="M4542">
        <v>5.9</v>
      </c>
      <c r="R4542" t="s">
        <v>676</v>
      </c>
      <c r="T4542" t="s">
        <v>2874</v>
      </c>
      <c r="U4542">
        <v>-4.13</v>
      </c>
      <c r="V4542">
        <v>136.04900000000001</v>
      </c>
      <c r="W4542">
        <v>170</v>
      </c>
      <c r="X4542">
        <v>10</v>
      </c>
      <c r="Y4542">
        <v>1</v>
      </c>
      <c r="AB4542">
        <v>7</v>
      </c>
      <c r="AC4542">
        <v>1</v>
      </c>
      <c r="AE4542">
        <v>2</v>
      </c>
      <c r="AJ4542">
        <v>10</v>
      </c>
      <c r="AK4542">
        <v>1</v>
      </c>
      <c r="AN4542">
        <v>7</v>
      </c>
      <c r="AO4542">
        <v>1</v>
      </c>
      <c r="AQ4542">
        <v>2</v>
      </c>
    </row>
    <row r="4543" spans="1:45" x14ac:dyDescent="0.35">
      <c r="A4543">
        <v>5076</v>
      </c>
      <c r="B4543" t="s">
        <v>51</v>
      </c>
      <c r="C4543">
        <v>1985</v>
      </c>
      <c r="D4543">
        <v>9</v>
      </c>
      <c r="E4543">
        <v>19</v>
      </c>
      <c r="F4543">
        <v>13</v>
      </c>
      <c r="G4543">
        <v>17</v>
      </c>
      <c r="H4543">
        <v>47.3</v>
      </c>
      <c r="I4543">
        <v>28</v>
      </c>
      <c r="J4543">
        <v>8.1</v>
      </c>
      <c r="L4543">
        <v>8.1</v>
      </c>
      <c r="M4543">
        <v>6.8</v>
      </c>
      <c r="Q4543">
        <v>9</v>
      </c>
      <c r="R4543" t="s">
        <v>543</v>
      </c>
      <c r="T4543" t="s">
        <v>2875</v>
      </c>
      <c r="U4543">
        <v>18.190000000000001</v>
      </c>
      <c r="V4543">
        <v>-102.533</v>
      </c>
      <c r="W4543">
        <v>150</v>
      </c>
      <c r="X4543">
        <v>9500</v>
      </c>
      <c r="Y4543">
        <v>4</v>
      </c>
      <c r="AB4543">
        <v>30000</v>
      </c>
      <c r="AC4543">
        <v>4</v>
      </c>
      <c r="AD4543">
        <v>4000</v>
      </c>
      <c r="AE4543">
        <v>4</v>
      </c>
      <c r="AG4543">
        <v>4</v>
      </c>
      <c r="AJ4543">
        <v>9500</v>
      </c>
      <c r="AK4543">
        <v>4</v>
      </c>
      <c r="AN4543">
        <v>30000</v>
      </c>
      <c r="AO4543">
        <v>4</v>
      </c>
      <c r="AP4543">
        <v>4000</v>
      </c>
      <c r="AQ4543">
        <v>4</v>
      </c>
      <c r="AS4543">
        <v>4</v>
      </c>
    </row>
    <row r="4544" spans="1:45" x14ac:dyDescent="0.35">
      <c r="A4544">
        <v>5078</v>
      </c>
      <c r="B4544" t="s">
        <v>51</v>
      </c>
      <c r="C4544">
        <v>1985</v>
      </c>
      <c r="D4544">
        <v>9</v>
      </c>
      <c r="E4544">
        <v>21</v>
      </c>
      <c r="F4544">
        <v>1</v>
      </c>
      <c r="G4544">
        <v>37</v>
      </c>
      <c r="H4544">
        <v>13.4</v>
      </c>
      <c r="I4544">
        <v>31</v>
      </c>
      <c r="J4544">
        <v>7.6</v>
      </c>
      <c r="L4544">
        <v>7.6</v>
      </c>
      <c r="M4544">
        <v>6.3</v>
      </c>
      <c r="Q4544">
        <v>6</v>
      </c>
      <c r="R4544" t="s">
        <v>543</v>
      </c>
      <c r="T4544" t="s">
        <v>2876</v>
      </c>
      <c r="U4544">
        <v>17.802</v>
      </c>
      <c r="V4544">
        <v>-101.64700000000001</v>
      </c>
      <c r="W4544">
        <v>150</v>
      </c>
      <c r="Y4544">
        <v>2</v>
      </c>
      <c r="AE4544">
        <v>2</v>
      </c>
      <c r="AK4544">
        <v>2</v>
      </c>
      <c r="AQ4544">
        <v>2</v>
      </c>
    </row>
    <row r="4545" spans="1:47" x14ac:dyDescent="0.35">
      <c r="A4545">
        <v>5079</v>
      </c>
      <c r="B4545" t="s">
        <v>47</v>
      </c>
      <c r="C4545">
        <v>1985</v>
      </c>
      <c r="D4545">
        <v>9</v>
      </c>
      <c r="E4545">
        <v>27</v>
      </c>
      <c r="F4545">
        <v>3</v>
      </c>
      <c r="G4545">
        <v>39</v>
      </c>
      <c r="H4545">
        <v>8.5</v>
      </c>
      <c r="I4545">
        <v>32</v>
      </c>
      <c r="J4545">
        <v>6.9</v>
      </c>
      <c r="L4545">
        <v>6.9</v>
      </c>
      <c r="M4545">
        <v>6.2</v>
      </c>
      <c r="Q4545">
        <v>7</v>
      </c>
      <c r="R4545" t="s">
        <v>1769</v>
      </c>
      <c r="T4545" t="s">
        <v>2877</v>
      </c>
      <c r="U4545">
        <v>-9.8290000000000006</v>
      </c>
      <c r="V4545">
        <v>159.85400000000001</v>
      </c>
      <c r="W4545">
        <v>170</v>
      </c>
      <c r="AE4545">
        <v>1</v>
      </c>
      <c r="AG4545">
        <v>3</v>
      </c>
      <c r="AQ4545">
        <v>1</v>
      </c>
      <c r="AS4545">
        <v>3</v>
      </c>
    </row>
    <row r="4546" spans="1:47" x14ac:dyDescent="0.35">
      <c r="A4546">
        <v>5080</v>
      </c>
      <c r="B4546" t="s">
        <v>47</v>
      </c>
      <c r="C4546">
        <v>1985</v>
      </c>
      <c r="D4546">
        <v>9</v>
      </c>
      <c r="E4546">
        <v>28</v>
      </c>
      <c r="F4546">
        <v>14</v>
      </c>
      <c r="G4546">
        <v>50</v>
      </c>
      <c r="H4546">
        <v>15.2</v>
      </c>
      <c r="I4546">
        <v>7</v>
      </c>
      <c r="J4546">
        <v>5</v>
      </c>
      <c r="M4546">
        <v>5</v>
      </c>
      <c r="Q4546">
        <v>7</v>
      </c>
      <c r="R4546" t="s">
        <v>153</v>
      </c>
      <c r="T4546" t="s">
        <v>2878</v>
      </c>
      <c r="U4546">
        <v>41.581000000000003</v>
      </c>
      <c r="V4546">
        <v>22.254000000000001</v>
      </c>
      <c r="W4546">
        <v>130</v>
      </c>
      <c r="AB4546">
        <v>16</v>
      </c>
      <c r="AC4546">
        <v>1</v>
      </c>
      <c r="AE4546">
        <v>2</v>
      </c>
      <c r="AF4546">
        <v>500</v>
      </c>
      <c r="AG4546">
        <v>3</v>
      </c>
      <c r="AN4546">
        <v>16</v>
      </c>
      <c r="AO4546">
        <v>1</v>
      </c>
      <c r="AQ4546">
        <v>2</v>
      </c>
      <c r="AR4546">
        <v>500</v>
      </c>
      <c r="AS4546">
        <v>3</v>
      </c>
    </row>
    <row r="4547" spans="1:47" x14ac:dyDescent="0.35">
      <c r="A4547">
        <v>5081</v>
      </c>
      <c r="B4547" t="s">
        <v>47</v>
      </c>
      <c r="C4547">
        <v>1985</v>
      </c>
      <c r="D4547">
        <v>10</v>
      </c>
      <c r="E4547">
        <v>11</v>
      </c>
      <c r="F4547">
        <v>3</v>
      </c>
      <c r="G4547">
        <v>39</v>
      </c>
      <c r="H4547">
        <v>10.9</v>
      </c>
      <c r="I4547">
        <v>5</v>
      </c>
      <c r="J4547">
        <v>4.5</v>
      </c>
      <c r="M4547">
        <v>4.5</v>
      </c>
      <c r="Q4547">
        <v>7</v>
      </c>
      <c r="R4547" t="s">
        <v>578</v>
      </c>
      <c r="T4547" t="s">
        <v>2879</v>
      </c>
      <c r="U4547">
        <v>15.298999999999999</v>
      </c>
      <c r="V4547">
        <v>-90.863</v>
      </c>
      <c r="W4547">
        <v>100</v>
      </c>
      <c r="AC4547">
        <v>3</v>
      </c>
      <c r="AE4547">
        <v>2</v>
      </c>
      <c r="AF4547">
        <v>500</v>
      </c>
      <c r="AG4547">
        <v>3</v>
      </c>
      <c r="AH4547">
        <v>500</v>
      </c>
      <c r="AI4547">
        <v>3</v>
      </c>
      <c r="AO4547">
        <v>3</v>
      </c>
      <c r="AQ4547">
        <v>2</v>
      </c>
      <c r="AR4547">
        <v>500</v>
      </c>
      <c r="AS4547">
        <v>3</v>
      </c>
      <c r="AU4547">
        <v>3</v>
      </c>
    </row>
    <row r="4548" spans="1:47" x14ac:dyDescent="0.35">
      <c r="A4548">
        <v>5082</v>
      </c>
      <c r="B4548" t="s">
        <v>47</v>
      </c>
      <c r="C4548">
        <v>1985</v>
      </c>
      <c r="D4548">
        <v>10</v>
      </c>
      <c r="E4548">
        <v>13</v>
      </c>
      <c r="F4548">
        <v>15</v>
      </c>
      <c r="G4548">
        <v>59</v>
      </c>
      <c r="H4548">
        <v>51.2</v>
      </c>
      <c r="I4548">
        <v>16</v>
      </c>
      <c r="J4548">
        <v>5.9</v>
      </c>
      <c r="L4548">
        <v>5.9</v>
      </c>
      <c r="M4548">
        <v>5.8</v>
      </c>
      <c r="Q4548">
        <v>9</v>
      </c>
      <c r="R4548" t="s">
        <v>1868</v>
      </c>
      <c r="T4548" t="s">
        <v>2880</v>
      </c>
      <c r="U4548">
        <v>40.301000000000002</v>
      </c>
      <c r="V4548">
        <v>69.822999999999993</v>
      </c>
      <c r="W4548">
        <v>40</v>
      </c>
      <c r="X4548">
        <v>29</v>
      </c>
      <c r="Y4548">
        <v>1</v>
      </c>
      <c r="AB4548">
        <v>80</v>
      </c>
      <c r="AC4548">
        <v>2</v>
      </c>
      <c r="AD4548">
        <v>200</v>
      </c>
      <c r="AE4548">
        <v>4</v>
      </c>
      <c r="AG4548">
        <v>3</v>
      </c>
      <c r="AI4548">
        <v>3</v>
      </c>
      <c r="AJ4548">
        <v>29</v>
      </c>
      <c r="AK4548">
        <v>1</v>
      </c>
      <c r="AN4548">
        <v>80</v>
      </c>
      <c r="AO4548">
        <v>2</v>
      </c>
      <c r="AP4548">
        <v>200</v>
      </c>
      <c r="AQ4548">
        <v>4</v>
      </c>
      <c r="AS4548">
        <v>3</v>
      </c>
    </row>
    <row r="4549" spans="1:47" x14ac:dyDescent="0.35">
      <c r="A4549">
        <v>5083</v>
      </c>
      <c r="B4549" t="s">
        <v>47</v>
      </c>
      <c r="C4549">
        <v>1985</v>
      </c>
      <c r="D4549">
        <v>10</v>
      </c>
      <c r="E4549">
        <v>27</v>
      </c>
      <c r="F4549">
        <v>19</v>
      </c>
      <c r="G4549">
        <v>34</v>
      </c>
      <c r="H4549">
        <v>57.1</v>
      </c>
      <c r="I4549">
        <v>10</v>
      </c>
      <c r="J4549">
        <v>5.9</v>
      </c>
      <c r="L4549">
        <v>5.9</v>
      </c>
      <c r="M4549">
        <v>5.5</v>
      </c>
      <c r="R4549" t="s">
        <v>258</v>
      </c>
      <c r="T4549" t="s">
        <v>2881</v>
      </c>
      <c r="U4549">
        <v>36.46</v>
      </c>
      <c r="V4549">
        <v>6.7610000000000001</v>
      </c>
      <c r="W4549">
        <v>15</v>
      </c>
      <c r="X4549">
        <v>6</v>
      </c>
      <c r="Y4549">
        <v>1</v>
      </c>
      <c r="AE4549">
        <v>1</v>
      </c>
      <c r="AJ4549">
        <v>6</v>
      </c>
      <c r="AK4549">
        <v>1</v>
      </c>
      <c r="AQ4549">
        <v>1</v>
      </c>
    </row>
    <row r="4550" spans="1:47" x14ac:dyDescent="0.35">
      <c r="A4550">
        <v>5084</v>
      </c>
      <c r="B4550" t="s">
        <v>47</v>
      </c>
      <c r="C4550">
        <v>1985</v>
      </c>
      <c r="D4550">
        <v>11</v>
      </c>
      <c r="E4550">
        <v>7</v>
      </c>
      <c r="F4550">
        <v>8</v>
      </c>
      <c r="G4550">
        <v>26</v>
      </c>
      <c r="H4550">
        <v>21.4</v>
      </c>
      <c r="I4550">
        <v>33</v>
      </c>
      <c r="J4550">
        <v>4.2</v>
      </c>
      <c r="L4550">
        <v>4.2</v>
      </c>
      <c r="M4550">
        <v>5.0999999999999996</v>
      </c>
      <c r="R4550" t="s">
        <v>80</v>
      </c>
      <c r="T4550" t="s">
        <v>2882</v>
      </c>
      <c r="U4550">
        <v>40.31</v>
      </c>
      <c r="V4550">
        <v>42.307000000000002</v>
      </c>
      <c r="W4550">
        <v>140</v>
      </c>
      <c r="AB4550">
        <v>14</v>
      </c>
      <c r="AC4550">
        <v>1</v>
      </c>
      <c r="AE4550">
        <v>2</v>
      </c>
      <c r="AF4550">
        <v>113</v>
      </c>
      <c r="AG4550">
        <v>3</v>
      </c>
      <c r="AN4550">
        <v>14</v>
      </c>
      <c r="AO4550">
        <v>1</v>
      </c>
      <c r="AQ4550">
        <v>2</v>
      </c>
      <c r="AR4550">
        <v>113</v>
      </c>
      <c r="AS4550">
        <v>3</v>
      </c>
    </row>
    <row r="4551" spans="1:47" x14ac:dyDescent="0.35">
      <c r="A4551">
        <v>5085</v>
      </c>
      <c r="B4551" t="s">
        <v>47</v>
      </c>
      <c r="C4551">
        <v>1985</v>
      </c>
      <c r="D4551">
        <v>11</v>
      </c>
      <c r="E4551">
        <v>17</v>
      </c>
      <c r="F4551">
        <v>9</v>
      </c>
      <c r="G4551">
        <v>40</v>
      </c>
      <c r="H4551">
        <v>21.2</v>
      </c>
      <c r="I4551">
        <v>10</v>
      </c>
      <c r="J4551">
        <v>7.1</v>
      </c>
      <c r="L4551">
        <v>7.1</v>
      </c>
      <c r="M4551">
        <v>6</v>
      </c>
      <c r="Q4551">
        <v>8</v>
      </c>
      <c r="R4551" t="s">
        <v>676</v>
      </c>
      <c r="T4551" t="s">
        <v>2883</v>
      </c>
      <c r="U4551">
        <v>-1.639</v>
      </c>
      <c r="V4551">
        <v>134.911</v>
      </c>
      <c r="W4551">
        <v>170</v>
      </c>
      <c r="AE4551">
        <v>1</v>
      </c>
      <c r="AQ4551">
        <v>1</v>
      </c>
    </row>
    <row r="4552" spans="1:47" x14ac:dyDescent="0.35">
      <c r="A4552">
        <v>5086</v>
      </c>
      <c r="B4552" t="s">
        <v>47</v>
      </c>
      <c r="C4552">
        <v>1985</v>
      </c>
      <c r="D4552">
        <v>11</v>
      </c>
      <c r="E4552">
        <v>28</v>
      </c>
      <c r="F4552">
        <v>3</v>
      </c>
      <c r="G4552">
        <v>49</v>
      </c>
      <c r="H4552">
        <v>54.1</v>
      </c>
      <c r="I4552">
        <v>33</v>
      </c>
      <c r="J4552">
        <v>7.6</v>
      </c>
      <c r="L4552">
        <v>7.6</v>
      </c>
      <c r="M4552">
        <v>6.3</v>
      </c>
      <c r="R4552" t="s">
        <v>1423</v>
      </c>
      <c r="T4552" t="s">
        <v>1424</v>
      </c>
      <c r="U4552">
        <v>-13.987</v>
      </c>
      <c r="V4552">
        <v>166.185</v>
      </c>
      <c r="W4552">
        <v>170</v>
      </c>
    </row>
    <row r="4553" spans="1:47" x14ac:dyDescent="0.35">
      <c r="A4553">
        <v>5087</v>
      </c>
      <c r="B4553" t="s">
        <v>47</v>
      </c>
      <c r="C4553">
        <v>1985</v>
      </c>
      <c r="D4553">
        <v>12</v>
      </c>
      <c r="E4553">
        <v>16</v>
      </c>
      <c r="F4553">
        <v>2</v>
      </c>
      <c r="G4553">
        <v>44</v>
      </c>
      <c r="H4553">
        <v>36</v>
      </c>
      <c r="I4553">
        <v>22</v>
      </c>
      <c r="J4553">
        <v>6</v>
      </c>
      <c r="L4553">
        <v>6</v>
      </c>
      <c r="M4553">
        <v>5.9</v>
      </c>
      <c r="Q4553">
        <v>6</v>
      </c>
      <c r="R4553" t="s">
        <v>713</v>
      </c>
      <c r="T4553" t="s">
        <v>2884</v>
      </c>
      <c r="U4553">
        <v>11.725</v>
      </c>
      <c r="V4553">
        <v>-85.837999999999994</v>
      </c>
      <c r="W4553">
        <v>100</v>
      </c>
      <c r="AB4553">
        <v>6</v>
      </c>
      <c r="AC4553">
        <v>1</v>
      </c>
      <c r="AE4553">
        <v>1</v>
      </c>
      <c r="AN4553">
        <v>6</v>
      </c>
      <c r="AO4553">
        <v>1</v>
      </c>
      <c r="AQ4553">
        <v>1</v>
      </c>
    </row>
    <row r="4554" spans="1:47" x14ac:dyDescent="0.35">
      <c r="A4554">
        <v>5088</v>
      </c>
      <c r="B4554" t="s">
        <v>47</v>
      </c>
      <c r="C4554">
        <v>1985</v>
      </c>
      <c r="D4554">
        <v>12</v>
      </c>
      <c r="E4554">
        <v>21</v>
      </c>
      <c r="F4554">
        <v>1</v>
      </c>
      <c r="G4554">
        <v>13</v>
      </c>
      <c r="H4554">
        <v>22.4</v>
      </c>
      <c r="I4554">
        <v>43</v>
      </c>
      <c r="J4554">
        <v>7.6</v>
      </c>
      <c r="L4554">
        <v>7.6</v>
      </c>
      <c r="M4554">
        <v>6</v>
      </c>
      <c r="R4554" t="s">
        <v>1423</v>
      </c>
      <c r="T4554" t="s">
        <v>1424</v>
      </c>
      <c r="U4554">
        <v>-13.965999999999999</v>
      </c>
      <c r="V4554">
        <v>166.51599999999999</v>
      </c>
      <c r="W4554">
        <v>170</v>
      </c>
    </row>
    <row r="4555" spans="1:47" x14ac:dyDescent="0.35">
      <c r="A4555">
        <v>9865</v>
      </c>
      <c r="B4555" t="s">
        <v>47</v>
      </c>
      <c r="C4555">
        <v>1985</v>
      </c>
      <c r="D4555">
        <v>12</v>
      </c>
      <c r="E4555">
        <v>25</v>
      </c>
      <c r="F4555">
        <v>2</v>
      </c>
      <c r="G4555">
        <v>38</v>
      </c>
      <c r="H4555">
        <v>56.5</v>
      </c>
      <c r="I4555">
        <v>10</v>
      </c>
      <c r="J4555">
        <v>4.3</v>
      </c>
      <c r="M4555">
        <v>4.3</v>
      </c>
      <c r="R4555" t="s">
        <v>60</v>
      </c>
      <c r="T4555" t="s">
        <v>139</v>
      </c>
      <c r="U4555">
        <v>37.688000000000002</v>
      </c>
      <c r="V4555">
        <v>15.068</v>
      </c>
      <c r="W4555">
        <v>130</v>
      </c>
      <c r="X4555">
        <v>1</v>
      </c>
      <c r="Y4555">
        <v>1</v>
      </c>
      <c r="AB4555">
        <v>14</v>
      </c>
      <c r="AC4555">
        <v>1</v>
      </c>
      <c r="AE4555">
        <v>1</v>
      </c>
      <c r="AJ4555">
        <v>1</v>
      </c>
      <c r="AK4555">
        <v>1</v>
      </c>
      <c r="AN4555">
        <v>14</v>
      </c>
      <c r="AO4555">
        <v>1</v>
      </c>
      <c r="AQ4555">
        <v>1</v>
      </c>
    </row>
    <row r="4556" spans="1:47" x14ac:dyDescent="0.35">
      <c r="A4556">
        <v>5089</v>
      </c>
      <c r="B4556" t="s">
        <v>47</v>
      </c>
      <c r="C4556">
        <v>1986</v>
      </c>
      <c r="D4556">
        <v>1</v>
      </c>
      <c r="E4556">
        <v>11</v>
      </c>
      <c r="F4556">
        <v>19</v>
      </c>
      <c r="G4556">
        <v>42</v>
      </c>
      <c r="H4556">
        <v>21.9</v>
      </c>
      <c r="I4556">
        <v>39</v>
      </c>
      <c r="J4556">
        <v>5.3</v>
      </c>
      <c r="M4556">
        <v>5.3</v>
      </c>
      <c r="Q4556">
        <v>4</v>
      </c>
      <c r="R4556" t="s">
        <v>479</v>
      </c>
      <c r="T4556" t="s">
        <v>2885</v>
      </c>
      <c r="U4556">
        <v>-9.5050000000000008</v>
      </c>
      <c r="V4556">
        <v>-77.512</v>
      </c>
      <c r="W4556">
        <v>160</v>
      </c>
      <c r="X4556">
        <v>1</v>
      </c>
      <c r="Y4556">
        <v>1</v>
      </c>
      <c r="AE4556">
        <v>2</v>
      </c>
      <c r="AF4556">
        <v>60</v>
      </c>
      <c r="AG4556">
        <v>2</v>
      </c>
      <c r="AJ4556">
        <v>1</v>
      </c>
      <c r="AK4556">
        <v>1</v>
      </c>
      <c r="AQ4556">
        <v>2</v>
      </c>
      <c r="AR4556">
        <v>60</v>
      </c>
      <c r="AS4556">
        <v>2</v>
      </c>
    </row>
    <row r="4557" spans="1:47" x14ac:dyDescent="0.35">
      <c r="A4557">
        <v>5090</v>
      </c>
      <c r="B4557" t="s">
        <v>47</v>
      </c>
      <c r="C4557">
        <v>1986</v>
      </c>
      <c r="D4557">
        <v>1</v>
      </c>
      <c r="E4557">
        <v>29</v>
      </c>
      <c r="F4557">
        <v>11</v>
      </c>
      <c r="G4557">
        <v>56</v>
      </c>
      <c r="H4557">
        <v>34.6</v>
      </c>
      <c r="I4557">
        <v>33</v>
      </c>
      <c r="J4557">
        <v>5</v>
      </c>
      <c r="M4557">
        <v>5</v>
      </c>
      <c r="R4557" t="s">
        <v>676</v>
      </c>
      <c r="T4557" t="s">
        <v>2886</v>
      </c>
      <c r="U4557">
        <v>-3.9039999999999999</v>
      </c>
      <c r="V4557">
        <v>103.461</v>
      </c>
      <c r="W4557">
        <v>60</v>
      </c>
      <c r="AB4557">
        <v>2</v>
      </c>
      <c r="AC4557">
        <v>1</v>
      </c>
      <c r="AE4557">
        <v>3</v>
      </c>
      <c r="AN4557">
        <v>2</v>
      </c>
      <c r="AO4557">
        <v>1</v>
      </c>
      <c r="AQ4557">
        <v>3</v>
      </c>
    </row>
    <row r="4558" spans="1:47" x14ac:dyDescent="0.35">
      <c r="A4558">
        <v>5091</v>
      </c>
      <c r="B4558" t="s">
        <v>47</v>
      </c>
      <c r="C4558">
        <v>1986</v>
      </c>
      <c r="D4558">
        <v>2</v>
      </c>
      <c r="E4558">
        <v>3</v>
      </c>
      <c r="F4558">
        <v>15</v>
      </c>
      <c r="G4558">
        <v>12</v>
      </c>
      <c r="H4558">
        <v>46.7</v>
      </c>
      <c r="I4558">
        <v>16</v>
      </c>
      <c r="J4558">
        <v>4.7</v>
      </c>
      <c r="M4558">
        <v>4.7</v>
      </c>
      <c r="R4558" t="s">
        <v>578</v>
      </c>
      <c r="T4558" t="s">
        <v>2887</v>
      </c>
      <c r="U4558">
        <v>15.074999999999999</v>
      </c>
      <c r="V4558">
        <v>-92.072000000000003</v>
      </c>
      <c r="W4558">
        <v>100</v>
      </c>
      <c r="AE4558">
        <v>2</v>
      </c>
      <c r="AF4558">
        <v>500</v>
      </c>
      <c r="AG4558">
        <v>3</v>
      </c>
      <c r="AH4558">
        <v>500</v>
      </c>
      <c r="AI4558">
        <v>3</v>
      </c>
      <c r="AQ4558">
        <v>2</v>
      </c>
      <c r="AR4558">
        <v>500</v>
      </c>
      <c r="AS4558">
        <v>3</v>
      </c>
    </row>
    <row r="4559" spans="1:47" x14ac:dyDescent="0.35">
      <c r="A4559">
        <v>5092</v>
      </c>
      <c r="B4559" t="s">
        <v>47</v>
      </c>
      <c r="C4559">
        <v>1986</v>
      </c>
      <c r="D4559">
        <v>4</v>
      </c>
      <c r="E4559">
        <v>5</v>
      </c>
      <c r="F4559">
        <v>20</v>
      </c>
      <c r="G4559">
        <v>14</v>
      </c>
      <c r="H4559">
        <v>28.7</v>
      </c>
      <c r="I4559">
        <v>51</v>
      </c>
      <c r="J4559">
        <v>4.5999999999999996</v>
      </c>
      <c r="L4559">
        <v>4.5999999999999996</v>
      </c>
      <c r="M4559">
        <v>5.3</v>
      </c>
      <c r="Q4559">
        <v>6</v>
      </c>
      <c r="R4559" t="s">
        <v>479</v>
      </c>
      <c r="T4559" t="s">
        <v>839</v>
      </c>
      <c r="U4559">
        <v>-13.41</v>
      </c>
      <c r="V4559">
        <v>-71.784999999999997</v>
      </c>
      <c r="W4559">
        <v>160</v>
      </c>
      <c r="X4559">
        <v>16</v>
      </c>
      <c r="Y4559">
        <v>1</v>
      </c>
      <c r="AB4559">
        <v>170</v>
      </c>
      <c r="AC4559">
        <v>3</v>
      </c>
      <c r="AD4559">
        <v>22</v>
      </c>
      <c r="AE4559">
        <v>3</v>
      </c>
      <c r="AF4559">
        <v>2000</v>
      </c>
      <c r="AG4559">
        <v>4</v>
      </c>
      <c r="AJ4559">
        <v>16</v>
      </c>
      <c r="AK4559">
        <v>1</v>
      </c>
      <c r="AN4559">
        <v>170</v>
      </c>
      <c r="AO4559">
        <v>3</v>
      </c>
      <c r="AP4559">
        <v>22</v>
      </c>
      <c r="AQ4559">
        <v>3</v>
      </c>
      <c r="AR4559">
        <v>2000</v>
      </c>
      <c r="AS4559">
        <v>4</v>
      </c>
    </row>
    <row r="4560" spans="1:47" x14ac:dyDescent="0.35">
      <c r="A4560">
        <v>5093</v>
      </c>
      <c r="B4560" t="s">
        <v>47</v>
      </c>
      <c r="C4560">
        <v>1986</v>
      </c>
      <c r="D4560">
        <v>4</v>
      </c>
      <c r="E4560">
        <v>26</v>
      </c>
      <c r="F4560">
        <v>7</v>
      </c>
      <c r="G4560">
        <v>35</v>
      </c>
      <c r="H4560">
        <v>16.100000000000001</v>
      </c>
      <c r="I4560">
        <v>33</v>
      </c>
      <c r="J4560">
        <v>5.3</v>
      </c>
      <c r="L4560">
        <v>5.3</v>
      </c>
      <c r="M4560">
        <v>5.5</v>
      </c>
      <c r="R4560" t="s">
        <v>77</v>
      </c>
      <c r="T4560" t="s">
        <v>2888</v>
      </c>
      <c r="U4560">
        <v>32.128</v>
      </c>
      <c r="V4560">
        <v>76.373999999999995</v>
      </c>
      <c r="W4560">
        <v>60</v>
      </c>
      <c r="X4560">
        <v>6</v>
      </c>
      <c r="Y4560">
        <v>1</v>
      </c>
      <c r="AB4560">
        <v>30</v>
      </c>
      <c r="AC4560">
        <v>1</v>
      </c>
      <c r="AE4560">
        <v>3</v>
      </c>
      <c r="AJ4560">
        <v>6</v>
      </c>
      <c r="AK4560">
        <v>1</v>
      </c>
      <c r="AN4560">
        <v>60</v>
      </c>
      <c r="AO4560">
        <v>1</v>
      </c>
      <c r="AQ4560">
        <v>3</v>
      </c>
      <c r="AU4560">
        <v>3</v>
      </c>
    </row>
    <row r="4561" spans="1:47" x14ac:dyDescent="0.35">
      <c r="A4561">
        <v>5094</v>
      </c>
      <c r="B4561" t="s">
        <v>47</v>
      </c>
      <c r="C4561">
        <v>1986</v>
      </c>
      <c r="D4561">
        <v>5</v>
      </c>
      <c r="E4561">
        <v>5</v>
      </c>
      <c r="F4561">
        <v>3</v>
      </c>
      <c r="G4561">
        <v>35</v>
      </c>
      <c r="H4561">
        <v>38.799999999999997</v>
      </c>
      <c r="I4561">
        <v>10</v>
      </c>
      <c r="J4561">
        <v>5.9</v>
      </c>
      <c r="L4561">
        <v>5.9</v>
      </c>
      <c r="M4561">
        <v>5.9</v>
      </c>
      <c r="R4561" t="s">
        <v>80</v>
      </c>
      <c r="T4561" t="s">
        <v>2889</v>
      </c>
      <c r="U4561">
        <v>37.993000000000002</v>
      </c>
      <c r="V4561">
        <v>37.805999999999997</v>
      </c>
      <c r="W4561">
        <v>140</v>
      </c>
      <c r="X4561">
        <v>15</v>
      </c>
      <c r="Y4561">
        <v>1</v>
      </c>
      <c r="AB4561">
        <v>100</v>
      </c>
      <c r="AC4561">
        <v>2</v>
      </c>
      <c r="AD4561">
        <v>5</v>
      </c>
      <c r="AE4561">
        <v>2</v>
      </c>
      <c r="AF4561">
        <v>4000</v>
      </c>
      <c r="AG4561">
        <v>4</v>
      </c>
      <c r="AJ4561">
        <v>15</v>
      </c>
      <c r="AK4561">
        <v>1</v>
      </c>
      <c r="AN4561">
        <v>100</v>
      </c>
      <c r="AO4561">
        <v>2</v>
      </c>
      <c r="AP4561">
        <v>5</v>
      </c>
      <c r="AQ4561">
        <v>2</v>
      </c>
      <c r="AR4561">
        <v>4000</v>
      </c>
      <c r="AS4561">
        <v>4</v>
      </c>
    </row>
    <row r="4562" spans="1:47" x14ac:dyDescent="0.35">
      <c r="A4562">
        <v>5095</v>
      </c>
      <c r="B4562" t="s">
        <v>51</v>
      </c>
      <c r="C4562">
        <v>1986</v>
      </c>
      <c r="D4562">
        <v>5</v>
      </c>
      <c r="E4562">
        <v>7</v>
      </c>
      <c r="F4562">
        <v>22</v>
      </c>
      <c r="G4562">
        <v>47</v>
      </c>
      <c r="H4562">
        <v>10.8</v>
      </c>
      <c r="I4562">
        <v>19</v>
      </c>
      <c r="J4562">
        <v>8</v>
      </c>
      <c r="K4562">
        <v>8</v>
      </c>
      <c r="L4562">
        <v>7.7</v>
      </c>
      <c r="M4562">
        <v>6.4</v>
      </c>
      <c r="Q4562">
        <v>6</v>
      </c>
      <c r="R4562" t="s">
        <v>505</v>
      </c>
      <c r="S4562" t="s">
        <v>1032</v>
      </c>
      <c r="T4562" t="s">
        <v>2890</v>
      </c>
      <c r="U4562">
        <v>51.52</v>
      </c>
      <c r="V4562">
        <v>-174.77600000000001</v>
      </c>
      <c r="W4562">
        <v>150</v>
      </c>
      <c r="AE4562">
        <v>2</v>
      </c>
      <c r="AI4562">
        <v>2</v>
      </c>
      <c r="AQ4562">
        <v>2</v>
      </c>
      <c r="AU4562">
        <v>2</v>
      </c>
    </row>
    <row r="4563" spans="1:47" x14ac:dyDescent="0.35">
      <c r="A4563">
        <v>5096</v>
      </c>
      <c r="B4563" t="s">
        <v>47</v>
      </c>
      <c r="C4563">
        <v>1986</v>
      </c>
      <c r="D4563">
        <v>5</v>
      </c>
      <c r="E4563">
        <v>13</v>
      </c>
      <c r="F4563">
        <v>8</v>
      </c>
      <c r="G4563">
        <v>44</v>
      </c>
      <c r="H4563">
        <v>2.1</v>
      </c>
      <c r="I4563">
        <v>10</v>
      </c>
      <c r="J4563">
        <v>5.7</v>
      </c>
      <c r="L4563">
        <v>5.7</v>
      </c>
      <c r="M4563">
        <v>5.7</v>
      </c>
      <c r="Q4563">
        <v>7</v>
      </c>
      <c r="R4563" t="s">
        <v>102</v>
      </c>
      <c r="T4563" t="s">
        <v>2891</v>
      </c>
      <c r="U4563">
        <v>41.430999999999997</v>
      </c>
      <c r="V4563">
        <v>43.737000000000002</v>
      </c>
      <c r="W4563">
        <v>40</v>
      </c>
      <c r="X4563">
        <v>2</v>
      </c>
      <c r="Y4563">
        <v>1</v>
      </c>
      <c r="AE4563">
        <v>3</v>
      </c>
      <c r="AF4563">
        <v>1500</v>
      </c>
      <c r="AG4563">
        <v>4</v>
      </c>
      <c r="AH4563">
        <v>1500</v>
      </c>
      <c r="AI4563">
        <v>4</v>
      </c>
      <c r="AJ4563">
        <v>2</v>
      </c>
      <c r="AK4563">
        <v>1</v>
      </c>
      <c r="AQ4563">
        <v>3</v>
      </c>
      <c r="AR4563">
        <v>1500</v>
      </c>
      <c r="AS4563">
        <v>4</v>
      </c>
    </row>
    <row r="4564" spans="1:47" x14ac:dyDescent="0.35">
      <c r="A4564">
        <v>5097</v>
      </c>
      <c r="B4564" t="s">
        <v>47</v>
      </c>
      <c r="C4564">
        <v>1986</v>
      </c>
      <c r="D4564">
        <v>5</v>
      </c>
      <c r="E4564">
        <v>15</v>
      </c>
      <c r="F4564">
        <v>14</v>
      </c>
      <c r="G4564">
        <v>38</v>
      </c>
      <c r="H4564">
        <v>9.1999999999999993</v>
      </c>
      <c r="I4564">
        <v>18</v>
      </c>
      <c r="J4564">
        <v>5.2</v>
      </c>
      <c r="M4564">
        <v>5.2</v>
      </c>
      <c r="R4564" t="s">
        <v>115</v>
      </c>
      <c r="T4564" t="s">
        <v>2892</v>
      </c>
      <c r="U4564">
        <v>29.626999999999999</v>
      </c>
      <c r="V4564">
        <v>69.363</v>
      </c>
      <c r="W4564">
        <v>60</v>
      </c>
      <c r="AE4564">
        <v>3</v>
      </c>
      <c r="AQ4564">
        <v>3</v>
      </c>
    </row>
    <row r="4565" spans="1:47" x14ac:dyDescent="0.35">
      <c r="A4565">
        <v>6468</v>
      </c>
      <c r="B4565" t="s">
        <v>51</v>
      </c>
      <c r="C4565">
        <v>1986</v>
      </c>
      <c r="D4565">
        <v>5</v>
      </c>
      <c r="E4565">
        <v>17</v>
      </c>
      <c r="F4565">
        <v>16</v>
      </c>
      <c r="G4565">
        <v>20</v>
      </c>
      <c r="H4565">
        <v>22.2</v>
      </c>
      <c r="I4565">
        <v>26</v>
      </c>
      <c r="J4565">
        <v>6.4</v>
      </c>
      <c r="K4565">
        <v>6.4</v>
      </c>
      <c r="L4565">
        <v>6.6</v>
      </c>
      <c r="M4565">
        <v>5.8</v>
      </c>
      <c r="R4565" t="s">
        <v>505</v>
      </c>
      <c r="S4565" t="s">
        <v>1032</v>
      </c>
      <c r="T4565" t="s">
        <v>1826</v>
      </c>
      <c r="U4565">
        <v>52.326999999999998</v>
      </c>
      <c r="V4565">
        <v>-174.50399999999999</v>
      </c>
      <c r="W4565">
        <v>150</v>
      </c>
    </row>
    <row r="4566" spans="1:47" x14ac:dyDescent="0.35">
      <c r="A4566">
        <v>5098</v>
      </c>
      <c r="B4566" t="s">
        <v>47</v>
      </c>
      <c r="C4566">
        <v>1986</v>
      </c>
      <c r="D4566">
        <v>5</v>
      </c>
      <c r="E4566">
        <v>20</v>
      </c>
      <c r="F4566">
        <v>5</v>
      </c>
      <c r="G4566">
        <v>25</v>
      </c>
      <c r="H4566">
        <v>46.9</v>
      </c>
      <c r="I4566">
        <v>19</v>
      </c>
      <c r="J4566">
        <v>6.4</v>
      </c>
      <c r="L4566">
        <v>6.4</v>
      </c>
      <c r="M4566">
        <v>6.1</v>
      </c>
      <c r="R4566" t="s">
        <v>738</v>
      </c>
      <c r="T4566" t="s">
        <v>2510</v>
      </c>
      <c r="U4566">
        <v>24.125</v>
      </c>
      <c r="V4566">
        <v>121.619</v>
      </c>
      <c r="W4566">
        <v>30</v>
      </c>
      <c r="X4566">
        <v>1</v>
      </c>
      <c r="Y4566">
        <v>1</v>
      </c>
      <c r="AB4566">
        <v>5</v>
      </c>
      <c r="AC4566">
        <v>1</v>
      </c>
      <c r="AE4566">
        <v>1</v>
      </c>
      <c r="AJ4566">
        <v>1</v>
      </c>
      <c r="AK4566">
        <v>1</v>
      </c>
      <c r="AN4566">
        <v>5</v>
      </c>
      <c r="AO4566">
        <v>1</v>
      </c>
      <c r="AQ4566">
        <v>1</v>
      </c>
    </row>
    <row r="4567" spans="1:47" x14ac:dyDescent="0.35">
      <c r="A4567">
        <v>5099</v>
      </c>
      <c r="B4567" t="s">
        <v>47</v>
      </c>
      <c r="C4567">
        <v>1986</v>
      </c>
      <c r="D4567">
        <v>6</v>
      </c>
      <c r="E4567">
        <v>11</v>
      </c>
      <c r="F4567">
        <v>13</v>
      </c>
      <c r="G4567">
        <v>48</v>
      </c>
      <c r="H4567">
        <v>1.3</v>
      </c>
      <c r="I4567">
        <v>19</v>
      </c>
      <c r="J4567">
        <v>6.2</v>
      </c>
      <c r="L4567">
        <v>6.2</v>
      </c>
      <c r="M4567">
        <v>6</v>
      </c>
      <c r="Q4567">
        <v>7</v>
      </c>
      <c r="R4567" t="s">
        <v>501</v>
      </c>
      <c r="T4567" t="s">
        <v>501</v>
      </c>
      <c r="U4567">
        <v>10.597</v>
      </c>
      <c r="V4567">
        <v>-62.927999999999997</v>
      </c>
      <c r="W4567">
        <v>160</v>
      </c>
      <c r="X4567">
        <v>2</v>
      </c>
      <c r="Y4567">
        <v>1</v>
      </c>
      <c r="AB4567">
        <v>45</v>
      </c>
      <c r="AC4567">
        <v>1</v>
      </c>
      <c r="AD4567">
        <v>1</v>
      </c>
      <c r="AE4567">
        <v>2</v>
      </c>
      <c r="AJ4567">
        <v>2</v>
      </c>
      <c r="AK4567">
        <v>1</v>
      </c>
      <c r="AN4567">
        <v>45</v>
      </c>
      <c r="AO4567">
        <v>1</v>
      </c>
      <c r="AP4567">
        <v>1</v>
      </c>
      <c r="AQ4567">
        <v>2</v>
      </c>
    </row>
    <row r="4568" spans="1:47" x14ac:dyDescent="0.35">
      <c r="A4568">
        <v>7877</v>
      </c>
      <c r="B4568" t="s">
        <v>47</v>
      </c>
      <c r="C4568">
        <v>1986</v>
      </c>
      <c r="D4568">
        <v>6</v>
      </c>
      <c r="E4568">
        <v>24</v>
      </c>
      <c r="F4568">
        <v>3</v>
      </c>
      <c r="G4568">
        <v>11</v>
      </c>
      <c r="H4568">
        <v>30.9</v>
      </c>
      <c r="I4568">
        <v>102</v>
      </c>
      <c r="J4568">
        <v>7.1</v>
      </c>
      <c r="L4568">
        <v>7.1</v>
      </c>
      <c r="M4568">
        <v>6.6</v>
      </c>
      <c r="Q4568">
        <v>7</v>
      </c>
      <c r="R4568" t="s">
        <v>977</v>
      </c>
      <c r="T4568" t="s">
        <v>977</v>
      </c>
      <c r="U4568">
        <v>-4.4480000000000004</v>
      </c>
      <c r="V4568">
        <v>143.94300000000001</v>
      </c>
      <c r="W4568">
        <v>170</v>
      </c>
      <c r="AD4568">
        <v>0.5</v>
      </c>
      <c r="AE4568">
        <v>1</v>
      </c>
      <c r="AP4568">
        <v>0.5</v>
      </c>
      <c r="AQ4568">
        <v>1</v>
      </c>
    </row>
    <row r="4569" spans="1:47" x14ac:dyDescent="0.35">
      <c r="A4569">
        <v>5100</v>
      </c>
      <c r="B4569" t="s">
        <v>47</v>
      </c>
      <c r="C4569">
        <v>1986</v>
      </c>
      <c r="D4569">
        <v>7</v>
      </c>
      <c r="E4569">
        <v>8</v>
      </c>
      <c r="F4569">
        <v>9</v>
      </c>
      <c r="G4569">
        <v>20</v>
      </c>
      <c r="H4569">
        <v>44.5</v>
      </c>
      <c r="I4569">
        <v>12</v>
      </c>
      <c r="J4569">
        <v>6</v>
      </c>
      <c r="L4569">
        <v>6</v>
      </c>
      <c r="M4569">
        <v>5.8</v>
      </c>
      <c r="Q4569">
        <v>7</v>
      </c>
      <c r="R4569" t="s">
        <v>505</v>
      </c>
      <c r="S4569" t="s">
        <v>1092</v>
      </c>
      <c r="T4569" t="s">
        <v>2893</v>
      </c>
      <c r="U4569">
        <v>34</v>
      </c>
      <c r="V4569">
        <v>-116.61</v>
      </c>
      <c r="W4569">
        <v>150</v>
      </c>
      <c r="AB4569">
        <v>29</v>
      </c>
      <c r="AC4569">
        <v>1</v>
      </c>
      <c r="AD4569">
        <v>4.5</v>
      </c>
      <c r="AE4569">
        <v>2</v>
      </c>
      <c r="AN4569">
        <v>29</v>
      </c>
      <c r="AO4569">
        <v>1</v>
      </c>
      <c r="AP4569">
        <v>4.5</v>
      </c>
      <c r="AQ4569">
        <v>2</v>
      </c>
    </row>
    <row r="4570" spans="1:47" x14ac:dyDescent="0.35">
      <c r="A4570">
        <v>5101</v>
      </c>
      <c r="B4570" t="s">
        <v>47</v>
      </c>
      <c r="C4570">
        <v>1986</v>
      </c>
      <c r="D4570">
        <v>7</v>
      </c>
      <c r="E4570">
        <v>12</v>
      </c>
      <c r="F4570">
        <v>7</v>
      </c>
      <c r="G4570">
        <v>54</v>
      </c>
      <c r="H4570">
        <v>26.8</v>
      </c>
      <c r="I4570">
        <v>10</v>
      </c>
      <c r="J4570">
        <v>5.6</v>
      </c>
      <c r="L4570">
        <v>5.6</v>
      </c>
      <c r="M4570">
        <v>5.7</v>
      </c>
      <c r="R4570" t="s">
        <v>73</v>
      </c>
      <c r="T4570" t="s">
        <v>2894</v>
      </c>
      <c r="U4570">
        <v>29.962</v>
      </c>
      <c r="V4570">
        <v>51.582000000000001</v>
      </c>
      <c r="W4570">
        <v>140</v>
      </c>
      <c r="X4570">
        <v>1</v>
      </c>
      <c r="Y4570">
        <v>1</v>
      </c>
      <c r="AB4570">
        <v>4</v>
      </c>
      <c r="AC4570">
        <v>1</v>
      </c>
      <c r="AE4570">
        <v>2</v>
      </c>
      <c r="AF4570">
        <v>300</v>
      </c>
      <c r="AG4570">
        <v>3</v>
      </c>
      <c r="AJ4570">
        <v>1</v>
      </c>
      <c r="AK4570">
        <v>1</v>
      </c>
      <c r="AN4570">
        <v>4</v>
      </c>
      <c r="AO4570">
        <v>1</v>
      </c>
      <c r="AQ4570">
        <v>2</v>
      </c>
      <c r="AR4570">
        <v>300</v>
      </c>
      <c r="AS4570">
        <v>3</v>
      </c>
    </row>
    <row r="4571" spans="1:47" x14ac:dyDescent="0.35">
      <c r="A4571">
        <v>5102</v>
      </c>
      <c r="B4571" t="s">
        <v>47</v>
      </c>
      <c r="C4571">
        <v>1986</v>
      </c>
      <c r="D4571">
        <v>7</v>
      </c>
      <c r="E4571">
        <v>13</v>
      </c>
      <c r="F4571">
        <v>13</v>
      </c>
      <c r="G4571">
        <v>47</v>
      </c>
      <c r="H4571">
        <v>8.1999999999999993</v>
      </c>
      <c r="I4571">
        <v>6</v>
      </c>
      <c r="J4571">
        <v>5.8</v>
      </c>
      <c r="L4571">
        <v>5.8</v>
      </c>
      <c r="M4571">
        <v>5.6</v>
      </c>
      <c r="N4571">
        <v>5.3</v>
      </c>
      <c r="Q4571">
        <v>6</v>
      </c>
      <c r="R4571" t="s">
        <v>505</v>
      </c>
      <c r="S4571" t="s">
        <v>1092</v>
      </c>
      <c r="T4571" t="s">
        <v>2895</v>
      </c>
      <c r="U4571">
        <v>32.97</v>
      </c>
      <c r="V4571">
        <v>-117.869</v>
      </c>
      <c r="W4571">
        <v>150</v>
      </c>
      <c r="AD4571">
        <v>0.7</v>
      </c>
      <c r="AE4571">
        <v>1</v>
      </c>
      <c r="AP4571">
        <v>0.7</v>
      </c>
      <c r="AQ4571">
        <v>1</v>
      </c>
    </row>
    <row r="4572" spans="1:47" x14ac:dyDescent="0.35">
      <c r="A4572">
        <v>5104</v>
      </c>
      <c r="B4572" t="s">
        <v>47</v>
      </c>
      <c r="C4572">
        <v>1986</v>
      </c>
      <c r="D4572">
        <v>7</v>
      </c>
      <c r="E4572">
        <v>18</v>
      </c>
      <c r="F4572">
        <v>17</v>
      </c>
      <c r="G4572">
        <v>22</v>
      </c>
      <c r="H4572">
        <v>38.200000000000003</v>
      </c>
      <c r="I4572">
        <v>7</v>
      </c>
      <c r="J4572">
        <v>4.9000000000000004</v>
      </c>
      <c r="L4572">
        <v>4.9000000000000004</v>
      </c>
      <c r="M4572">
        <v>5.9</v>
      </c>
      <c r="R4572" t="s">
        <v>501</v>
      </c>
      <c r="T4572" t="s">
        <v>2896</v>
      </c>
      <c r="U4572">
        <v>10.77</v>
      </c>
      <c r="V4572">
        <v>-69.427999999999997</v>
      </c>
      <c r="W4572">
        <v>160</v>
      </c>
      <c r="X4572">
        <v>1</v>
      </c>
      <c r="Y4572">
        <v>1</v>
      </c>
      <c r="AE4572">
        <v>1</v>
      </c>
      <c r="AF4572">
        <v>30</v>
      </c>
      <c r="AG4572">
        <v>1</v>
      </c>
      <c r="AJ4572">
        <v>1</v>
      </c>
      <c r="AK4572">
        <v>1</v>
      </c>
      <c r="AQ4572">
        <v>1</v>
      </c>
      <c r="AR4572">
        <v>30</v>
      </c>
      <c r="AS4572">
        <v>1</v>
      </c>
    </row>
    <row r="4573" spans="1:47" x14ac:dyDescent="0.35">
      <c r="A4573">
        <v>5105</v>
      </c>
      <c r="B4573" t="s">
        <v>47</v>
      </c>
      <c r="C4573">
        <v>1986</v>
      </c>
      <c r="D4573">
        <v>7</v>
      </c>
      <c r="E4573">
        <v>21</v>
      </c>
      <c r="F4573">
        <v>14</v>
      </c>
      <c r="G4573">
        <v>42</v>
      </c>
      <c r="H4573">
        <v>26.6</v>
      </c>
      <c r="I4573">
        <v>9</v>
      </c>
      <c r="J4573">
        <v>6.2</v>
      </c>
      <c r="L4573">
        <v>6.2</v>
      </c>
      <c r="M4573">
        <v>6</v>
      </c>
      <c r="Q4573">
        <v>6</v>
      </c>
      <c r="R4573" t="s">
        <v>505</v>
      </c>
      <c r="S4573" t="s">
        <v>1092</v>
      </c>
      <c r="T4573" t="s">
        <v>2897</v>
      </c>
      <c r="U4573">
        <v>37.536999999999999</v>
      </c>
      <c r="V4573">
        <v>-118.447</v>
      </c>
      <c r="W4573">
        <v>150</v>
      </c>
      <c r="AD4573">
        <v>1</v>
      </c>
      <c r="AE4573">
        <v>2</v>
      </c>
      <c r="AP4573">
        <v>1</v>
      </c>
      <c r="AQ4573">
        <v>2</v>
      </c>
    </row>
    <row r="4574" spans="1:47" x14ac:dyDescent="0.35">
      <c r="A4574">
        <v>5106</v>
      </c>
      <c r="B4574" t="s">
        <v>47</v>
      </c>
      <c r="C4574">
        <v>1986</v>
      </c>
      <c r="D4574">
        <v>8</v>
      </c>
      <c r="E4574">
        <v>3</v>
      </c>
      <c r="F4574">
        <v>1</v>
      </c>
      <c r="G4574">
        <v>33</v>
      </c>
      <c r="H4574">
        <v>20.3</v>
      </c>
      <c r="I4574">
        <v>12</v>
      </c>
      <c r="J4574">
        <v>4.0999999999999996</v>
      </c>
      <c r="L4574">
        <v>4.0999999999999996</v>
      </c>
      <c r="M4574">
        <v>5</v>
      </c>
      <c r="R4574" t="s">
        <v>80</v>
      </c>
      <c r="T4574" t="s">
        <v>2898</v>
      </c>
      <c r="U4574">
        <v>37.200000000000003</v>
      </c>
      <c r="V4574">
        <v>37.299999999999997</v>
      </c>
      <c r="W4574">
        <v>140</v>
      </c>
      <c r="AE4574">
        <v>1</v>
      </c>
      <c r="AF4574">
        <v>73</v>
      </c>
      <c r="AG4574">
        <v>2</v>
      </c>
      <c r="AQ4574">
        <v>1</v>
      </c>
      <c r="AR4574">
        <v>73</v>
      </c>
      <c r="AS4574">
        <v>2</v>
      </c>
    </row>
    <row r="4575" spans="1:47" x14ac:dyDescent="0.35">
      <c r="A4575">
        <v>5107</v>
      </c>
      <c r="B4575" t="s">
        <v>47</v>
      </c>
      <c r="C4575">
        <v>1986</v>
      </c>
      <c r="D4575">
        <v>8</v>
      </c>
      <c r="E4575">
        <v>30</v>
      </c>
      <c r="F4575">
        <v>21</v>
      </c>
      <c r="G4575">
        <v>28</v>
      </c>
      <c r="H4575">
        <v>35.4</v>
      </c>
      <c r="I4575">
        <v>132</v>
      </c>
      <c r="J4575">
        <v>6.9</v>
      </c>
      <c r="L4575">
        <v>6.9</v>
      </c>
      <c r="M4575">
        <v>6.4</v>
      </c>
      <c r="Q4575">
        <v>8</v>
      </c>
      <c r="R4575" t="s">
        <v>534</v>
      </c>
      <c r="T4575" t="s">
        <v>2899</v>
      </c>
      <c r="U4575">
        <v>45.546999999999997</v>
      </c>
      <c r="V4575">
        <v>26.315999999999999</v>
      </c>
      <c r="W4575">
        <v>110</v>
      </c>
      <c r="X4575">
        <v>2</v>
      </c>
      <c r="Y4575">
        <v>1</v>
      </c>
      <c r="AB4575">
        <v>558</v>
      </c>
      <c r="AC4575">
        <v>3</v>
      </c>
      <c r="AD4575">
        <v>730</v>
      </c>
      <c r="AE4575">
        <v>4</v>
      </c>
      <c r="AH4575">
        <v>55000</v>
      </c>
      <c r="AI4575">
        <v>4</v>
      </c>
      <c r="AJ4575">
        <v>2</v>
      </c>
      <c r="AK4575">
        <v>1</v>
      </c>
      <c r="AN4575">
        <v>558</v>
      </c>
      <c r="AO4575">
        <v>3</v>
      </c>
      <c r="AP4575">
        <v>730</v>
      </c>
      <c r="AQ4575">
        <v>4</v>
      </c>
      <c r="AT4575">
        <v>55000</v>
      </c>
      <c r="AU4575">
        <v>4</v>
      </c>
    </row>
    <row r="4576" spans="1:47" x14ac:dyDescent="0.35">
      <c r="A4576">
        <v>5108</v>
      </c>
      <c r="B4576" t="s">
        <v>47</v>
      </c>
      <c r="C4576">
        <v>1986</v>
      </c>
      <c r="D4576">
        <v>9</v>
      </c>
      <c r="E4576">
        <v>13</v>
      </c>
      <c r="F4576">
        <v>17</v>
      </c>
      <c r="G4576">
        <v>24</v>
      </c>
      <c r="H4576">
        <v>31.4</v>
      </c>
      <c r="I4576">
        <v>11</v>
      </c>
      <c r="J4576">
        <v>5.8</v>
      </c>
      <c r="L4576">
        <v>5.8</v>
      </c>
      <c r="M4576">
        <v>6</v>
      </c>
      <c r="Q4576">
        <v>10</v>
      </c>
      <c r="R4576" t="s">
        <v>56</v>
      </c>
      <c r="T4576" t="s">
        <v>2900</v>
      </c>
      <c r="U4576">
        <v>37.014000000000003</v>
      </c>
      <c r="V4576">
        <v>22.175999999999998</v>
      </c>
      <c r="W4576">
        <v>130</v>
      </c>
      <c r="X4576">
        <v>20</v>
      </c>
      <c r="Y4576">
        <v>1</v>
      </c>
      <c r="AB4576">
        <v>300</v>
      </c>
      <c r="AC4576">
        <v>3</v>
      </c>
      <c r="AD4576">
        <v>5</v>
      </c>
      <c r="AE4576">
        <v>2</v>
      </c>
      <c r="AF4576">
        <v>1500</v>
      </c>
      <c r="AG4576">
        <v>4</v>
      </c>
      <c r="AJ4576">
        <v>20</v>
      </c>
      <c r="AK4576">
        <v>1</v>
      </c>
      <c r="AN4576">
        <v>300</v>
      </c>
      <c r="AO4576">
        <v>3</v>
      </c>
      <c r="AR4576">
        <v>1500</v>
      </c>
      <c r="AS4576">
        <v>4</v>
      </c>
    </row>
    <row r="4577" spans="1:45" x14ac:dyDescent="0.35">
      <c r="A4577">
        <v>5109</v>
      </c>
      <c r="B4577" t="s">
        <v>47</v>
      </c>
      <c r="C4577">
        <v>1986</v>
      </c>
      <c r="D4577">
        <v>9</v>
      </c>
      <c r="E4577">
        <v>15</v>
      </c>
      <c r="F4577">
        <v>11</v>
      </c>
      <c r="G4577">
        <v>41</v>
      </c>
      <c r="H4577">
        <v>27.8</v>
      </c>
      <c r="I4577">
        <v>10</v>
      </c>
      <c r="J4577">
        <v>4.8</v>
      </c>
      <c r="L4577">
        <v>4.8</v>
      </c>
      <c r="M4577">
        <v>4.9000000000000004</v>
      </c>
      <c r="Q4577">
        <v>7</v>
      </c>
      <c r="R4577" t="s">
        <v>56</v>
      </c>
      <c r="T4577" t="s">
        <v>2901</v>
      </c>
      <c r="U4577">
        <v>36.93</v>
      </c>
      <c r="V4577">
        <v>22.175000000000001</v>
      </c>
      <c r="W4577">
        <v>130</v>
      </c>
      <c r="AB4577">
        <v>37</v>
      </c>
      <c r="AC4577">
        <v>1</v>
      </c>
      <c r="AE4577">
        <v>1</v>
      </c>
      <c r="AN4577">
        <v>37</v>
      </c>
      <c r="AO4577">
        <v>1</v>
      </c>
      <c r="AQ4577">
        <v>1</v>
      </c>
    </row>
    <row r="4578" spans="1:45" x14ac:dyDescent="0.35">
      <c r="A4578">
        <v>5110</v>
      </c>
      <c r="B4578" t="s">
        <v>47</v>
      </c>
      <c r="C4578">
        <v>1986</v>
      </c>
      <c r="D4578">
        <v>10</v>
      </c>
      <c r="E4578">
        <v>5</v>
      </c>
      <c r="F4578">
        <v>18</v>
      </c>
      <c r="G4578">
        <v>53</v>
      </c>
      <c r="H4578">
        <v>20.9</v>
      </c>
      <c r="I4578">
        <v>5</v>
      </c>
      <c r="J4578">
        <v>4.8</v>
      </c>
      <c r="L4578">
        <v>4.8</v>
      </c>
      <c r="M4578">
        <v>4.9000000000000004</v>
      </c>
      <c r="Q4578">
        <v>4</v>
      </c>
      <c r="R4578" t="s">
        <v>1101</v>
      </c>
      <c r="T4578" t="s">
        <v>2902</v>
      </c>
      <c r="U4578">
        <v>-30.545999999999999</v>
      </c>
      <c r="V4578">
        <v>28.736999999999998</v>
      </c>
      <c r="W4578">
        <v>10</v>
      </c>
      <c r="AE4578">
        <v>1</v>
      </c>
      <c r="AQ4578">
        <v>1</v>
      </c>
    </row>
    <row r="4579" spans="1:45" x14ac:dyDescent="0.35">
      <c r="A4579">
        <v>5111</v>
      </c>
      <c r="B4579" t="s">
        <v>47</v>
      </c>
      <c r="C4579">
        <v>1986</v>
      </c>
      <c r="D4579">
        <v>10</v>
      </c>
      <c r="E4579">
        <v>10</v>
      </c>
      <c r="F4579">
        <v>17</v>
      </c>
      <c r="G4579">
        <v>49</v>
      </c>
      <c r="H4579">
        <v>24.1</v>
      </c>
      <c r="I4579">
        <v>7</v>
      </c>
      <c r="J4579">
        <v>5.4</v>
      </c>
      <c r="L4579">
        <v>5.4</v>
      </c>
      <c r="M4579">
        <v>5</v>
      </c>
      <c r="R4579" t="s">
        <v>591</v>
      </c>
      <c r="T4579" t="s">
        <v>733</v>
      </c>
      <c r="U4579">
        <v>13.827</v>
      </c>
      <c r="V4579">
        <v>-89.117999999999995</v>
      </c>
      <c r="W4579">
        <v>100</v>
      </c>
      <c r="X4579">
        <v>1100</v>
      </c>
      <c r="Y4579">
        <v>4</v>
      </c>
      <c r="AB4579">
        <v>10000</v>
      </c>
      <c r="AC4579">
        <v>4</v>
      </c>
      <c r="AD4579">
        <v>1500</v>
      </c>
      <c r="AE4579">
        <v>4</v>
      </c>
      <c r="AJ4579">
        <v>1100</v>
      </c>
      <c r="AK4579">
        <v>4</v>
      </c>
      <c r="AN4579">
        <v>20000</v>
      </c>
      <c r="AO4579">
        <v>4</v>
      </c>
      <c r="AP4579">
        <v>1500</v>
      </c>
      <c r="AQ4579">
        <v>4</v>
      </c>
    </row>
    <row r="4580" spans="1:45" x14ac:dyDescent="0.35">
      <c r="A4580">
        <v>5113</v>
      </c>
      <c r="B4580" t="s">
        <v>47</v>
      </c>
      <c r="C4580">
        <v>1986</v>
      </c>
      <c r="D4580">
        <v>10</v>
      </c>
      <c r="E4580">
        <v>11</v>
      </c>
      <c r="F4580">
        <v>9</v>
      </c>
      <c r="G4580">
        <v>0</v>
      </c>
      <c r="H4580">
        <v>10.5</v>
      </c>
      <c r="I4580">
        <v>5</v>
      </c>
      <c r="J4580">
        <v>5.5</v>
      </c>
      <c r="L4580">
        <v>5.5</v>
      </c>
      <c r="M4580">
        <v>5.5</v>
      </c>
      <c r="R4580" t="s">
        <v>80</v>
      </c>
      <c r="T4580" t="s">
        <v>2903</v>
      </c>
      <c r="U4580">
        <v>37.930999999999997</v>
      </c>
      <c r="V4580">
        <v>28.574000000000002</v>
      </c>
      <c r="W4580">
        <v>140</v>
      </c>
      <c r="AB4580">
        <v>3</v>
      </c>
      <c r="AC4580">
        <v>1</v>
      </c>
      <c r="AE4580">
        <v>1</v>
      </c>
      <c r="AF4580">
        <v>50</v>
      </c>
      <c r="AG4580">
        <v>1</v>
      </c>
      <c r="AN4580">
        <v>3</v>
      </c>
      <c r="AO4580">
        <v>1</v>
      </c>
      <c r="AQ4580">
        <v>2</v>
      </c>
      <c r="AR4580">
        <v>50</v>
      </c>
      <c r="AS4580">
        <v>1</v>
      </c>
    </row>
    <row r="4581" spans="1:45" x14ac:dyDescent="0.35">
      <c r="A4581">
        <v>5114</v>
      </c>
      <c r="B4581" t="s">
        <v>47</v>
      </c>
      <c r="C4581">
        <v>1986</v>
      </c>
      <c r="D4581">
        <v>10</v>
      </c>
      <c r="E4581">
        <v>16</v>
      </c>
      <c r="F4581">
        <v>19</v>
      </c>
      <c r="G4581">
        <v>54</v>
      </c>
      <c r="H4581">
        <v>10.4</v>
      </c>
      <c r="I4581">
        <v>43</v>
      </c>
      <c r="J4581">
        <v>4.5</v>
      </c>
      <c r="L4581">
        <v>4.5</v>
      </c>
      <c r="M4581">
        <v>5.2</v>
      </c>
      <c r="R4581" t="s">
        <v>115</v>
      </c>
      <c r="T4581" t="s">
        <v>2904</v>
      </c>
      <c r="U4581">
        <v>27.727</v>
      </c>
      <c r="V4581">
        <v>66.650000000000006</v>
      </c>
      <c r="W4581">
        <v>60</v>
      </c>
      <c r="AE4581">
        <v>1</v>
      </c>
      <c r="AF4581">
        <v>150</v>
      </c>
      <c r="AG4581">
        <v>3</v>
      </c>
      <c r="AH4581">
        <v>150</v>
      </c>
      <c r="AI4581">
        <v>3</v>
      </c>
      <c r="AQ4581">
        <v>1</v>
      </c>
      <c r="AR4581">
        <v>150</v>
      </c>
      <c r="AS4581">
        <v>3</v>
      </c>
    </row>
    <row r="4582" spans="1:45" x14ac:dyDescent="0.35">
      <c r="A4582">
        <v>5115</v>
      </c>
      <c r="B4582" t="s">
        <v>51</v>
      </c>
      <c r="C4582">
        <v>1986</v>
      </c>
      <c r="D4582">
        <v>10</v>
      </c>
      <c r="E4582">
        <v>20</v>
      </c>
      <c r="F4582">
        <v>6</v>
      </c>
      <c r="G4582">
        <v>46</v>
      </c>
      <c r="H4582">
        <v>9.9</v>
      </c>
      <c r="I4582">
        <v>29</v>
      </c>
      <c r="J4582">
        <v>8.1</v>
      </c>
      <c r="L4582">
        <v>8.1</v>
      </c>
      <c r="M4582">
        <v>6.6</v>
      </c>
      <c r="R4582" t="s">
        <v>1827</v>
      </c>
      <c r="T4582" t="s">
        <v>2905</v>
      </c>
      <c r="U4582">
        <v>-28.117000000000001</v>
      </c>
      <c r="V4582">
        <v>-176.36699999999999</v>
      </c>
      <c r="W4582">
        <v>170</v>
      </c>
      <c r="AE4582">
        <v>1</v>
      </c>
      <c r="AQ4582">
        <v>1</v>
      </c>
    </row>
    <row r="4583" spans="1:45" x14ac:dyDescent="0.35">
      <c r="A4583">
        <v>5116</v>
      </c>
      <c r="B4583" t="s">
        <v>51</v>
      </c>
      <c r="C4583">
        <v>1986</v>
      </c>
      <c r="D4583">
        <v>11</v>
      </c>
      <c r="E4583">
        <v>14</v>
      </c>
      <c r="F4583">
        <v>21</v>
      </c>
      <c r="G4583">
        <v>20</v>
      </c>
      <c r="H4583">
        <v>10.5</v>
      </c>
      <c r="I4583">
        <v>34</v>
      </c>
      <c r="J4583">
        <v>7.8</v>
      </c>
      <c r="L4583">
        <v>7.8</v>
      </c>
      <c r="M4583">
        <v>6.3</v>
      </c>
      <c r="Q4583">
        <v>8</v>
      </c>
      <c r="R4583" t="s">
        <v>738</v>
      </c>
      <c r="T4583" t="s">
        <v>2906</v>
      </c>
      <c r="U4583">
        <v>23.901</v>
      </c>
      <c r="V4583">
        <v>121.574</v>
      </c>
      <c r="W4583">
        <v>30</v>
      </c>
      <c r="X4583">
        <v>15</v>
      </c>
      <c r="Y4583">
        <v>1</v>
      </c>
      <c r="AB4583">
        <v>44</v>
      </c>
      <c r="AC4583">
        <v>1</v>
      </c>
      <c r="AE4583">
        <v>1</v>
      </c>
      <c r="AJ4583">
        <v>15</v>
      </c>
      <c r="AK4583">
        <v>1</v>
      </c>
      <c r="AN4583">
        <v>44</v>
      </c>
      <c r="AO4583">
        <v>1</v>
      </c>
      <c r="AQ4583">
        <v>1</v>
      </c>
    </row>
    <row r="4584" spans="1:45" x14ac:dyDescent="0.35">
      <c r="A4584">
        <v>5117</v>
      </c>
      <c r="B4584" t="s">
        <v>47</v>
      </c>
      <c r="C4584">
        <v>1986</v>
      </c>
      <c r="D4584">
        <v>11</v>
      </c>
      <c r="E4584">
        <v>25</v>
      </c>
      <c r="F4584">
        <v>13</v>
      </c>
      <c r="G4584">
        <v>59</v>
      </c>
      <c r="H4584">
        <v>42.3</v>
      </c>
      <c r="I4584">
        <v>30</v>
      </c>
      <c r="J4584">
        <v>5.5</v>
      </c>
      <c r="L4584">
        <v>5.5</v>
      </c>
      <c r="M4584">
        <v>5.3</v>
      </c>
      <c r="Q4584">
        <v>8</v>
      </c>
      <c r="R4584" t="s">
        <v>446</v>
      </c>
      <c r="T4584" t="s">
        <v>2907</v>
      </c>
      <c r="U4584">
        <v>44.12</v>
      </c>
      <c r="V4584">
        <v>16.338999999999999</v>
      </c>
      <c r="W4584">
        <v>130</v>
      </c>
      <c r="AB4584">
        <v>12</v>
      </c>
      <c r="AC4584">
        <v>1</v>
      </c>
      <c r="AE4584">
        <v>2</v>
      </c>
      <c r="AN4584">
        <v>12</v>
      </c>
      <c r="AO4584">
        <v>1</v>
      </c>
      <c r="AQ4584">
        <v>2</v>
      </c>
    </row>
    <row r="4585" spans="1:45" x14ac:dyDescent="0.35">
      <c r="A4585">
        <v>5118</v>
      </c>
      <c r="B4585" t="s">
        <v>47</v>
      </c>
      <c r="C4585">
        <v>1986</v>
      </c>
      <c r="D4585">
        <v>11</v>
      </c>
      <c r="E4585">
        <v>30</v>
      </c>
      <c r="F4585">
        <v>5</v>
      </c>
      <c r="G4585">
        <v>19</v>
      </c>
      <c r="H4585">
        <v>48.2</v>
      </c>
      <c r="I4585">
        <v>5</v>
      </c>
      <c r="J4585">
        <v>4.8</v>
      </c>
      <c r="L4585">
        <v>4.8</v>
      </c>
      <c r="M4585">
        <v>4.9000000000000004</v>
      </c>
      <c r="R4585" t="s">
        <v>2343</v>
      </c>
      <c r="T4585" t="s">
        <v>2908</v>
      </c>
      <c r="U4585">
        <v>-5.4939999999999998</v>
      </c>
      <c r="V4585">
        <v>-35.768999999999998</v>
      </c>
      <c r="W4585">
        <v>160</v>
      </c>
      <c r="X4585">
        <v>1</v>
      </c>
      <c r="Y4585">
        <v>1</v>
      </c>
      <c r="AD4585">
        <v>5</v>
      </c>
      <c r="AE4585">
        <v>2</v>
      </c>
      <c r="AF4585">
        <v>1500</v>
      </c>
      <c r="AG4585">
        <v>4</v>
      </c>
      <c r="AJ4585">
        <v>1</v>
      </c>
      <c r="AK4585">
        <v>1</v>
      </c>
      <c r="AP4585">
        <v>5</v>
      </c>
      <c r="AQ4585">
        <v>2</v>
      </c>
      <c r="AR4585">
        <v>1500</v>
      </c>
      <c r="AS4585">
        <v>4</v>
      </c>
    </row>
    <row r="4586" spans="1:45" x14ac:dyDescent="0.35">
      <c r="A4586">
        <v>5119</v>
      </c>
      <c r="B4586" t="s">
        <v>47</v>
      </c>
      <c r="C4586">
        <v>1986</v>
      </c>
      <c r="D4586">
        <v>12</v>
      </c>
      <c r="E4586">
        <v>7</v>
      </c>
      <c r="F4586">
        <v>14</v>
      </c>
      <c r="G4586">
        <v>17</v>
      </c>
      <c r="H4586">
        <v>9.5</v>
      </c>
      <c r="I4586">
        <v>21</v>
      </c>
      <c r="J4586">
        <v>5.6</v>
      </c>
      <c r="L4586">
        <v>5.6</v>
      </c>
      <c r="M4586">
        <v>5.2</v>
      </c>
      <c r="Q4586">
        <v>7</v>
      </c>
      <c r="R4586" t="s">
        <v>104</v>
      </c>
      <c r="T4586" t="s">
        <v>2909</v>
      </c>
      <c r="U4586">
        <v>43.274000000000001</v>
      </c>
      <c r="V4586">
        <v>25.911999999999999</v>
      </c>
      <c r="W4586">
        <v>110</v>
      </c>
      <c r="X4586">
        <v>3</v>
      </c>
      <c r="Y4586">
        <v>1</v>
      </c>
      <c r="AB4586">
        <v>60</v>
      </c>
      <c r="AC4586">
        <v>2</v>
      </c>
      <c r="AD4586">
        <v>5</v>
      </c>
      <c r="AE4586">
        <v>2</v>
      </c>
      <c r="AJ4586">
        <v>3</v>
      </c>
      <c r="AK4586">
        <v>1</v>
      </c>
      <c r="AN4586">
        <v>60</v>
      </c>
      <c r="AO4586">
        <v>2</v>
      </c>
      <c r="AP4586">
        <v>5</v>
      </c>
      <c r="AQ4586">
        <v>2</v>
      </c>
    </row>
    <row r="4587" spans="1:45" x14ac:dyDescent="0.35">
      <c r="A4587">
        <v>5120</v>
      </c>
      <c r="B4587" t="s">
        <v>47</v>
      </c>
      <c r="C4587">
        <v>1986</v>
      </c>
      <c r="D4587">
        <v>12</v>
      </c>
      <c r="E4587">
        <v>19</v>
      </c>
      <c r="F4587">
        <v>5</v>
      </c>
      <c r="G4587">
        <v>47</v>
      </c>
      <c r="H4587">
        <v>29</v>
      </c>
      <c r="I4587">
        <v>33</v>
      </c>
      <c r="J4587">
        <v>5</v>
      </c>
      <c r="M4587">
        <v>5</v>
      </c>
      <c r="Q4587">
        <v>3</v>
      </c>
      <c r="R4587" t="s">
        <v>539</v>
      </c>
      <c r="T4587" t="s">
        <v>2910</v>
      </c>
      <c r="U4587">
        <v>-33.070999999999998</v>
      </c>
      <c r="V4587">
        <v>-72.084000000000003</v>
      </c>
      <c r="W4587">
        <v>160</v>
      </c>
      <c r="AC4587">
        <v>2</v>
      </c>
      <c r="AE4587">
        <v>1</v>
      </c>
      <c r="AF4587">
        <v>16</v>
      </c>
      <c r="AG4587">
        <v>1</v>
      </c>
      <c r="AO4587">
        <v>2</v>
      </c>
      <c r="AQ4587">
        <v>1</v>
      </c>
      <c r="AR4587">
        <v>16</v>
      </c>
      <c r="AS4587">
        <v>1</v>
      </c>
    </row>
    <row r="4588" spans="1:45" x14ac:dyDescent="0.35">
      <c r="A4588">
        <v>5121</v>
      </c>
      <c r="B4588" t="s">
        <v>47</v>
      </c>
      <c r="C4588">
        <v>1986</v>
      </c>
      <c r="D4588">
        <v>12</v>
      </c>
      <c r="E4588">
        <v>20</v>
      </c>
      <c r="F4588">
        <v>23</v>
      </c>
      <c r="G4588">
        <v>47</v>
      </c>
      <c r="H4588">
        <v>8.9</v>
      </c>
      <c r="I4588">
        <v>26</v>
      </c>
      <c r="J4588">
        <v>5</v>
      </c>
      <c r="L4588">
        <v>5</v>
      </c>
      <c r="M4588">
        <v>5.5</v>
      </c>
      <c r="R4588" t="s">
        <v>73</v>
      </c>
      <c r="T4588" t="s">
        <v>2911</v>
      </c>
      <c r="U4588">
        <v>29.984999999999999</v>
      </c>
      <c r="V4588">
        <v>51.622999999999998</v>
      </c>
      <c r="W4588">
        <v>140</v>
      </c>
      <c r="AE4588">
        <v>2</v>
      </c>
      <c r="AF4588">
        <v>80</v>
      </c>
      <c r="AG4588">
        <v>2</v>
      </c>
      <c r="AQ4588">
        <v>2</v>
      </c>
      <c r="AR4588">
        <v>80</v>
      </c>
      <c r="AS4588">
        <v>2</v>
      </c>
    </row>
    <row r="4589" spans="1:45" x14ac:dyDescent="0.35">
      <c r="A4589">
        <v>5122</v>
      </c>
      <c r="B4589" t="s">
        <v>47</v>
      </c>
      <c r="C4589">
        <v>1987</v>
      </c>
      <c r="D4589">
        <v>1</v>
      </c>
      <c r="E4589">
        <v>5</v>
      </c>
      <c r="F4589">
        <v>22</v>
      </c>
      <c r="G4589">
        <v>52</v>
      </c>
      <c r="H4589">
        <v>46.5</v>
      </c>
      <c r="I4589">
        <v>17</v>
      </c>
      <c r="J4589">
        <v>5.8</v>
      </c>
      <c r="L4589">
        <v>5.8</v>
      </c>
      <c r="M4589">
        <v>5.9</v>
      </c>
      <c r="R4589" t="s">
        <v>93</v>
      </c>
      <c r="T4589" t="s">
        <v>2912</v>
      </c>
      <c r="U4589">
        <v>41.963999999999999</v>
      </c>
      <c r="V4589">
        <v>81.319000000000003</v>
      </c>
      <c r="W4589">
        <v>40</v>
      </c>
      <c r="AC4589">
        <v>3</v>
      </c>
      <c r="AE4589">
        <v>2</v>
      </c>
      <c r="AO4589">
        <v>3</v>
      </c>
      <c r="AQ4589">
        <v>2</v>
      </c>
    </row>
    <row r="4590" spans="1:45" x14ac:dyDescent="0.35">
      <c r="A4590">
        <v>5123</v>
      </c>
      <c r="B4590" t="s">
        <v>47</v>
      </c>
      <c r="C4590">
        <v>1987</v>
      </c>
      <c r="D4590">
        <v>1</v>
      </c>
      <c r="E4590">
        <v>24</v>
      </c>
      <c r="F4590">
        <v>8</v>
      </c>
      <c r="G4590">
        <v>9</v>
      </c>
      <c r="H4590">
        <v>21.3</v>
      </c>
      <c r="I4590">
        <v>29</v>
      </c>
      <c r="J4590">
        <v>5.9</v>
      </c>
      <c r="L4590">
        <v>5.9</v>
      </c>
      <c r="M4590">
        <v>5.9</v>
      </c>
      <c r="R4590" t="s">
        <v>93</v>
      </c>
      <c r="T4590" t="s">
        <v>2913</v>
      </c>
      <c r="U4590">
        <v>41.529000000000003</v>
      </c>
      <c r="V4590">
        <v>79.317999999999998</v>
      </c>
      <c r="W4590">
        <v>40</v>
      </c>
      <c r="AE4590">
        <v>2</v>
      </c>
      <c r="AF4590">
        <v>417</v>
      </c>
      <c r="AG4590">
        <v>3</v>
      </c>
      <c r="AQ4590">
        <v>2</v>
      </c>
      <c r="AR4590">
        <v>417</v>
      </c>
      <c r="AS4590">
        <v>3</v>
      </c>
    </row>
    <row r="4591" spans="1:45" x14ac:dyDescent="0.35">
      <c r="A4591">
        <v>5124</v>
      </c>
      <c r="B4591" t="s">
        <v>47</v>
      </c>
      <c r="C4591">
        <v>1987</v>
      </c>
      <c r="D4591">
        <v>1</v>
      </c>
      <c r="E4591">
        <v>26</v>
      </c>
      <c r="F4591">
        <v>11</v>
      </c>
      <c r="G4591">
        <v>11</v>
      </c>
      <c r="H4591">
        <v>41.8</v>
      </c>
      <c r="I4591">
        <v>10</v>
      </c>
      <c r="J4591">
        <v>4.3</v>
      </c>
      <c r="L4591">
        <v>4.3</v>
      </c>
      <c r="M4591">
        <v>4.9000000000000004</v>
      </c>
      <c r="R4591" t="s">
        <v>258</v>
      </c>
      <c r="T4591" t="s">
        <v>2914</v>
      </c>
      <c r="U4591">
        <v>35.963999999999999</v>
      </c>
      <c r="V4591">
        <v>1.3740000000000001</v>
      </c>
      <c r="W4591">
        <v>15</v>
      </c>
      <c r="X4591">
        <v>1</v>
      </c>
      <c r="Y4591">
        <v>1</v>
      </c>
      <c r="AB4591">
        <v>7</v>
      </c>
      <c r="AC4591">
        <v>1</v>
      </c>
      <c r="AD4591">
        <v>1</v>
      </c>
      <c r="AE4591">
        <v>2</v>
      </c>
      <c r="AF4591">
        <v>629</v>
      </c>
      <c r="AG4591">
        <v>3</v>
      </c>
      <c r="AJ4591">
        <v>1</v>
      </c>
      <c r="AK4591">
        <v>1</v>
      </c>
      <c r="AN4591">
        <v>7</v>
      </c>
      <c r="AO4591">
        <v>1</v>
      </c>
      <c r="AP4591">
        <v>1</v>
      </c>
      <c r="AQ4591">
        <v>2</v>
      </c>
      <c r="AR4591">
        <v>629</v>
      </c>
      <c r="AS4591">
        <v>3</v>
      </c>
    </row>
    <row r="4592" spans="1:45" x14ac:dyDescent="0.35">
      <c r="A4592">
        <v>6631</v>
      </c>
      <c r="B4592" t="s">
        <v>51</v>
      </c>
      <c r="C4592">
        <v>1987</v>
      </c>
      <c r="D4592">
        <v>2</v>
      </c>
      <c r="E4592">
        <v>6</v>
      </c>
      <c r="F4592">
        <v>13</v>
      </c>
      <c r="G4592">
        <v>16</v>
      </c>
      <c r="H4592">
        <v>17.8</v>
      </c>
      <c r="I4592">
        <v>48</v>
      </c>
      <c r="J4592">
        <v>6.3</v>
      </c>
      <c r="L4592">
        <v>6.3</v>
      </c>
      <c r="M4592">
        <v>6.1</v>
      </c>
      <c r="R4592" t="s">
        <v>199</v>
      </c>
      <c r="T4592" t="s">
        <v>2915</v>
      </c>
      <c r="U4592">
        <v>36.988</v>
      </c>
      <c r="V4592">
        <v>141.68899999999999</v>
      </c>
      <c r="W4592">
        <v>30</v>
      </c>
    </row>
    <row r="4593" spans="1:45" x14ac:dyDescent="0.35">
      <c r="A4593">
        <v>5126</v>
      </c>
      <c r="B4593" t="s">
        <v>51</v>
      </c>
      <c r="C4593">
        <v>1987</v>
      </c>
      <c r="D4593">
        <v>2</v>
      </c>
      <c r="E4593">
        <v>8</v>
      </c>
      <c r="F4593">
        <v>18</v>
      </c>
      <c r="G4593">
        <v>33</v>
      </c>
      <c r="H4593">
        <v>58.3</v>
      </c>
      <c r="I4593">
        <v>55</v>
      </c>
      <c r="J4593">
        <v>7.6</v>
      </c>
      <c r="L4593">
        <v>7.6</v>
      </c>
      <c r="Q4593">
        <v>7</v>
      </c>
      <c r="R4593" t="s">
        <v>977</v>
      </c>
      <c r="T4593" t="s">
        <v>2916</v>
      </c>
      <c r="U4593">
        <v>-6.0880000000000001</v>
      </c>
      <c r="V4593">
        <v>147.68899999999999</v>
      </c>
      <c r="W4593">
        <v>170</v>
      </c>
      <c r="X4593">
        <v>3</v>
      </c>
      <c r="Y4593">
        <v>1</v>
      </c>
      <c r="AD4593">
        <v>2.625</v>
      </c>
      <c r="AE4593">
        <v>2</v>
      </c>
      <c r="AG4593">
        <v>3</v>
      </c>
      <c r="AJ4593">
        <v>3</v>
      </c>
      <c r="AK4593">
        <v>1</v>
      </c>
      <c r="AP4593">
        <v>2.625</v>
      </c>
      <c r="AQ4593">
        <v>2</v>
      </c>
      <c r="AS4593">
        <v>3</v>
      </c>
    </row>
    <row r="4594" spans="1:45" x14ac:dyDescent="0.35">
      <c r="A4594">
        <v>5127</v>
      </c>
      <c r="B4594" t="s">
        <v>47</v>
      </c>
      <c r="C4594">
        <v>1987</v>
      </c>
      <c r="D4594">
        <v>3</v>
      </c>
      <c r="E4594">
        <v>2</v>
      </c>
      <c r="F4594">
        <v>1</v>
      </c>
      <c r="G4594">
        <v>42</v>
      </c>
      <c r="H4594">
        <v>34.1</v>
      </c>
      <c r="I4594">
        <v>19</v>
      </c>
      <c r="J4594">
        <v>6.6</v>
      </c>
      <c r="L4594">
        <v>6.6</v>
      </c>
      <c r="M4594">
        <v>5.9</v>
      </c>
      <c r="Q4594">
        <v>10</v>
      </c>
      <c r="R4594" t="s">
        <v>1186</v>
      </c>
      <c r="T4594" t="s">
        <v>2917</v>
      </c>
      <c r="U4594">
        <v>-37.965000000000003</v>
      </c>
      <c r="V4594">
        <v>176.76499999999999</v>
      </c>
      <c r="W4594">
        <v>170</v>
      </c>
      <c r="X4594">
        <v>1</v>
      </c>
      <c r="Y4594">
        <v>1</v>
      </c>
      <c r="AB4594">
        <v>25</v>
      </c>
      <c r="AC4594">
        <v>1</v>
      </c>
      <c r="AD4594">
        <v>210</v>
      </c>
      <c r="AE4594">
        <v>4</v>
      </c>
      <c r="AJ4594">
        <v>1</v>
      </c>
      <c r="AK4594">
        <v>1</v>
      </c>
      <c r="AN4594">
        <v>25</v>
      </c>
      <c r="AO4594">
        <v>1</v>
      </c>
      <c r="AP4594">
        <v>210</v>
      </c>
      <c r="AQ4594">
        <v>4</v>
      </c>
    </row>
    <row r="4595" spans="1:45" x14ac:dyDescent="0.35">
      <c r="A4595">
        <v>5129</v>
      </c>
      <c r="B4595" t="s">
        <v>51</v>
      </c>
      <c r="C4595">
        <v>1987</v>
      </c>
      <c r="D4595">
        <v>3</v>
      </c>
      <c r="E4595">
        <v>5</v>
      </c>
      <c r="F4595">
        <v>9</v>
      </c>
      <c r="G4595">
        <v>17</v>
      </c>
      <c r="H4595">
        <v>5.2</v>
      </c>
      <c r="I4595">
        <v>62</v>
      </c>
      <c r="J4595">
        <v>7.3</v>
      </c>
      <c r="L4595">
        <v>7.3</v>
      </c>
      <c r="M4595">
        <v>6.5</v>
      </c>
      <c r="Q4595">
        <v>6</v>
      </c>
      <c r="R4595" t="s">
        <v>539</v>
      </c>
      <c r="T4595" t="s">
        <v>2918</v>
      </c>
      <c r="U4595">
        <v>-24.388000000000002</v>
      </c>
      <c r="V4595">
        <v>-70.161000000000001</v>
      </c>
      <c r="W4595">
        <v>160</v>
      </c>
      <c r="X4595">
        <v>1</v>
      </c>
      <c r="Y4595">
        <v>1</v>
      </c>
      <c r="AE4595">
        <v>2</v>
      </c>
      <c r="AJ4595">
        <v>1</v>
      </c>
      <c r="AK4595">
        <v>1</v>
      </c>
      <c r="AQ4595">
        <v>2</v>
      </c>
    </row>
    <row r="4596" spans="1:45" x14ac:dyDescent="0.35">
      <c r="A4596">
        <v>5130</v>
      </c>
      <c r="B4596" t="s">
        <v>47</v>
      </c>
      <c r="C4596">
        <v>1987</v>
      </c>
      <c r="D4596">
        <v>3</v>
      </c>
      <c r="E4596">
        <v>6</v>
      </c>
      <c r="F4596">
        <v>4</v>
      </c>
      <c r="G4596">
        <v>10</v>
      </c>
      <c r="H4596">
        <v>44.4</v>
      </c>
      <c r="I4596">
        <v>10</v>
      </c>
      <c r="J4596">
        <v>7.2</v>
      </c>
      <c r="K4596">
        <v>7.2</v>
      </c>
      <c r="L4596">
        <v>6.9</v>
      </c>
      <c r="M4596">
        <v>6.5</v>
      </c>
      <c r="R4596" t="s">
        <v>570</v>
      </c>
      <c r="T4596" t="s">
        <v>2919</v>
      </c>
      <c r="U4596">
        <v>8.3000000000000004E-2</v>
      </c>
      <c r="V4596">
        <v>-77.784999999999997</v>
      </c>
      <c r="W4596">
        <v>160</v>
      </c>
      <c r="X4596">
        <v>5000</v>
      </c>
      <c r="Y4596">
        <v>4</v>
      </c>
      <c r="AD4596">
        <v>1500</v>
      </c>
      <c r="AE4596">
        <v>4</v>
      </c>
      <c r="AJ4596">
        <v>5000</v>
      </c>
      <c r="AK4596">
        <v>4</v>
      </c>
      <c r="AP4596">
        <v>1500</v>
      </c>
      <c r="AQ4596">
        <v>4</v>
      </c>
    </row>
    <row r="4597" spans="1:45" x14ac:dyDescent="0.35">
      <c r="A4597">
        <v>5132</v>
      </c>
      <c r="B4597" t="s">
        <v>51</v>
      </c>
      <c r="C4597">
        <v>1987</v>
      </c>
      <c r="D4597">
        <v>3</v>
      </c>
      <c r="E4597">
        <v>18</v>
      </c>
      <c r="F4597">
        <v>3</v>
      </c>
      <c r="G4597">
        <v>36</v>
      </c>
      <c r="H4597">
        <v>30.3</v>
      </c>
      <c r="I4597">
        <v>54</v>
      </c>
      <c r="J4597">
        <v>6.7</v>
      </c>
      <c r="L4597">
        <v>6.7</v>
      </c>
      <c r="M4597">
        <v>6.4</v>
      </c>
      <c r="R4597" t="s">
        <v>199</v>
      </c>
      <c r="T4597" t="s">
        <v>2920</v>
      </c>
      <c r="U4597">
        <v>32.033999999999999</v>
      </c>
      <c r="V4597">
        <v>131.83699999999999</v>
      </c>
      <c r="W4597">
        <v>30</v>
      </c>
      <c r="X4597">
        <v>2</v>
      </c>
      <c r="Y4597">
        <v>1</v>
      </c>
      <c r="AB4597">
        <v>5</v>
      </c>
      <c r="AC4597">
        <v>1</v>
      </c>
      <c r="AE4597">
        <v>2</v>
      </c>
      <c r="AJ4597">
        <v>2</v>
      </c>
      <c r="AK4597">
        <v>1</v>
      </c>
      <c r="AN4597">
        <v>5</v>
      </c>
      <c r="AO4597">
        <v>1</v>
      </c>
      <c r="AQ4597">
        <v>2</v>
      </c>
    </row>
    <row r="4598" spans="1:45" x14ac:dyDescent="0.35">
      <c r="A4598">
        <v>6469</v>
      </c>
      <c r="B4598" t="s">
        <v>51</v>
      </c>
      <c r="C4598">
        <v>1987</v>
      </c>
      <c r="D4598">
        <v>3</v>
      </c>
      <c r="E4598">
        <v>24</v>
      </c>
      <c r="F4598">
        <v>12</v>
      </c>
      <c r="G4598">
        <v>49</v>
      </c>
      <c r="H4598">
        <v>47</v>
      </c>
      <c r="I4598">
        <v>23</v>
      </c>
      <c r="J4598">
        <v>5.0999999999999996</v>
      </c>
      <c r="L4598">
        <v>5.0999999999999996</v>
      </c>
      <c r="M4598">
        <v>5.7</v>
      </c>
      <c r="R4598" t="s">
        <v>199</v>
      </c>
      <c r="T4598" t="s">
        <v>2854</v>
      </c>
      <c r="U4598">
        <v>37.447000000000003</v>
      </c>
      <c r="V4598">
        <v>137.86500000000001</v>
      </c>
      <c r="W4598">
        <v>30</v>
      </c>
    </row>
    <row r="4599" spans="1:45" x14ac:dyDescent="0.35">
      <c r="A4599">
        <v>5133</v>
      </c>
      <c r="B4599" t="s">
        <v>47</v>
      </c>
      <c r="C4599">
        <v>1987</v>
      </c>
      <c r="D4599">
        <v>4</v>
      </c>
      <c r="E4599">
        <v>25</v>
      </c>
      <c r="F4599">
        <v>12</v>
      </c>
      <c r="G4599">
        <v>16</v>
      </c>
      <c r="H4599">
        <v>52.4</v>
      </c>
      <c r="I4599">
        <v>107</v>
      </c>
      <c r="J4599">
        <v>6.3</v>
      </c>
      <c r="M4599">
        <v>6.3</v>
      </c>
      <c r="Q4599">
        <v>5</v>
      </c>
      <c r="R4599" t="s">
        <v>621</v>
      </c>
      <c r="T4599" t="s">
        <v>2921</v>
      </c>
      <c r="U4599">
        <v>16.065999999999999</v>
      </c>
      <c r="V4599">
        <v>120.301</v>
      </c>
      <c r="W4599">
        <v>170</v>
      </c>
      <c r="AE4599">
        <v>1</v>
      </c>
      <c r="AQ4599">
        <v>1</v>
      </c>
    </row>
    <row r="4600" spans="1:45" x14ac:dyDescent="0.35">
      <c r="A4600">
        <v>5134</v>
      </c>
      <c r="B4600" t="s">
        <v>47</v>
      </c>
      <c r="C4600">
        <v>1987</v>
      </c>
      <c r="D4600">
        <v>4</v>
      </c>
      <c r="E4600">
        <v>25</v>
      </c>
      <c r="F4600">
        <v>19</v>
      </c>
      <c r="G4600">
        <v>22</v>
      </c>
      <c r="H4600">
        <v>7.2</v>
      </c>
      <c r="I4600">
        <v>11</v>
      </c>
      <c r="J4600">
        <v>6.6</v>
      </c>
      <c r="L4600">
        <v>6.6</v>
      </c>
      <c r="M4600">
        <v>5.9</v>
      </c>
      <c r="R4600" t="s">
        <v>676</v>
      </c>
      <c r="T4600" t="s">
        <v>2922</v>
      </c>
      <c r="U4600">
        <v>2.2440000000000002</v>
      </c>
      <c r="V4600">
        <v>98.866</v>
      </c>
      <c r="W4600">
        <v>60</v>
      </c>
      <c r="X4600">
        <v>2</v>
      </c>
      <c r="Y4600">
        <v>1</v>
      </c>
      <c r="AB4600">
        <v>22</v>
      </c>
      <c r="AC4600">
        <v>1</v>
      </c>
      <c r="AD4600">
        <v>1</v>
      </c>
      <c r="AE4600">
        <v>2</v>
      </c>
      <c r="AF4600">
        <v>300</v>
      </c>
      <c r="AG4600">
        <v>3</v>
      </c>
      <c r="AJ4600">
        <v>2</v>
      </c>
      <c r="AK4600">
        <v>1</v>
      </c>
      <c r="AN4600">
        <v>22</v>
      </c>
      <c r="AO4600">
        <v>1</v>
      </c>
      <c r="AP4600">
        <v>1</v>
      </c>
      <c r="AQ4600">
        <v>2</v>
      </c>
      <c r="AR4600">
        <v>300</v>
      </c>
      <c r="AS4600">
        <v>3</v>
      </c>
    </row>
    <row r="4601" spans="1:45" x14ac:dyDescent="0.35">
      <c r="A4601">
        <v>5135</v>
      </c>
      <c r="B4601" t="s">
        <v>47</v>
      </c>
      <c r="C4601">
        <v>1987</v>
      </c>
      <c r="D4601">
        <v>5</v>
      </c>
      <c r="E4601">
        <v>23</v>
      </c>
      <c r="F4601">
        <v>17</v>
      </c>
      <c r="G4601">
        <v>9</v>
      </c>
      <c r="H4601">
        <v>4.4000000000000004</v>
      </c>
      <c r="I4601">
        <v>32</v>
      </c>
      <c r="J4601">
        <v>5.2</v>
      </c>
      <c r="L4601">
        <v>5.2</v>
      </c>
      <c r="M4601">
        <v>5.0999999999999996</v>
      </c>
      <c r="Q4601">
        <v>2</v>
      </c>
      <c r="R4601" t="s">
        <v>621</v>
      </c>
      <c r="T4601" t="s">
        <v>2923</v>
      </c>
      <c r="U4601">
        <v>8.0470000000000006</v>
      </c>
      <c r="V4601">
        <v>125.41</v>
      </c>
      <c r="W4601">
        <v>170</v>
      </c>
      <c r="X4601">
        <v>1</v>
      </c>
      <c r="Y4601">
        <v>1</v>
      </c>
      <c r="AB4601">
        <v>2</v>
      </c>
      <c r="AC4601">
        <v>1</v>
      </c>
      <c r="AE4601">
        <v>1</v>
      </c>
      <c r="AJ4601">
        <v>1</v>
      </c>
      <c r="AK4601">
        <v>1</v>
      </c>
      <c r="AN4601">
        <v>2</v>
      </c>
      <c r="AO4601">
        <v>1</v>
      </c>
      <c r="AQ4601">
        <v>1</v>
      </c>
    </row>
    <row r="4602" spans="1:45" x14ac:dyDescent="0.35">
      <c r="A4602">
        <v>5136</v>
      </c>
      <c r="B4602" t="s">
        <v>47</v>
      </c>
      <c r="C4602">
        <v>1987</v>
      </c>
      <c r="D4602">
        <v>5</v>
      </c>
      <c r="E4602">
        <v>29</v>
      </c>
      <c r="F4602">
        <v>6</v>
      </c>
      <c r="G4602">
        <v>27</v>
      </c>
      <c r="H4602">
        <v>50.7</v>
      </c>
      <c r="I4602">
        <v>41</v>
      </c>
      <c r="J4602">
        <v>4.5999999999999996</v>
      </c>
      <c r="L4602">
        <v>4.5999999999999996</v>
      </c>
      <c r="M4602">
        <v>4.9000000000000004</v>
      </c>
      <c r="R4602" t="s">
        <v>73</v>
      </c>
      <c r="T4602" t="s">
        <v>2924</v>
      </c>
      <c r="U4602">
        <v>34.076000000000001</v>
      </c>
      <c r="V4602">
        <v>48.265999999999998</v>
      </c>
      <c r="W4602">
        <v>140</v>
      </c>
      <c r="X4602">
        <v>2</v>
      </c>
      <c r="Y4602">
        <v>1</v>
      </c>
      <c r="AB4602">
        <v>50</v>
      </c>
      <c r="AC4602">
        <v>1</v>
      </c>
      <c r="AE4602">
        <v>1</v>
      </c>
      <c r="AJ4602">
        <v>2</v>
      </c>
      <c r="AK4602">
        <v>1</v>
      </c>
      <c r="AN4602">
        <v>50</v>
      </c>
      <c r="AO4602">
        <v>1</v>
      </c>
      <c r="AQ4602">
        <v>1</v>
      </c>
    </row>
    <row r="4603" spans="1:45" x14ac:dyDescent="0.35">
      <c r="A4603">
        <v>6818</v>
      </c>
      <c r="B4603" t="s">
        <v>51</v>
      </c>
      <c r="C4603">
        <v>1987</v>
      </c>
      <c r="D4603">
        <v>6</v>
      </c>
      <c r="E4603">
        <v>18</v>
      </c>
      <c r="F4603">
        <v>14</v>
      </c>
      <c r="G4603">
        <v>3</v>
      </c>
      <c r="H4603">
        <v>16.7</v>
      </c>
      <c r="I4603">
        <v>75</v>
      </c>
      <c r="J4603">
        <v>6.3</v>
      </c>
      <c r="K4603">
        <v>6.3</v>
      </c>
      <c r="M4603">
        <v>6</v>
      </c>
      <c r="R4603" t="s">
        <v>1769</v>
      </c>
      <c r="T4603" t="s">
        <v>1769</v>
      </c>
      <c r="U4603">
        <v>-10.717000000000001</v>
      </c>
      <c r="V4603">
        <v>162.33000000000001</v>
      </c>
      <c r="W4603">
        <v>170</v>
      </c>
    </row>
    <row r="4604" spans="1:45" x14ac:dyDescent="0.35">
      <c r="A4604">
        <v>6819</v>
      </c>
      <c r="B4604" t="s">
        <v>51</v>
      </c>
      <c r="C4604">
        <v>1987</v>
      </c>
      <c r="D4604">
        <v>7</v>
      </c>
      <c r="E4604">
        <v>6</v>
      </c>
      <c r="F4604">
        <v>2</v>
      </c>
      <c r="G4604">
        <v>49</v>
      </c>
      <c r="H4604">
        <v>42.7</v>
      </c>
      <c r="I4604">
        <v>48</v>
      </c>
      <c r="J4604">
        <v>6.6</v>
      </c>
      <c r="L4604">
        <v>6.6</v>
      </c>
      <c r="M4604">
        <v>5.9</v>
      </c>
      <c r="R4604" t="s">
        <v>1423</v>
      </c>
      <c r="T4604" t="s">
        <v>1424</v>
      </c>
      <c r="U4604">
        <v>-14.074</v>
      </c>
      <c r="V4604">
        <v>167.828</v>
      </c>
      <c r="W4604">
        <v>170</v>
      </c>
    </row>
    <row r="4605" spans="1:45" x14ac:dyDescent="0.35">
      <c r="A4605">
        <v>5137</v>
      </c>
      <c r="B4605" t="s">
        <v>47</v>
      </c>
      <c r="C4605">
        <v>1987</v>
      </c>
      <c r="D4605">
        <v>8</v>
      </c>
      <c r="E4605">
        <v>2</v>
      </c>
      <c r="F4605">
        <v>9</v>
      </c>
      <c r="G4605">
        <v>7</v>
      </c>
      <c r="H4605">
        <v>35.5</v>
      </c>
      <c r="I4605">
        <v>29</v>
      </c>
      <c r="J4605">
        <v>4.9000000000000004</v>
      </c>
      <c r="M4605">
        <v>4.9000000000000004</v>
      </c>
      <c r="Q4605">
        <v>4</v>
      </c>
      <c r="R4605" t="s">
        <v>93</v>
      </c>
      <c r="T4605" t="s">
        <v>2925</v>
      </c>
      <c r="U4605">
        <v>24.923999999999999</v>
      </c>
      <c r="V4605">
        <v>115.608</v>
      </c>
      <c r="W4605">
        <v>30</v>
      </c>
      <c r="AB4605">
        <v>84</v>
      </c>
      <c r="AC4605">
        <v>2</v>
      </c>
      <c r="AE4605">
        <v>3</v>
      </c>
      <c r="AF4605">
        <v>37000</v>
      </c>
      <c r="AG4605">
        <v>4</v>
      </c>
      <c r="AN4605">
        <v>84</v>
      </c>
      <c r="AO4605">
        <v>2</v>
      </c>
      <c r="AQ4605">
        <v>3</v>
      </c>
      <c r="AR4605">
        <v>37000</v>
      </c>
      <c r="AS4605">
        <v>4</v>
      </c>
    </row>
    <row r="4606" spans="1:45" x14ac:dyDescent="0.35">
      <c r="A4606">
        <v>5138</v>
      </c>
      <c r="B4606" t="s">
        <v>47</v>
      </c>
      <c r="C4606">
        <v>1987</v>
      </c>
      <c r="D4606">
        <v>8</v>
      </c>
      <c r="E4606">
        <v>8</v>
      </c>
      <c r="F4606">
        <v>15</v>
      </c>
      <c r="G4606">
        <v>48</v>
      </c>
      <c r="H4606">
        <v>56.7</v>
      </c>
      <c r="I4606">
        <v>70</v>
      </c>
      <c r="J4606">
        <v>6.9</v>
      </c>
      <c r="L4606">
        <v>6.9</v>
      </c>
      <c r="M4606">
        <v>6.4</v>
      </c>
      <c r="Q4606">
        <v>7</v>
      </c>
      <c r="R4606" t="s">
        <v>539</v>
      </c>
      <c r="T4606" t="s">
        <v>2926</v>
      </c>
      <c r="U4606">
        <v>-19.021999999999998</v>
      </c>
      <c r="V4606">
        <v>-69.991</v>
      </c>
      <c r="W4606">
        <v>160</v>
      </c>
      <c r="X4606">
        <v>5</v>
      </c>
      <c r="Y4606">
        <v>1</v>
      </c>
      <c r="AB4606">
        <v>112</v>
      </c>
      <c r="AC4606">
        <v>3</v>
      </c>
      <c r="AD4606">
        <v>1</v>
      </c>
      <c r="AE4606">
        <v>2</v>
      </c>
      <c r="AF4606">
        <v>1000</v>
      </c>
      <c r="AG4606">
        <v>3</v>
      </c>
      <c r="AJ4606">
        <v>5</v>
      </c>
      <c r="AK4606">
        <v>1</v>
      </c>
      <c r="AN4606">
        <v>112</v>
      </c>
      <c r="AO4606">
        <v>3</v>
      </c>
      <c r="AP4606">
        <v>1</v>
      </c>
      <c r="AQ4606">
        <v>2</v>
      </c>
      <c r="AR4606">
        <v>1000</v>
      </c>
      <c r="AS4606">
        <v>3</v>
      </c>
    </row>
    <row r="4607" spans="1:45" x14ac:dyDescent="0.35">
      <c r="A4607">
        <v>5139</v>
      </c>
      <c r="B4607" t="s">
        <v>47</v>
      </c>
      <c r="C4607">
        <v>1987</v>
      </c>
      <c r="D4607">
        <v>8</v>
      </c>
      <c r="E4607">
        <v>13</v>
      </c>
      <c r="F4607">
        <v>15</v>
      </c>
      <c r="G4607">
        <v>23</v>
      </c>
      <c r="H4607">
        <v>6.9</v>
      </c>
      <c r="I4607">
        <v>37</v>
      </c>
      <c r="J4607">
        <v>6.4</v>
      </c>
      <c r="L4607">
        <v>6.4</v>
      </c>
      <c r="M4607">
        <v>6.1</v>
      </c>
      <c r="Q4607">
        <v>5</v>
      </c>
      <c r="R4607" t="s">
        <v>479</v>
      </c>
      <c r="T4607" t="s">
        <v>2927</v>
      </c>
      <c r="U4607">
        <v>-17.896999999999998</v>
      </c>
      <c r="V4607">
        <v>-70.930999999999997</v>
      </c>
      <c r="W4607">
        <v>160</v>
      </c>
      <c r="X4607">
        <v>1</v>
      </c>
      <c r="Y4607">
        <v>1</v>
      </c>
      <c r="AB4607">
        <v>1</v>
      </c>
      <c r="AC4607">
        <v>1</v>
      </c>
      <c r="AE4607">
        <v>1</v>
      </c>
      <c r="AJ4607">
        <v>1</v>
      </c>
      <c r="AK4607">
        <v>1</v>
      </c>
      <c r="AN4607">
        <v>1</v>
      </c>
      <c r="AO4607">
        <v>1</v>
      </c>
      <c r="AQ4607">
        <v>1</v>
      </c>
    </row>
    <row r="4608" spans="1:45" x14ac:dyDescent="0.35">
      <c r="A4608">
        <v>5140</v>
      </c>
      <c r="B4608" t="s">
        <v>47</v>
      </c>
      <c r="C4608">
        <v>1987</v>
      </c>
      <c r="D4608">
        <v>9</v>
      </c>
      <c r="E4608">
        <v>3</v>
      </c>
      <c r="F4608">
        <v>6</v>
      </c>
      <c r="G4608">
        <v>40</v>
      </c>
      <c r="H4608">
        <v>13.9</v>
      </c>
      <c r="I4608">
        <v>33</v>
      </c>
      <c r="J4608">
        <v>7.7</v>
      </c>
      <c r="L4608">
        <v>7.7</v>
      </c>
      <c r="M4608">
        <v>5.9</v>
      </c>
      <c r="R4608" t="s">
        <v>1395</v>
      </c>
      <c r="S4608" t="s">
        <v>2055</v>
      </c>
      <c r="T4608" t="s">
        <v>2056</v>
      </c>
      <c r="U4608">
        <v>-58.893000000000001</v>
      </c>
      <c r="V4608">
        <v>158.51300000000001</v>
      </c>
      <c r="W4608">
        <v>170</v>
      </c>
    </row>
    <row r="4609" spans="1:45" x14ac:dyDescent="0.35">
      <c r="A4609">
        <v>5141</v>
      </c>
      <c r="B4609" t="s">
        <v>47</v>
      </c>
      <c r="C4609">
        <v>1987</v>
      </c>
      <c r="D4609">
        <v>9</v>
      </c>
      <c r="E4609">
        <v>4</v>
      </c>
      <c r="F4609">
        <v>16</v>
      </c>
      <c r="G4609">
        <v>42</v>
      </c>
      <c r="H4609">
        <v>49.1</v>
      </c>
      <c r="I4609">
        <v>19</v>
      </c>
      <c r="J4609">
        <v>4.5999999999999996</v>
      </c>
      <c r="L4609">
        <v>4.5999999999999996</v>
      </c>
      <c r="M4609">
        <v>5.0999999999999996</v>
      </c>
      <c r="Q4609">
        <v>8</v>
      </c>
      <c r="R4609" t="s">
        <v>60</v>
      </c>
      <c r="T4609" t="s">
        <v>2928</v>
      </c>
      <c r="U4609">
        <v>43.241999999999997</v>
      </c>
      <c r="V4609">
        <v>13.874000000000001</v>
      </c>
      <c r="W4609">
        <v>130</v>
      </c>
      <c r="AB4609">
        <v>2</v>
      </c>
      <c r="AC4609">
        <v>1</v>
      </c>
      <c r="AE4609">
        <v>2</v>
      </c>
      <c r="AN4609">
        <v>2</v>
      </c>
      <c r="AO4609">
        <v>1</v>
      </c>
      <c r="AQ4609">
        <v>2</v>
      </c>
    </row>
    <row r="4610" spans="1:45" x14ac:dyDescent="0.35">
      <c r="A4610">
        <v>5142</v>
      </c>
      <c r="B4610" t="s">
        <v>47</v>
      </c>
      <c r="C4610">
        <v>1987</v>
      </c>
      <c r="D4610">
        <v>9</v>
      </c>
      <c r="E4610">
        <v>22</v>
      </c>
      <c r="F4610">
        <v>13</v>
      </c>
      <c r="G4610">
        <v>43</v>
      </c>
      <c r="H4610">
        <v>37.6</v>
      </c>
      <c r="I4610">
        <v>10</v>
      </c>
      <c r="J4610">
        <v>6.2</v>
      </c>
      <c r="L4610">
        <v>6.2</v>
      </c>
      <c r="M4610">
        <v>6.1</v>
      </c>
      <c r="R4610" t="s">
        <v>570</v>
      </c>
      <c r="T4610" t="s">
        <v>2929</v>
      </c>
      <c r="U4610">
        <v>-0.97799999999999998</v>
      </c>
      <c r="V4610">
        <v>-78.05</v>
      </c>
      <c r="W4610">
        <v>160</v>
      </c>
      <c r="X4610">
        <v>2</v>
      </c>
      <c r="Y4610">
        <v>1</v>
      </c>
      <c r="AB4610">
        <v>12</v>
      </c>
      <c r="AC4610">
        <v>1</v>
      </c>
      <c r="AE4610">
        <v>2</v>
      </c>
      <c r="AG4610">
        <v>3</v>
      </c>
      <c r="AJ4610">
        <v>2</v>
      </c>
      <c r="AK4610">
        <v>1</v>
      </c>
      <c r="AN4610">
        <v>12</v>
      </c>
      <c r="AO4610">
        <v>1</v>
      </c>
      <c r="AQ4610">
        <v>2</v>
      </c>
      <c r="AS4610">
        <v>3</v>
      </c>
    </row>
    <row r="4611" spans="1:45" x14ac:dyDescent="0.35">
      <c r="A4611">
        <v>5143</v>
      </c>
      <c r="B4611" t="s">
        <v>47</v>
      </c>
      <c r="C4611">
        <v>1987</v>
      </c>
      <c r="D4611">
        <v>10</v>
      </c>
      <c r="E4611">
        <v>1</v>
      </c>
      <c r="F4611">
        <v>14</v>
      </c>
      <c r="G4611">
        <v>42</v>
      </c>
      <c r="H4611">
        <v>20</v>
      </c>
      <c r="I4611">
        <v>10</v>
      </c>
      <c r="J4611">
        <v>5.7</v>
      </c>
      <c r="L4611">
        <v>5.7</v>
      </c>
      <c r="M4611">
        <v>5.8</v>
      </c>
      <c r="N4611">
        <v>5.9</v>
      </c>
      <c r="Q4611">
        <v>8</v>
      </c>
      <c r="R4611" t="s">
        <v>505</v>
      </c>
      <c r="S4611" t="s">
        <v>1092</v>
      </c>
      <c r="T4611" t="s">
        <v>2930</v>
      </c>
      <c r="U4611">
        <v>34.061</v>
      </c>
      <c r="V4611">
        <v>-118.078</v>
      </c>
      <c r="W4611">
        <v>150</v>
      </c>
      <c r="X4611">
        <v>8</v>
      </c>
      <c r="Y4611">
        <v>1</v>
      </c>
      <c r="AB4611">
        <v>200</v>
      </c>
      <c r="AC4611">
        <v>3</v>
      </c>
      <c r="AD4611">
        <v>358</v>
      </c>
      <c r="AE4611">
        <v>4</v>
      </c>
      <c r="AJ4611">
        <v>8</v>
      </c>
      <c r="AK4611">
        <v>1</v>
      </c>
      <c r="AN4611">
        <v>200</v>
      </c>
      <c r="AO4611">
        <v>3</v>
      </c>
      <c r="AP4611">
        <v>358</v>
      </c>
      <c r="AQ4611">
        <v>4</v>
      </c>
    </row>
    <row r="4612" spans="1:45" x14ac:dyDescent="0.35">
      <c r="A4612">
        <v>5145</v>
      </c>
      <c r="B4612" t="s">
        <v>47</v>
      </c>
      <c r="C4612">
        <v>1987</v>
      </c>
      <c r="D4612">
        <v>10</v>
      </c>
      <c r="E4612">
        <v>2</v>
      </c>
      <c r="F4612">
        <v>22</v>
      </c>
      <c r="G4612">
        <v>27</v>
      </c>
      <c r="H4612">
        <v>55.8</v>
      </c>
      <c r="I4612">
        <v>20</v>
      </c>
      <c r="J4612">
        <v>5.0999999999999996</v>
      </c>
      <c r="L4612">
        <v>5.0999999999999996</v>
      </c>
      <c r="M4612">
        <v>5.4</v>
      </c>
      <c r="Q4612">
        <v>4</v>
      </c>
      <c r="R4612" t="s">
        <v>479</v>
      </c>
      <c r="T4612" t="s">
        <v>2931</v>
      </c>
      <c r="U4612">
        <v>-8.1430000000000007</v>
      </c>
      <c r="V4612">
        <v>-77.953999999999994</v>
      </c>
      <c r="W4612">
        <v>160</v>
      </c>
      <c r="X4612">
        <v>3</v>
      </c>
      <c r="Y4612">
        <v>1</v>
      </c>
      <c r="AE4612">
        <v>2</v>
      </c>
      <c r="AG4612">
        <v>3</v>
      </c>
      <c r="AJ4612">
        <v>3</v>
      </c>
      <c r="AK4612">
        <v>1</v>
      </c>
      <c r="AQ4612">
        <v>3</v>
      </c>
      <c r="AS4612">
        <v>3</v>
      </c>
    </row>
    <row r="4613" spans="1:45" x14ac:dyDescent="0.35">
      <c r="A4613">
        <v>5146</v>
      </c>
      <c r="B4613" t="s">
        <v>47</v>
      </c>
      <c r="C4613">
        <v>1987</v>
      </c>
      <c r="D4613">
        <v>10</v>
      </c>
      <c r="E4613">
        <v>4</v>
      </c>
      <c r="F4613">
        <v>10</v>
      </c>
      <c r="G4613">
        <v>59</v>
      </c>
      <c r="H4613">
        <v>38.1</v>
      </c>
      <c r="I4613">
        <v>8</v>
      </c>
      <c r="J4613">
        <v>4.8</v>
      </c>
      <c r="L4613">
        <v>4.8</v>
      </c>
      <c r="M4613">
        <v>5.2</v>
      </c>
      <c r="R4613" t="s">
        <v>505</v>
      </c>
      <c r="S4613" t="s">
        <v>1092</v>
      </c>
      <c r="T4613" t="s">
        <v>2932</v>
      </c>
      <c r="U4613">
        <v>34.07</v>
      </c>
      <c r="V4613">
        <v>-118.1</v>
      </c>
      <c r="W4613">
        <v>150</v>
      </c>
      <c r="X4613">
        <v>1</v>
      </c>
      <c r="Y4613">
        <v>1</v>
      </c>
      <c r="AC4613">
        <v>2</v>
      </c>
      <c r="AE4613">
        <v>2</v>
      </c>
      <c r="AJ4613">
        <v>1</v>
      </c>
      <c r="AK4613">
        <v>1</v>
      </c>
      <c r="AO4613">
        <v>2</v>
      </c>
      <c r="AQ4613">
        <v>2</v>
      </c>
    </row>
    <row r="4614" spans="1:45" x14ac:dyDescent="0.35">
      <c r="A4614">
        <v>6470</v>
      </c>
      <c r="B4614" t="s">
        <v>51</v>
      </c>
      <c r="C4614">
        <v>1987</v>
      </c>
      <c r="D4614">
        <v>10</v>
      </c>
      <c r="E4614">
        <v>6</v>
      </c>
      <c r="F4614">
        <v>4</v>
      </c>
      <c r="G4614">
        <v>19</v>
      </c>
      <c r="H4614">
        <v>6</v>
      </c>
      <c r="I4614">
        <v>16</v>
      </c>
      <c r="J4614">
        <v>7.3</v>
      </c>
      <c r="L4614">
        <v>7.3</v>
      </c>
      <c r="M4614">
        <v>6.7</v>
      </c>
      <c r="R4614" t="s">
        <v>1332</v>
      </c>
      <c r="T4614" t="s">
        <v>1445</v>
      </c>
      <c r="U4614">
        <v>-17.940000000000001</v>
      </c>
      <c r="V4614">
        <v>-172.22499999999999</v>
      </c>
      <c r="W4614">
        <v>170</v>
      </c>
    </row>
    <row r="4615" spans="1:45" x14ac:dyDescent="0.35">
      <c r="A4615">
        <v>6471</v>
      </c>
      <c r="B4615" t="s">
        <v>51</v>
      </c>
      <c r="C4615">
        <v>1987</v>
      </c>
      <c r="D4615">
        <v>10</v>
      </c>
      <c r="E4615">
        <v>12</v>
      </c>
      <c r="F4615">
        <v>13</v>
      </c>
      <c r="G4615">
        <v>57</v>
      </c>
      <c r="H4615">
        <v>4.7</v>
      </c>
      <c r="I4615">
        <v>25</v>
      </c>
      <c r="J4615">
        <v>6.8</v>
      </c>
      <c r="L4615">
        <v>6.8</v>
      </c>
      <c r="M4615">
        <v>6.3</v>
      </c>
      <c r="R4615" t="s">
        <v>977</v>
      </c>
      <c r="T4615" t="s">
        <v>2933</v>
      </c>
      <c r="U4615">
        <v>-7.2880000000000003</v>
      </c>
      <c r="V4615">
        <v>154.37100000000001</v>
      </c>
      <c r="W4615">
        <v>170</v>
      </c>
    </row>
    <row r="4616" spans="1:45" x14ac:dyDescent="0.35">
      <c r="A4616">
        <v>5147</v>
      </c>
      <c r="B4616" t="s">
        <v>51</v>
      </c>
      <c r="C4616">
        <v>1987</v>
      </c>
      <c r="D4616">
        <v>10</v>
      </c>
      <c r="E4616">
        <v>16</v>
      </c>
      <c r="F4616">
        <v>20</v>
      </c>
      <c r="G4616">
        <v>48</v>
      </c>
      <c r="H4616">
        <v>1.6</v>
      </c>
      <c r="I4616">
        <v>48</v>
      </c>
      <c r="J4616">
        <v>7.7</v>
      </c>
      <c r="L4616">
        <v>7.7</v>
      </c>
      <c r="M4616">
        <v>5.9</v>
      </c>
      <c r="Q4616">
        <v>8</v>
      </c>
      <c r="R4616" t="s">
        <v>977</v>
      </c>
      <c r="T4616" t="s">
        <v>2934</v>
      </c>
      <c r="U4616">
        <v>-6.266</v>
      </c>
      <c r="V4616">
        <v>149.06</v>
      </c>
      <c r="W4616">
        <v>170</v>
      </c>
      <c r="AE4616">
        <v>2</v>
      </c>
      <c r="AQ4616">
        <v>2</v>
      </c>
    </row>
    <row r="4617" spans="1:45" x14ac:dyDescent="0.35">
      <c r="A4617">
        <v>6472</v>
      </c>
      <c r="B4617" t="s">
        <v>51</v>
      </c>
      <c r="C4617">
        <v>1987</v>
      </c>
      <c r="D4617">
        <v>11</v>
      </c>
      <c r="E4617">
        <v>17</v>
      </c>
      <c r="F4617">
        <v>8</v>
      </c>
      <c r="G4617">
        <v>46</v>
      </c>
      <c r="H4617">
        <v>53.3</v>
      </c>
      <c r="I4617">
        <v>10</v>
      </c>
      <c r="J4617">
        <v>7.2</v>
      </c>
      <c r="K4617">
        <v>7.2</v>
      </c>
      <c r="L4617">
        <v>6.9</v>
      </c>
      <c r="M4617">
        <v>6.6</v>
      </c>
      <c r="R4617" t="s">
        <v>505</v>
      </c>
      <c r="S4617" t="s">
        <v>1032</v>
      </c>
      <c r="T4617" t="s">
        <v>1337</v>
      </c>
      <c r="U4617">
        <v>58.585999999999999</v>
      </c>
      <c r="V4617">
        <v>-143.27000000000001</v>
      </c>
      <c r="W4617">
        <v>150</v>
      </c>
    </row>
    <row r="4618" spans="1:45" x14ac:dyDescent="0.35">
      <c r="A4618">
        <v>5148</v>
      </c>
      <c r="B4618" t="s">
        <v>47</v>
      </c>
      <c r="C4618">
        <v>1987</v>
      </c>
      <c r="D4618">
        <v>11</v>
      </c>
      <c r="E4618">
        <v>24</v>
      </c>
      <c r="F4618">
        <v>1</v>
      </c>
      <c r="G4618">
        <v>54</v>
      </c>
      <c r="H4618">
        <v>14.5</v>
      </c>
      <c r="I4618">
        <v>5</v>
      </c>
      <c r="J4618">
        <v>6.2</v>
      </c>
      <c r="L4618">
        <v>6.2</v>
      </c>
      <c r="M4618">
        <v>5.7</v>
      </c>
      <c r="Q4618">
        <v>6</v>
      </c>
      <c r="R4618" t="s">
        <v>505</v>
      </c>
      <c r="S4618" t="s">
        <v>1092</v>
      </c>
      <c r="T4618" t="s">
        <v>2935</v>
      </c>
      <c r="U4618">
        <v>33.082000000000001</v>
      </c>
      <c r="V4618">
        <v>-115.77500000000001</v>
      </c>
      <c r="W4618">
        <v>150</v>
      </c>
      <c r="X4618">
        <v>2</v>
      </c>
      <c r="Y4618">
        <v>1</v>
      </c>
      <c r="AD4618">
        <v>3</v>
      </c>
      <c r="AE4618">
        <v>2</v>
      </c>
      <c r="AJ4618">
        <v>2</v>
      </c>
      <c r="AK4618">
        <v>1</v>
      </c>
      <c r="AP4618">
        <v>3</v>
      </c>
      <c r="AQ4618">
        <v>2</v>
      </c>
    </row>
    <row r="4619" spans="1:45" x14ac:dyDescent="0.35">
      <c r="A4619">
        <v>5150</v>
      </c>
      <c r="B4619" t="s">
        <v>51</v>
      </c>
      <c r="C4619">
        <v>1987</v>
      </c>
      <c r="D4619">
        <v>11</v>
      </c>
      <c r="E4619">
        <v>26</v>
      </c>
      <c r="F4619">
        <v>1</v>
      </c>
      <c r="G4619">
        <v>43</v>
      </c>
      <c r="H4619">
        <v>14</v>
      </c>
      <c r="I4619">
        <v>33</v>
      </c>
      <c r="J4619">
        <v>6.5</v>
      </c>
      <c r="L4619">
        <v>6.5</v>
      </c>
      <c r="M4619">
        <v>5.8</v>
      </c>
      <c r="R4619" t="s">
        <v>676</v>
      </c>
      <c r="T4619" t="s">
        <v>2936</v>
      </c>
      <c r="U4619">
        <v>-8.2469999999999999</v>
      </c>
      <c r="V4619">
        <v>124.155</v>
      </c>
      <c r="W4619">
        <v>60</v>
      </c>
      <c r="X4619">
        <v>125</v>
      </c>
      <c r="Y4619">
        <v>3</v>
      </c>
      <c r="AB4619">
        <v>108</v>
      </c>
      <c r="AC4619">
        <v>3</v>
      </c>
      <c r="AD4619">
        <v>5</v>
      </c>
      <c r="AE4619">
        <v>2</v>
      </c>
      <c r="AF4619">
        <v>237</v>
      </c>
      <c r="AG4619">
        <v>3</v>
      </c>
      <c r="AJ4619">
        <v>125</v>
      </c>
      <c r="AK4619">
        <v>3</v>
      </c>
      <c r="AN4619">
        <v>108</v>
      </c>
      <c r="AO4619">
        <v>3</v>
      </c>
      <c r="AP4619">
        <v>5</v>
      </c>
      <c r="AQ4619">
        <v>2</v>
      </c>
      <c r="AR4619">
        <v>237</v>
      </c>
      <c r="AS4619">
        <v>3</v>
      </c>
    </row>
    <row r="4620" spans="1:45" x14ac:dyDescent="0.35">
      <c r="A4620">
        <v>5152</v>
      </c>
      <c r="B4620" t="s">
        <v>51</v>
      </c>
      <c r="C4620">
        <v>1987</v>
      </c>
      <c r="D4620">
        <v>11</v>
      </c>
      <c r="E4620">
        <v>30</v>
      </c>
      <c r="F4620">
        <v>19</v>
      </c>
      <c r="G4620">
        <v>23</v>
      </c>
      <c r="H4620">
        <v>19.5</v>
      </c>
      <c r="I4620">
        <v>10</v>
      </c>
      <c r="J4620">
        <v>7.9</v>
      </c>
      <c r="K4620">
        <v>7.9</v>
      </c>
      <c r="L4620">
        <v>7.6</v>
      </c>
      <c r="M4620">
        <v>6.7</v>
      </c>
      <c r="Q4620">
        <v>6</v>
      </c>
      <c r="R4620" t="s">
        <v>505</v>
      </c>
      <c r="S4620" t="s">
        <v>1032</v>
      </c>
      <c r="T4620" t="s">
        <v>2937</v>
      </c>
      <c r="U4620">
        <v>58.679000000000002</v>
      </c>
      <c r="V4620">
        <v>-142.786</v>
      </c>
      <c r="W4620">
        <v>150</v>
      </c>
      <c r="AE4620">
        <v>1</v>
      </c>
      <c r="AQ4620">
        <v>1</v>
      </c>
    </row>
    <row r="4621" spans="1:45" x14ac:dyDescent="0.35">
      <c r="A4621">
        <v>5153</v>
      </c>
      <c r="B4621" t="s">
        <v>47</v>
      </c>
      <c r="C4621">
        <v>1987</v>
      </c>
      <c r="D4621">
        <v>12</v>
      </c>
      <c r="E4621">
        <v>17</v>
      </c>
      <c r="F4621">
        <v>2</v>
      </c>
      <c r="G4621">
        <v>8</v>
      </c>
      <c r="H4621">
        <v>19.899999999999999</v>
      </c>
      <c r="I4621">
        <v>63</v>
      </c>
      <c r="J4621">
        <v>6</v>
      </c>
      <c r="M4621">
        <v>6</v>
      </c>
      <c r="Q4621">
        <v>8</v>
      </c>
      <c r="R4621" t="s">
        <v>199</v>
      </c>
      <c r="T4621" t="s">
        <v>2938</v>
      </c>
      <c r="U4621">
        <v>35.362000000000002</v>
      </c>
      <c r="V4621">
        <v>140.214</v>
      </c>
      <c r="W4621">
        <v>30</v>
      </c>
      <c r="X4621">
        <v>2</v>
      </c>
      <c r="Y4621">
        <v>1</v>
      </c>
      <c r="AD4621">
        <v>5</v>
      </c>
      <c r="AE4621">
        <v>2</v>
      </c>
    </row>
    <row r="4622" spans="1:45" x14ac:dyDescent="0.35">
      <c r="A4622">
        <v>5154</v>
      </c>
      <c r="B4622" t="s">
        <v>47</v>
      </c>
      <c r="C4622">
        <v>1988</v>
      </c>
      <c r="D4622">
        <v>1</v>
      </c>
      <c r="E4622">
        <v>3</v>
      </c>
      <c r="F4622">
        <v>21</v>
      </c>
      <c r="G4622">
        <v>32</v>
      </c>
      <c r="H4622">
        <v>25.3</v>
      </c>
      <c r="I4622">
        <v>14</v>
      </c>
      <c r="J4622">
        <v>5.5</v>
      </c>
      <c r="M4622">
        <v>5.5</v>
      </c>
      <c r="N4622">
        <v>5.7</v>
      </c>
      <c r="R4622" t="s">
        <v>93</v>
      </c>
      <c r="T4622" t="s">
        <v>2939</v>
      </c>
      <c r="U4622">
        <v>38.110999999999997</v>
      </c>
      <c r="V4622">
        <v>106.336</v>
      </c>
      <c r="W4622">
        <v>30</v>
      </c>
      <c r="AB4622">
        <v>60</v>
      </c>
      <c r="AC4622">
        <v>2</v>
      </c>
      <c r="AE4622">
        <v>3</v>
      </c>
      <c r="AF4622">
        <v>10000</v>
      </c>
      <c r="AG4622">
        <v>4</v>
      </c>
      <c r="AN4622">
        <v>60</v>
      </c>
      <c r="AO4622">
        <v>2</v>
      </c>
      <c r="AQ4622">
        <v>3</v>
      </c>
      <c r="AR4622">
        <v>10000</v>
      </c>
      <c r="AS4622">
        <v>4</v>
      </c>
    </row>
    <row r="4623" spans="1:45" x14ac:dyDescent="0.35">
      <c r="A4623">
        <v>5155</v>
      </c>
      <c r="B4623" t="s">
        <v>47</v>
      </c>
      <c r="C4623">
        <v>1988</v>
      </c>
      <c r="D4623">
        <v>1</v>
      </c>
      <c r="E4623">
        <v>9</v>
      </c>
      <c r="F4623">
        <v>1</v>
      </c>
      <c r="G4623">
        <v>2</v>
      </c>
      <c r="H4623">
        <v>46.7</v>
      </c>
      <c r="I4623">
        <v>24</v>
      </c>
      <c r="J4623">
        <v>5.8</v>
      </c>
      <c r="L4623">
        <v>5.8</v>
      </c>
      <c r="M4623">
        <v>5.3</v>
      </c>
      <c r="Q4623">
        <v>7</v>
      </c>
      <c r="R4623" t="s">
        <v>100</v>
      </c>
      <c r="T4623" t="s">
        <v>2940</v>
      </c>
      <c r="U4623">
        <v>41.246000000000002</v>
      </c>
      <c r="V4623">
        <v>19.63</v>
      </c>
      <c r="W4623">
        <v>130</v>
      </c>
      <c r="AE4623">
        <v>2</v>
      </c>
    </row>
    <row r="4624" spans="1:45" x14ac:dyDescent="0.35">
      <c r="A4624">
        <v>5156</v>
      </c>
      <c r="B4624" t="s">
        <v>47</v>
      </c>
      <c r="C4624">
        <v>1988</v>
      </c>
      <c r="D4624">
        <v>1</v>
      </c>
      <c r="E4624">
        <v>22</v>
      </c>
      <c r="F4624">
        <v>0</v>
      </c>
      <c r="G4624">
        <v>35</v>
      </c>
      <c r="H4624">
        <v>58</v>
      </c>
      <c r="I4624">
        <v>5</v>
      </c>
      <c r="J4624">
        <v>6.3</v>
      </c>
      <c r="L4624">
        <v>6.3</v>
      </c>
      <c r="M4624">
        <v>6.1</v>
      </c>
      <c r="R4624" t="s">
        <v>1395</v>
      </c>
      <c r="T4624" t="s">
        <v>2941</v>
      </c>
      <c r="U4624">
        <v>-19.847000000000001</v>
      </c>
      <c r="V4624">
        <v>133.803</v>
      </c>
      <c r="W4624">
        <v>170</v>
      </c>
      <c r="AE4624">
        <v>2</v>
      </c>
    </row>
    <row r="4625" spans="1:45" x14ac:dyDescent="0.35">
      <c r="A4625">
        <v>5157</v>
      </c>
      <c r="B4625" t="s">
        <v>47</v>
      </c>
      <c r="C4625">
        <v>1988</v>
      </c>
      <c r="D4625">
        <v>1</v>
      </c>
      <c r="E4625">
        <v>22</v>
      </c>
      <c r="F4625">
        <v>12</v>
      </c>
      <c r="G4625">
        <v>4</v>
      </c>
      <c r="H4625">
        <v>57.8</v>
      </c>
      <c r="I4625">
        <v>5</v>
      </c>
      <c r="J4625">
        <v>6.7</v>
      </c>
      <c r="L4625">
        <v>6.7</v>
      </c>
      <c r="M4625">
        <v>6.5</v>
      </c>
      <c r="Q4625">
        <v>9</v>
      </c>
      <c r="R4625" t="s">
        <v>1395</v>
      </c>
      <c r="T4625" t="s">
        <v>2941</v>
      </c>
      <c r="U4625">
        <v>-19.829000000000001</v>
      </c>
      <c r="V4625">
        <v>133.88200000000001</v>
      </c>
      <c r="W4625">
        <v>170</v>
      </c>
      <c r="AE4625">
        <v>2</v>
      </c>
    </row>
    <row r="4626" spans="1:45" x14ac:dyDescent="0.35">
      <c r="A4626">
        <v>6473</v>
      </c>
      <c r="B4626" t="s">
        <v>51</v>
      </c>
      <c r="C4626">
        <v>1988</v>
      </c>
      <c r="D4626">
        <v>2</v>
      </c>
      <c r="E4626">
        <v>5</v>
      </c>
      <c r="F4626">
        <v>14</v>
      </c>
      <c r="G4626">
        <v>1</v>
      </c>
      <c r="H4626">
        <v>2.7</v>
      </c>
      <c r="I4626">
        <v>37</v>
      </c>
      <c r="J4626">
        <v>6.7</v>
      </c>
      <c r="L4626">
        <v>6.7</v>
      </c>
      <c r="M4626">
        <v>6.2</v>
      </c>
      <c r="R4626" t="s">
        <v>539</v>
      </c>
      <c r="T4626" t="s">
        <v>2209</v>
      </c>
      <c r="U4626">
        <v>-24.753</v>
      </c>
      <c r="V4626">
        <v>-70.433000000000007</v>
      </c>
      <c r="W4626">
        <v>160</v>
      </c>
      <c r="AE4626">
        <v>1</v>
      </c>
      <c r="AQ4626">
        <v>1</v>
      </c>
    </row>
    <row r="4627" spans="1:45" x14ac:dyDescent="0.35">
      <c r="A4627">
        <v>5158</v>
      </c>
      <c r="B4627" t="s">
        <v>47</v>
      </c>
      <c r="C4627">
        <v>1988</v>
      </c>
      <c r="D4627">
        <v>2</v>
      </c>
      <c r="E4627">
        <v>6</v>
      </c>
      <c r="F4627">
        <v>14</v>
      </c>
      <c r="G4627">
        <v>50</v>
      </c>
      <c r="H4627">
        <v>45.2</v>
      </c>
      <c r="I4627">
        <v>33</v>
      </c>
      <c r="J4627">
        <v>5.8</v>
      </c>
      <c r="L4627">
        <v>5.8</v>
      </c>
      <c r="M4627">
        <v>5.8</v>
      </c>
      <c r="R4627" t="s">
        <v>959</v>
      </c>
      <c r="T4627" t="s">
        <v>2942</v>
      </c>
      <c r="U4627">
        <v>24.687999999999999</v>
      </c>
      <c r="V4627">
        <v>91.57</v>
      </c>
      <c r="W4627">
        <v>60</v>
      </c>
      <c r="X4627">
        <v>2</v>
      </c>
      <c r="Y4627">
        <v>1</v>
      </c>
      <c r="AB4627">
        <v>100</v>
      </c>
      <c r="AC4627">
        <v>2</v>
      </c>
      <c r="AE4627">
        <v>2</v>
      </c>
      <c r="AJ4627">
        <v>2</v>
      </c>
      <c r="AK4627">
        <v>1</v>
      </c>
      <c r="AN4627">
        <v>100</v>
      </c>
      <c r="AO4627">
        <v>2</v>
      </c>
      <c r="AQ4627">
        <v>2</v>
      </c>
    </row>
    <row r="4628" spans="1:45" x14ac:dyDescent="0.35">
      <c r="A4628">
        <v>5159</v>
      </c>
      <c r="B4628" t="s">
        <v>51</v>
      </c>
      <c r="C4628">
        <v>1988</v>
      </c>
      <c r="D4628">
        <v>3</v>
      </c>
      <c r="E4628">
        <v>6</v>
      </c>
      <c r="F4628">
        <v>22</v>
      </c>
      <c r="G4628">
        <v>35</v>
      </c>
      <c r="H4628">
        <v>36.9</v>
      </c>
      <c r="I4628">
        <v>15</v>
      </c>
      <c r="J4628">
        <v>7.8</v>
      </c>
      <c r="K4628">
        <v>7.8</v>
      </c>
      <c r="L4628">
        <v>7.6</v>
      </c>
      <c r="M4628">
        <v>6.8</v>
      </c>
      <c r="N4628">
        <v>7.4</v>
      </c>
      <c r="Q4628">
        <v>5</v>
      </c>
      <c r="R4628" t="s">
        <v>505</v>
      </c>
      <c r="S4628" t="s">
        <v>1032</v>
      </c>
      <c r="T4628" t="s">
        <v>2943</v>
      </c>
      <c r="U4628">
        <v>57.262</v>
      </c>
      <c r="V4628">
        <v>-142.74700000000001</v>
      </c>
      <c r="W4628">
        <v>150</v>
      </c>
      <c r="AE4628">
        <v>1</v>
      </c>
      <c r="AQ4628">
        <v>1</v>
      </c>
    </row>
    <row r="4629" spans="1:45" x14ac:dyDescent="0.35">
      <c r="A4629">
        <v>5160</v>
      </c>
      <c r="B4629" t="s">
        <v>47</v>
      </c>
      <c r="C4629">
        <v>1988</v>
      </c>
      <c r="D4629">
        <v>3</v>
      </c>
      <c r="E4629">
        <v>30</v>
      </c>
      <c r="F4629">
        <v>2</v>
      </c>
      <c r="G4629">
        <v>12</v>
      </c>
      <c r="H4629">
        <v>42.8</v>
      </c>
      <c r="I4629">
        <v>33</v>
      </c>
      <c r="J4629">
        <v>5.7</v>
      </c>
      <c r="L4629">
        <v>5.7</v>
      </c>
      <c r="M4629">
        <v>5.4</v>
      </c>
      <c r="R4629" t="s">
        <v>73</v>
      </c>
      <c r="T4629" t="s">
        <v>2944</v>
      </c>
      <c r="U4629">
        <v>30.89</v>
      </c>
      <c r="V4629">
        <v>50.194000000000003</v>
      </c>
      <c r="W4629">
        <v>140</v>
      </c>
      <c r="AE4629">
        <v>2</v>
      </c>
    </row>
    <row r="4630" spans="1:45" x14ac:dyDescent="0.35">
      <c r="A4630">
        <v>5161</v>
      </c>
      <c r="B4630" t="s">
        <v>47</v>
      </c>
      <c r="C4630">
        <v>1988</v>
      </c>
      <c r="D4630">
        <v>6</v>
      </c>
      <c r="E4630">
        <v>19</v>
      </c>
      <c r="F4630">
        <v>20</v>
      </c>
      <c r="G4630">
        <v>19</v>
      </c>
      <c r="H4630">
        <v>52.6</v>
      </c>
      <c r="I4630">
        <v>17</v>
      </c>
      <c r="J4630">
        <v>6.2</v>
      </c>
      <c r="K4630">
        <v>6.2</v>
      </c>
      <c r="L4630">
        <v>6.4</v>
      </c>
      <c r="M4630">
        <v>5.6</v>
      </c>
      <c r="Q4630">
        <v>7</v>
      </c>
      <c r="R4630" t="s">
        <v>621</v>
      </c>
      <c r="T4630" t="s">
        <v>2945</v>
      </c>
      <c r="U4630">
        <v>12.375999999999999</v>
      </c>
      <c r="V4630">
        <v>121.06699999999999</v>
      </c>
      <c r="W4630">
        <v>170</v>
      </c>
      <c r="X4630">
        <v>2</v>
      </c>
      <c r="Y4630">
        <v>1</v>
      </c>
      <c r="AB4630">
        <v>2</v>
      </c>
      <c r="AC4630">
        <v>1</v>
      </c>
      <c r="AE4630">
        <v>2</v>
      </c>
      <c r="AJ4630">
        <v>2</v>
      </c>
      <c r="AK4630">
        <v>1</v>
      </c>
      <c r="AN4630">
        <v>2</v>
      </c>
      <c r="AO4630">
        <v>1</v>
      </c>
      <c r="AQ4630">
        <v>2</v>
      </c>
    </row>
    <row r="4631" spans="1:45" x14ac:dyDescent="0.35">
      <c r="A4631">
        <v>6474</v>
      </c>
      <c r="B4631" t="s">
        <v>51</v>
      </c>
      <c r="C4631">
        <v>1988</v>
      </c>
      <c r="D4631">
        <v>6</v>
      </c>
      <c r="E4631">
        <v>24</v>
      </c>
      <c r="F4631">
        <v>2</v>
      </c>
      <c r="G4631">
        <v>6</v>
      </c>
      <c r="H4631">
        <v>26.3</v>
      </c>
      <c r="I4631">
        <v>53</v>
      </c>
      <c r="J4631">
        <v>5.4</v>
      </c>
      <c r="M4631">
        <v>5.4</v>
      </c>
      <c r="R4631" t="s">
        <v>621</v>
      </c>
      <c r="T4631" t="s">
        <v>2946</v>
      </c>
      <c r="U4631">
        <v>18.606000000000002</v>
      </c>
      <c r="V4631">
        <v>121.01300000000001</v>
      </c>
      <c r="W4631">
        <v>170</v>
      </c>
      <c r="AQ4631">
        <v>1</v>
      </c>
    </row>
    <row r="4632" spans="1:45" x14ac:dyDescent="0.35">
      <c r="A4632">
        <v>5162</v>
      </c>
      <c r="B4632" t="s">
        <v>51</v>
      </c>
      <c r="C4632">
        <v>1988</v>
      </c>
      <c r="D4632">
        <v>7</v>
      </c>
      <c r="E4632">
        <v>5</v>
      </c>
      <c r="F4632">
        <v>20</v>
      </c>
      <c r="G4632">
        <v>32</v>
      </c>
      <c r="H4632">
        <v>7.2</v>
      </c>
      <c r="I4632">
        <v>53</v>
      </c>
      <c r="J4632">
        <v>6.8</v>
      </c>
      <c r="L4632">
        <v>6.8</v>
      </c>
      <c r="M4632">
        <v>6</v>
      </c>
      <c r="Q4632">
        <v>5</v>
      </c>
      <c r="R4632" t="s">
        <v>977</v>
      </c>
      <c r="T4632" t="s">
        <v>2947</v>
      </c>
      <c r="U4632">
        <v>-5.9640000000000004</v>
      </c>
      <c r="V4632">
        <v>148.78</v>
      </c>
      <c r="W4632">
        <v>170</v>
      </c>
      <c r="AE4632">
        <v>2</v>
      </c>
    </row>
    <row r="4633" spans="1:45" x14ac:dyDescent="0.35">
      <c r="A4633">
        <v>5163</v>
      </c>
      <c r="B4633" t="s">
        <v>47</v>
      </c>
      <c r="C4633">
        <v>1988</v>
      </c>
      <c r="D4633">
        <v>7</v>
      </c>
      <c r="E4633">
        <v>20</v>
      </c>
      <c r="F4633">
        <v>23</v>
      </c>
      <c r="G4633">
        <v>15</v>
      </c>
      <c r="H4633">
        <v>36.6</v>
      </c>
      <c r="I4633">
        <v>51</v>
      </c>
      <c r="J4633">
        <v>5.7</v>
      </c>
      <c r="L4633">
        <v>5.7</v>
      </c>
      <c r="M4633">
        <v>5.8</v>
      </c>
      <c r="R4633" t="s">
        <v>738</v>
      </c>
      <c r="T4633" t="s">
        <v>2948</v>
      </c>
      <c r="U4633">
        <v>23.902000000000001</v>
      </c>
      <c r="V4633">
        <v>121.598</v>
      </c>
      <c r="W4633">
        <v>30</v>
      </c>
      <c r="X4633">
        <v>1</v>
      </c>
      <c r="Y4633">
        <v>1</v>
      </c>
      <c r="AB4633">
        <v>1</v>
      </c>
      <c r="AC4633">
        <v>1</v>
      </c>
      <c r="AE4633">
        <v>1</v>
      </c>
      <c r="AJ4633">
        <v>1</v>
      </c>
      <c r="AK4633">
        <v>1</v>
      </c>
      <c r="AN4633">
        <v>1</v>
      </c>
      <c r="AO4633">
        <v>1</v>
      </c>
      <c r="AQ4633">
        <v>1</v>
      </c>
    </row>
    <row r="4634" spans="1:45" x14ac:dyDescent="0.35">
      <c r="A4634">
        <v>5164</v>
      </c>
      <c r="B4634" t="s">
        <v>51</v>
      </c>
      <c r="C4634">
        <v>1988</v>
      </c>
      <c r="D4634">
        <v>8</v>
      </c>
      <c r="E4634">
        <v>6</v>
      </c>
      <c r="F4634">
        <v>0</v>
      </c>
      <c r="G4634">
        <v>36</v>
      </c>
      <c r="H4634">
        <v>24.6</v>
      </c>
      <c r="I4634">
        <v>91</v>
      </c>
      <c r="J4634">
        <v>7.2</v>
      </c>
      <c r="L4634">
        <v>7.2</v>
      </c>
      <c r="M4634">
        <v>6.8</v>
      </c>
      <c r="Q4634">
        <v>6</v>
      </c>
      <c r="R4634" t="s">
        <v>851</v>
      </c>
      <c r="T4634" t="s">
        <v>2949</v>
      </c>
      <c r="U4634">
        <v>25.149000000000001</v>
      </c>
      <c r="V4634">
        <v>95.126999999999995</v>
      </c>
      <c r="W4634">
        <v>60</v>
      </c>
      <c r="X4634">
        <v>38</v>
      </c>
      <c r="Y4634">
        <v>1</v>
      </c>
      <c r="AD4634">
        <v>1</v>
      </c>
      <c r="AE4634">
        <v>2</v>
      </c>
    </row>
    <row r="4635" spans="1:45" x14ac:dyDescent="0.35">
      <c r="A4635">
        <v>5165</v>
      </c>
      <c r="B4635" t="s">
        <v>51</v>
      </c>
      <c r="C4635">
        <v>1988</v>
      </c>
      <c r="D4635">
        <v>8</v>
      </c>
      <c r="E4635">
        <v>10</v>
      </c>
      <c r="F4635">
        <v>4</v>
      </c>
      <c r="G4635">
        <v>38</v>
      </c>
      <c r="H4635">
        <v>29.2</v>
      </c>
      <c r="I4635">
        <v>36</v>
      </c>
      <c r="J4635">
        <v>7.6</v>
      </c>
      <c r="K4635">
        <v>7.6</v>
      </c>
      <c r="L4635">
        <v>7.4</v>
      </c>
      <c r="M4635">
        <v>6</v>
      </c>
      <c r="R4635" t="s">
        <v>1769</v>
      </c>
      <c r="T4635" t="s">
        <v>2950</v>
      </c>
      <c r="U4635">
        <v>-10.257999999999999</v>
      </c>
      <c r="V4635">
        <v>160.89599999999999</v>
      </c>
      <c r="W4635">
        <v>170</v>
      </c>
      <c r="AJ4635">
        <v>1</v>
      </c>
      <c r="AK4635">
        <v>1</v>
      </c>
      <c r="AQ4635">
        <v>1</v>
      </c>
      <c r="AR4635">
        <v>100</v>
      </c>
      <c r="AS4635">
        <v>2</v>
      </c>
    </row>
    <row r="4636" spans="1:45" x14ac:dyDescent="0.35">
      <c r="A4636">
        <v>5166</v>
      </c>
      <c r="B4636" t="s">
        <v>47</v>
      </c>
      <c r="C4636">
        <v>1988</v>
      </c>
      <c r="D4636">
        <v>8</v>
      </c>
      <c r="E4636">
        <v>11</v>
      </c>
      <c r="F4636">
        <v>16</v>
      </c>
      <c r="G4636">
        <v>4</v>
      </c>
      <c r="H4636">
        <v>45.6</v>
      </c>
      <c r="I4636">
        <v>33</v>
      </c>
      <c r="J4636">
        <v>6.1</v>
      </c>
      <c r="L4636">
        <v>6.1</v>
      </c>
      <c r="M4636">
        <v>5.7</v>
      </c>
      <c r="R4636" t="s">
        <v>73</v>
      </c>
      <c r="T4636" t="s">
        <v>2951</v>
      </c>
      <c r="U4636">
        <v>29.974</v>
      </c>
      <c r="V4636">
        <v>51.679000000000002</v>
      </c>
      <c r="W4636">
        <v>140</v>
      </c>
      <c r="X4636">
        <v>1</v>
      </c>
      <c r="Y4636">
        <v>1</v>
      </c>
      <c r="AE4636">
        <v>2</v>
      </c>
    </row>
    <row r="4637" spans="1:45" x14ac:dyDescent="0.35">
      <c r="A4637">
        <v>5167</v>
      </c>
      <c r="B4637" t="s">
        <v>51</v>
      </c>
      <c r="C4637">
        <v>1988</v>
      </c>
      <c r="D4637">
        <v>8</v>
      </c>
      <c r="E4637">
        <v>20</v>
      </c>
      <c r="F4637">
        <v>23</v>
      </c>
      <c r="G4637">
        <v>9</v>
      </c>
      <c r="H4637">
        <v>9.5</v>
      </c>
      <c r="I4637">
        <v>57</v>
      </c>
      <c r="J4637">
        <v>6.6</v>
      </c>
      <c r="L4637">
        <v>6.6</v>
      </c>
      <c r="M4637">
        <v>6.4</v>
      </c>
      <c r="Q4637">
        <v>8</v>
      </c>
      <c r="R4637" t="s">
        <v>376</v>
      </c>
      <c r="T4637" t="s">
        <v>2952</v>
      </c>
      <c r="U4637">
        <v>26.754999999999999</v>
      </c>
      <c r="V4637">
        <v>86.616</v>
      </c>
      <c r="W4637">
        <v>60</v>
      </c>
      <c r="X4637">
        <v>998</v>
      </c>
      <c r="Y4637">
        <v>3</v>
      </c>
      <c r="AD4637">
        <v>131.5</v>
      </c>
      <c r="AE4637">
        <v>4</v>
      </c>
      <c r="AJ4637">
        <v>998</v>
      </c>
      <c r="AK4637">
        <v>3</v>
      </c>
      <c r="AM4637">
        <v>1</v>
      </c>
      <c r="AP4637">
        <v>131.5</v>
      </c>
      <c r="AQ4637">
        <v>4</v>
      </c>
    </row>
    <row r="4638" spans="1:45" x14ac:dyDescent="0.35">
      <c r="A4638">
        <v>5170</v>
      </c>
      <c r="B4638" t="s">
        <v>47</v>
      </c>
      <c r="C4638">
        <v>1988</v>
      </c>
      <c r="D4638">
        <v>9</v>
      </c>
      <c r="E4638">
        <v>6</v>
      </c>
      <c r="F4638">
        <v>0</v>
      </c>
      <c r="G4638">
        <v>42</v>
      </c>
      <c r="H4638">
        <v>33.700000000000003</v>
      </c>
      <c r="I4638">
        <v>0</v>
      </c>
      <c r="J4638">
        <v>4.3</v>
      </c>
      <c r="N4638">
        <v>4.3</v>
      </c>
      <c r="R4638" t="s">
        <v>977</v>
      </c>
      <c r="T4638" t="s">
        <v>2953</v>
      </c>
      <c r="U4638">
        <v>-6.06</v>
      </c>
      <c r="V4638">
        <v>146.22999999999999</v>
      </c>
      <c r="W4638">
        <v>170</v>
      </c>
      <c r="X4638">
        <v>74</v>
      </c>
      <c r="Y4638">
        <v>2</v>
      </c>
      <c r="AE4638">
        <v>2</v>
      </c>
    </row>
    <row r="4639" spans="1:45" x14ac:dyDescent="0.35">
      <c r="A4639">
        <v>5171</v>
      </c>
      <c r="B4639" t="s">
        <v>47</v>
      </c>
      <c r="C4639">
        <v>1988</v>
      </c>
      <c r="D4639">
        <v>9</v>
      </c>
      <c r="E4639">
        <v>25</v>
      </c>
      <c r="F4639">
        <v>20</v>
      </c>
      <c r="G4639">
        <v>52</v>
      </c>
      <c r="H4639">
        <v>14.7</v>
      </c>
      <c r="I4639">
        <v>11</v>
      </c>
      <c r="J4639">
        <v>5</v>
      </c>
      <c r="L4639">
        <v>5</v>
      </c>
      <c r="M4639">
        <v>5.5</v>
      </c>
      <c r="Q4639">
        <v>6</v>
      </c>
      <c r="R4639" t="s">
        <v>1868</v>
      </c>
      <c r="T4639" t="s">
        <v>2954</v>
      </c>
      <c r="U4639">
        <v>37.18</v>
      </c>
      <c r="V4639">
        <v>71.811000000000007</v>
      </c>
      <c r="W4639">
        <v>40</v>
      </c>
      <c r="AE4639">
        <v>2</v>
      </c>
    </row>
    <row r="4640" spans="1:45" x14ac:dyDescent="0.35">
      <c r="A4640">
        <v>5172</v>
      </c>
      <c r="B4640" t="s">
        <v>47</v>
      </c>
      <c r="C4640">
        <v>1988</v>
      </c>
      <c r="D4640">
        <v>10</v>
      </c>
      <c r="E4640">
        <v>16</v>
      </c>
      <c r="F4640">
        <v>12</v>
      </c>
      <c r="G4640">
        <v>34</v>
      </c>
      <c r="H4640">
        <v>5.6</v>
      </c>
      <c r="I4640">
        <v>25</v>
      </c>
      <c r="J4640">
        <v>5.8</v>
      </c>
      <c r="L4640">
        <v>5.8</v>
      </c>
      <c r="M4640">
        <v>5.5</v>
      </c>
      <c r="Q4640">
        <v>8</v>
      </c>
      <c r="R4640" t="s">
        <v>56</v>
      </c>
      <c r="T4640" t="s">
        <v>2955</v>
      </c>
      <c r="U4640">
        <v>37.938000000000002</v>
      </c>
      <c r="V4640">
        <v>20.931999999999999</v>
      </c>
      <c r="W4640">
        <v>130</v>
      </c>
      <c r="AE4640">
        <v>2</v>
      </c>
    </row>
    <row r="4641" spans="1:47" x14ac:dyDescent="0.35">
      <c r="A4641">
        <v>5173</v>
      </c>
      <c r="B4641" t="s">
        <v>47</v>
      </c>
      <c r="C4641">
        <v>1988</v>
      </c>
      <c r="D4641">
        <v>10</v>
      </c>
      <c r="E4641">
        <v>31</v>
      </c>
      <c r="F4641">
        <v>10</v>
      </c>
      <c r="G4641">
        <v>12</v>
      </c>
      <c r="H4641">
        <v>58.4</v>
      </c>
      <c r="I4641">
        <v>12</v>
      </c>
      <c r="J4641">
        <v>5.6</v>
      </c>
      <c r="L4641">
        <v>5.6</v>
      </c>
      <c r="M4641">
        <v>5.4</v>
      </c>
      <c r="R4641" t="s">
        <v>258</v>
      </c>
      <c r="T4641" t="s">
        <v>2956</v>
      </c>
      <c r="U4641">
        <v>36.442999999999998</v>
      </c>
      <c r="V4641">
        <v>2.7589999999999999</v>
      </c>
      <c r="W4641">
        <v>15</v>
      </c>
      <c r="AE4641">
        <v>2</v>
      </c>
    </row>
    <row r="4642" spans="1:47" x14ac:dyDescent="0.35">
      <c r="A4642">
        <v>5174</v>
      </c>
      <c r="B4642" t="s">
        <v>47</v>
      </c>
      <c r="C4642">
        <v>1988</v>
      </c>
      <c r="D4642">
        <v>11</v>
      </c>
      <c r="E4642">
        <v>3</v>
      </c>
      <c r="F4642">
        <v>14</v>
      </c>
      <c r="G4642">
        <v>47</v>
      </c>
      <c r="H4642">
        <v>10.7</v>
      </c>
      <c r="I4642">
        <v>69</v>
      </c>
      <c r="J4642">
        <v>6</v>
      </c>
      <c r="L4642">
        <v>6</v>
      </c>
      <c r="M4642">
        <v>5.6</v>
      </c>
      <c r="Q4642">
        <v>6</v>
      </c>
      <c r="R4642" t="s">
        <v>578</v>
      </c>
      <c r="T4642" t="s">
        <v>2957</v>
      </c>
      <c r="U4642">
        <v>13.881</v>
      </c>
      <c r="V4642">
        <v>-90.45</v>
      </c>
      <c r="W4642">
        <v>100</v>
      </c>
      <c r="X4642">
        <v>5</v>
      </c>
      <c r="Y4642">
        <v>1</v>
      </c>
      <c r="AC4642">
        <v>2</v>
      </c>
      <c r="AE4642">
        <v>2</v>
      </c>
      <c r="AJ4642">
        <v>5</v>
      </c>
      <c r="AK4642">
        <v>1</v>
      </c>
      <c r="AO4642">
        <v>2</v>
      </c>
      <c r="AQ4642">
        <v>2</v>
      </c>
      <c r="AT4642">
        <v>100</v>
      </c>
      <c r="AU4642">
        <v>2</v>
      </c>
    </row>
    <row r="4643" spans="1:47" x14ac:dyDescent="0.35">
      <c r="A4643">
        <v>5175</v>
      </c>
      <c r="B4643" t="s">
        <v>47</v>
      </c>
      <c r="C4643">
        <v>1988</v>
      </c>
      <c r="D4643">
        <v>11</v>
      </c>
      <c r="E4643">
        <v>3</v>
      </c>
      <c r="F4643">
        <v>19</v>
      </c>
      <c r="G4643">
        <v>42</v>
      </c>
      <c r="H4643">
        <v>18.100000000000001</v>
      </c>
      <c r="I4643">
        <v>33</v>
      </c>
      <c r="J4643">
        <v>5.7</v>
      </c>
      <c r="L4643">
        <v>5.7</v>
      </c>
      <c r="M4643">
        <v>5.4</v>
      </c>
      <c r="Q4643">
        <v>5</v>
      </c>
      <c r="R4643" t="s">
        <v>647</v>
      </c>
      <c r="S4643" t="s">
        <v>648</v>
      </c>
      <c r="T4643" t="s">
        <v>2958</v>
      </c>
      <c r="U4643">
        <v>19.079999999999998</v>
      </c>
      <c r="V4643">
        <v>-67.256</v>
      </c>
      <c r="W4643">
        <v>90</v>
      </c>
      <c r="AE4643">
        <v>2</v>
      </c>
      <c r="AQ4643">
        <v>2</v>
      </c>
    </row>
    <row r="4644" spans="1:47" x14ac:dyDescent="0.35">
      <c r="A4644">
        <v>5176</v>
      </c>
      <c r="B4644" t="s">
        <v>47</v>
      </c>
      <c r="C4644">
        <v>1988</v>
      </c>
      <c r="D4644">
        <v>11</v>
      </c>
      <c r="E4644">
        <v>6</v>
      </c>
      <c r="F4644">
        <v>13</v>
      </c>
      <c r="G4644">
        <v>3</v>
      </c>
      <c r="H4644">
        <v>19.3</v>
      </c>
      <c r="I4644">
        <v>18</v>
      </c>
      <c r="J4644">
        <v>7.3</v>
      </c>
      <c r="L4644">
        <v>7.3</v>
      </c>
      <c r="M4644">
        <v>6.1</v>
      </c>
      <c r="Q4644">
        <v>10</v>
      </c>
      <c r="R4644" t="s">
        <v>93</v>
      </c>
      <c r="T4644" t="s">
        <v>530</v>
      </c>
      <c r="U4644">
        <v>22.789000000000001</v>
      </c>
      <c r="V4644">
        <v>99.611000000000004</v>
      </c>
      <c r="W4644">
        <v>30</v>
      </c>
      <c r="X4644">
        <v>738</v>
      </c>
      <c r="Y4644">
        <v>3</v>
      </c>
      <c r="AB4644">
        <v>3900</v>
      </c>
      <c r="AC4644">
        <v>4</v>
      </c>
      <c r="AD4644">
        <v>269</v>
      </c>
      <c r="AE4644">
        <v>4</v>
      </c>
      <c r="AF4644">
        <v>412000</v>
      </c>
      <c r="AG4644">
        <v>4</v>
      </c>
      <c r="AJ4644">
        <v>738</v>
      </c>
      <c r="AK4644">
        <v>3</v>
      </c>
      <c r="AN4644">
        <v>3900</v>
      </c>
      <c r="AO4644">
        <v>4</v>
      </c>
      <c r="AP4644">
        <v>269</v>
      </c>
      <c r="AQ4644">
        <v>4</v>
      </c>
      <c r="AR4644">
        <v>412000</v>
      </c>
      <c r="AS4644">
        <v>4</v>
      </c>
    </row>
    <row r="4645" spans="1:47" x14ac:dyDescent="0.35">
      <c r="A4645">
        <v>5178</v>
      </c>
      <c r="B4645" t="s">
        <v>47</v>
      </c>
      <c r="C4645">
        <v>1988</v>
      </c>
      <c r="D4645">
        <v>11</v>
      </c>
      <c r="E4645">
        <v>6</v>
      </c>
      <c r="F4645">
        <v>13</v>
      </c>
      <c r="G4645">
        <v>15</v>
      </c>
      <c r="H4645">
        <v>43.3</v>
      </c>
      <c r="I4645">
        <v>10</v>
      </c>
      <c r="J4645">
        <v>6.4</v>
      </c>
      <c r="M4645">
        <v>6.4</v>
      </c>
      <c r="R4645" t="s">
        <v>93</v>
      </c>
      <c r="T4645" t="s">
        <v>530</v>
      </c>
      <c r="U4645">
        <v>23.181000000000001</v>
      </c>
      <c r="V4645">
        <v>99.438999999999993</v>
      </c>
      <c r="W4645">
        <v>30</v>
      </c>
    </row>
    <row r="4646" spans="1:47" x14ac:dyDescent="0.35">
      <c r="A4646">
        <v>5179</v>
      </c>
      <c r="B4646" t="s">
        <v>47</v>
      </c>
      <c r="C4646">
        <v>1988</v>
      </c>
      <c r="D4646">
        <v>11</v>
      </c>
      <c r="E4646">
        <v>10</v>
      </c>
      <c r="F4646">
        <v>1</v>
      </c>
      <c r="G4646">
        <v>17</v>
      </c>
      <c r="H4646">
        <v>49.4</v>
      </c>
      <c r="I4646">
        <v>10</v>
      </c>
      <c r="J4646">
        <v>4.5999999999999996</v>
      </c>
      <c r="M4646">
        <v>4.5999999999999996</v>
      </c>
      <c r="R4646" t="s">
        <v>93</v>
      </c>
      <c r="T4646" t="s">
        <v>2959</v>
      </c>
      <c r="U4646">
        <v>21.23</v>
      </c>
      <c r="V4646">
        <v>108.545</v>
      </c>
      <c r="W4646">
        <v>30</v>
      </c>
      <c r="AB4646">
        <v>71</v>
      </c>
      <c r="AC4646">
        <v>2</v>
      </c>
      <c r="AE4646">
        <v>1</v>
      </c>
      <c r="AN4646">
        <v>71</v>
      </c>
      <c r="AO4646">
        <v>2</v>
      </c>
      <c r="AQ4646">
        <v>1</v>
      </c>
    </row>
    <row r="4647" spans="1:47" x14ac:dyDescent="0.35">
      <c r="A4647">
        <v>5180</v>
      </c>
      <c r="B4647" t="s">
        <v>47</v>
      </c>
      <c r="C4647">
        <v>1988</v>
      </c>
      <c r="D4647">
        <v>11</v>
      </c>
      <c r="E4647">
        <v>12</v>
      </c>
      <c r="F4647">
        <v>3</v>
      </c>
      <c r="G4647">
        <v>34</v>
      </c>
      <c r="H4647">
        <v>48.6</v>
      </c>
      <c r="I4647">
        <v>16</v>
      </c>
      <c r="J4647">
        <v>4.7</v>
      </c>
      <c r="L4647">
        <v>4.7</v>
      </c>
      <c r="M4647">
        <v>5.4</v>
      </c>
      <c r="Q4647">
        <v>6</v>
      </c>
      <c r="R4647" t="s">
        <v>756</v>
      </c>
      <c r="T4647" t="s">
        <v>2960</v>
      </c>
      <c r="U4647">
        <v>18.068000000000001</v>
      </c>
      <c r="V4647">
        <v>-76.596999999999994</v>
      </c>
      <c r="W4647">
        <v>90</v>
      </c>
      <c r="AE4647">
        <v>2</v>
      </c>
      <c r="AQ4647">
        <v>2</v>
      </c>
    </row>
    <row r="4648" spans="1:47" x14ac:dyDescent="0.35">
      <c r="A4648">
        <v>5181</v>
      </c>
      <c r="B4648" t="s">
        <v>47</v>
      </c>
      <c r="C4648">
        <v>1988</v>
      </c>
      <c r="D4648">
        <v>11</v>
      </c>
      <c r="E4648">
        <v>17</v>
      </c>
      <c r="F4648">
        <v>6</v>
      </c>
      <c r="G4648">
        <v>55</v>
      </c>
      <c r="H4648">
        <v>46</v>
      </c>
      <c r="I4648">
        <v>19</v>
      </c>
      <c r="J4648">
        <v>6.6</v>
      </c>
      <c r="K4648">
        <v>6.6</v>
      </c>
      <c r="L4648">
        <v>6.6</v>
      </c>
      <c r="M4648">
        <v>6</v>
      </c>
      <c r="Q4648">
        <v>6</v>
      </c>
      <c r="R4648" t="s">
        <v>621</v>
      </c>
      <c r="T4648" t="s">
        <v>2961</v>
      </c>
      <c r="U4648">
        <v>12.398999999999999</v>
      </c>
      <c r="V4648">
        <v>124.53700000000001</v>
      </c>
      <c r="W4648">
        <v>170</v>
      </c>
      <c r="AB4648">
        <v>29</v>
      </c>
      <c r="AC4648">
        <v>1</v>
      </c>
      <c r="AE4648">
        <v>1</v>
      </c>
      <c r="AN4648">
        <v>29</v>
      </c>
      <c r="AO4648">
        <v>1</v>
      </c>
      <c r="AQ4648">
        <v>1</v>
      </c>
    </row>
    <row r="4649" spans="1:47" x14ac:dyDescent="0.35">
      <c r="A4649">
        <v>5182</v>
      </c>
      <c r="B4649" t="s">
        <v>47</v>
      </c>
      <c r="C4649">
        <v>1988</v>
      </c>
      <c r="D4649">
        <v>11</v>
      </c>
      <c r="E4649">
        <v>21</v>
      </c>
      <c r="F4649">
        <v>16</v>
      </c>
      <c r="G4649">
        <v>55</v>
      </c>
      <c r="H4649">
        <v>52.5</v>
      </c>
      <c r="I4649">
        <v>11</v>
      </c>
      <c r="J4649">
        <v>5.3</v>
      </c>
      <c r="L4649">
        <v>5.3</v>
      </c>
      <c r="M4649">
        <v>5.8</v>
      </c>
      <c r="Q4649">
        <v>7</v>
      </c>
      <c r="R4649" t="s">
        <v>541</v>
      </c>
      <c r="T4649" t="s">
        <v>542</v>
      </c>
      <c r="U4649">
        <v>37.938000000000002</v>
      </c>
      <c r="V4649">
        <v>-26.141999999999999</v>
      </c>
      <c r="W4649">
        <v>130</v>
      </c>
      <c r="AE4649">
        <v>2</v>
      </c>
    </row>
    <row r="4650" spans="1:47" x14ac:dyDescent="0.35">
      <c r="A4650">
        <v>5183</v>
      </c>
      <c r="B4650" t="s">
        <v>47</v>
      </c>
      <c r="C4650">
        <v>1988</v>
      </c>
      <c r="D4650">
        <v>11</v>
      </c>
      <c r="E4650">
        <v>25</v>
      </c>
      <c r="F4650">
        <v>23</v>
      </c>
      <c r="G4650">
        <v>46</v>
      </c>
      <c r="H4650">
        <v>4.5</v>
      </c>
      <c r="I4650">
        <v>29</v>
      </c>
      <c r="J4650">
        <v>5.8</v>
      </c>
      <c r="L4650">
        <v>5.8</v>
      </c>
      <c r="M4650">
        <v>5.9</v>
      </c>
      <c r="Q4650">
        <v>7</v>
      </c>
      <c r="R4650" t="s">
        <v>743</v>
      </c>
      <c r="T4650" t="s">
        <v>2962</v>
      </c>
      <c r="U4650">
        <v>48.116999999999997</v>
      </c>
      <c r="V4650">
        <v>-71.183000000000007</v>
      </c>
      <c r="W4650">
        <v>150</v>
      </c>
      <c r="AE4650">
        <v>2</v>
      </c>
    </row>
    <row r="4651" spans="1:47" x14ac:dyDescent="0.35">
      <c r="A4651">
        <v>5184</v>
      </c>
      <c r="B4651" t="s">
        <v>47</v>
      </c>
      <c r="C4651">
        <v>1988</v>
      </c>
      <c r="D4651">
        <v>12</v>
      </c>
      <c r="E4651">
        <v>7</v>
      </c>
      <c r="F4651">
        <v>7</v>
      </c>
      <c r="G4651">
        <v>41</v>
      </c>
      <c r="H4651">
        <v>24.2</v>
      </c>
      <c r="I4651">
        <v>5</v>
      </c>
      <c r="J4651">
        <v>6.8</v>
      </c>
      <c r="L4651">
        <v>6.8</v>
      </c>
      <c r="M4651">
        <v>6.2</v>
      </c>
      <c r="Q4651">
        <v>10</v>
      </c>
      <c r="R4651" t="s">
        <v>205</v>
      </c>
      <c r="T4651" t="s">
        <v>2963</v>
      </c>
      <c r="U4651">
        <v>40.987000000000002</v>
      </c>
      <c r="V4651">
        <v>44.185000000000002</v>
      </c>
      <c r="W4651">
        <v>40</v>
      </c>
      <c r="X4651">
        <v>25000</v>
      </c>
      <c r="Y4651">
        <v>4</v>
      </c>
      <c r="AD4651">
        <v>16200</v>
      </c>
      <c r="AE4651">
        <v>4</v>
      </c>
      <c r="AG4651">
        <v>4</v>
      </c>
      <c r="AJ4651">
        <v>25000</v>
      </c>
      <c r="AK4651">
        <v>4</v>
      </c>
      <c r="AP4651">
        <v>16200</v>
      </c>
      <c r="AQ4651">
        <v>4</v>
      </c>
      <c r="AS4651">
        <v>4</v>
      </c>
    </row>
    <row r="4652" spans="1:47" x14ac:dyDescent="0.35">
      <c r="A4652">
        <v>5187</v>
      </c>
      <c r="B4652" t="s">
        <v>47</v>
      </c>
      <c r="C4652">
        <v>1989</v>
      </c>
      <c r="D4652">
        <v>1</v>
      </c>
      <c r="E4652">
        <v>22</v>
      </c>
      <c r="F4652">
        <v>23</v>
      </c>
      <c r="G4652">
        <v>2</v>
      </c>
      <c r="H4652">
        <v>7.1</v>
      </c>
      <c r="I4652">
        <v>33</v>
      </c>
      <c r="J4652">
        <v>5.3</v>
      </c>
      <c r="M4652">
        <v>5.3</v>
      </c>
      <c r="Q4652">
        <v>7</v>
      </c>
      <c r="R4652" t="s">
        <v>1868</v>
      </c>
      <c r="T4652" t="s">
        <v>2964</v>
      </c>
      <c r="U4652">
        <v>38.465000000000003</v>
      </c>
      <c r="V4652">
        <v>68.694000000000003</v>
      </c>
      <c r="W4652">
        <v>40</v>
      </c>
      <c r="X4652">
        <v>274</v>
      </c>
      <c r="Y4652">
        <v>3</v>
      </c>
      <c r="AD4652">
        <v>24.8</v>
      </c>
      <c r="AE4652">
        <v>3</v>
      </c>
    </row>
    <row r="4653" spans="1:47" x14ac:dyDescent="0.35">
      <c r="A4653">
        <v>5188</v>
      </c>
      <c r="B4653" t="s">
        <v>47</v>
      </c>
      <c r="C4653">
        <v>1989</v>
      </c>
      <c r="D4653">
        <v>3</v>
      </c>
      <c r="E4653">
        <v>8</v>
      </c>
      <c r="F4653">
        <v>11</v>
      </c>
      <c r="G4653">
        <v>44</v>
      </c>
      <c r="H4653">
        <v>32.299999999999997</v>
      </c>
      <c r="I4653">
        <v>32</v>
      </c>
      <c r="J4653">
        <v>5.6</v>
      </c>
      <c r="L4653">
        <v>5.6</v>
      </c>
      <c r="M4653">
        <v>5.9</v>
      </c>
      <c r="R4653" t="s">
        <v>676</v>
      </c>
      <c r="T4653" t="s">
        <v>2965</v>
      </c>
      <c r="U4653">
        <v>1.0309999999999999</v>
      </c>
      <c r="V4653">
        <v>126.18899999999999</v>
      </c>
      <c r="W4653">
        <v>170</v>
      </c>
      <c r="AE4653">
        <v>3</v>
      </c>
    </row>
    <row r="4654" spans="1:47" x14ac:dyDescent="0.35">
      <c r="A4654">
        <v>5189</v>
      </c>
      <c r="B4654" t="s">
        <v>47</v>
      </c>
      <c r="C4654">
        <v>1989</v>
      </c>
      <c r="D4654">
        <v>3</v>
      </c>
      <c r="E4654">
        <v>10</v>
      </c>
      <c r="F4654">
        <v>8</v>
      </c>
      <c r="G4654">
        <v>0</v>
      </c>
      <c r="H4654">
        <v>48.7</v>
      </c>
      <c r="I4654">
        <v>10</v>
      </c>
      <c r="J4654">
        <v>4.4000000000000004</v>
      </c>
      <c r="L4654">
        <v>4.4000000000000004</v>
      </c>
      <c r="M4654">
        <v>4.4000000000000004</v>
      </c>
      <c r="R4654" t="s">
        <v>80</v>
      </c>
      <c r="T4654" t="s">
        <v>2966</v>
      </c>
      <c r="U4654">
        <v>40.027000000000001</v>
      </c>
      <c r="V4654">
        <v>41.816000000000003</v>
      </c>
      <c r="W4654">
        <v>140</v>
      </c>
      <c r="AE4654">
        <v>2</v>
      </c>
    </row>
    <row r="4655" spans="1:47" x14ac:dyDescent="0.35">
      <c r="A4655">
        <v>5190</v>
      </c>
      <c r="B4655" t="s">
        <v>47</v>
      </c>
      <c r="C4655">
        <v>1989</v>
      </c>
      <c r="D4655">
        <v>3</v>
      </c>
      <c r="E4655">
        <v>10</v>
      </c>
      <c r="F4655">
        <v>14</v>
      </c>
      <c r="G4655">
        <v>14</v>
      </c>
      <c r="H4655">
        <v>10.199999999999999</v>
      </c>
      <c r="I4655">
        <v>53</v>
      </c>
      <c r="J4655">
        <v>5.4</v>
      </c>
      <c r="L4655">
        <v>5.4</v>
      </c>
      <c r="M4655">
        <v>5.6</v>
      </c>
      <c r="Q4655">
        <v>5</v>
      </c>
      <c r="R4655" t="s">
        <v>977</v>
      </c>
      <c r="T4655" t="s">
        <v>2189</v>
      </c>
      <c r="U4655">
        <v>-4.3460000000000001</v>
      </c>
      <c r="V4655">
        <v>152.797</v>
      </c>
      <c r="W4655">
        <v>170</v>
      </c>
      <c r="X4655">
        <v>1</v>
      </c>
      <c r="Y4655">
        <v>1</v>
      </c>
      <c r="AE4655">
        <v>2</v>
      </c>
    </row>
    <row r="4656" spans="1:47" x14ac:dyDescent="0.35">
      <c r="A4656">
        <v>5191</v>
      </c>
      <c r="B4656" t="s">
        <v>47</v>
      </c>
      <c r="C4656">
        <v>1989</v>
      </c>
      <c r="D4656">
        <v>3</v>
      </c>
      <c r="E4656">
        <v>10</v>
      </c>
      <c r="F4656">
        <v>21</v>
      </c>
      <c r="G4656">
        <v>49</v>
      </c>
      <c r="H4656">
        <v>45.8</v>
      </c>
      <c r="I4656">
        <v>30</v>
      </c>
      <c r="J4656">
        <v>6.1</v>
      </c>
      <c r="L4656">
        <v>6.1</v>
      </c>
      <c r="M4656">
        <v>6.2</v>
      </c>
      <c r="R4656" t="s">
        <v>2967</v>
      </c>
      <c r="T4656" t="s">
        <v>2968</v>
      </c>
      <c r="U4656">
        <v>-13.702</v>
      </c>
      <c r="V4656">
        <v>34.42</v>
      </c>
      <c r="W4656">
        <v>10</v>
      </c>
      <c r="X4656">
        <v>9</v>
      </c>
      <c r="Y4656">
        <v>1</v>
      </c>
      <c r="AB4656">
        <v>100</v>
      </c>
      <c r="AC4656">
        <v>2</v>
      </c>
      <c r="AD4656">
        <v>28</v>
      </c>
      <c r="AE4656">
        <v>4</v>
      </c>
      <c r="AJ4656">
        <v>9</v>
      </c>
      <c r="AK4656">
        <v>1</v>
      </c>
      <c r="AN4656">
        <v>100</v>
      </c>
      <c r="AO4656">
        <v>2</v>
      </c>
      <c r="AP4656">
        <v>28</v>
      </c>
      <c r="AQ4656">
        <v>4</v>
      </c>
    </row>
    <row r="4657" spans="1:45" x14ac:dyDescent="0.35">
      <c r="A4657">
        <v>5192</v>
      </c>
      <c r="B4657" t="s">
        <v>47</v>
      </c>
      <c r="C4657">
        <v>1989</v>
      </c>
      <c r="D4657">
        <v>4</v>
      </c>
      <c r="E4657">
        <v>15</v>
      </c>
      <c r="F4657">
        <v>20</v>
      </c>
      <c r="G4657">
        <v>34</v>
      </c>
      <c r="H4657">
        <v>8.9</v>
      </c>
      <c r="I4657">
        <v>13</v>
      </c>
      <c r="J4657">
        <v>6.2</v>
      </c>
      <c r="L4657">
        <v>6.2</v>
      </c>
      <c r="M4657">
        <v>6.2</v>
      </c>
      <c r="R4657" t="s">
        <v>93</v>
      </c>
      <c r="T4657" t="s">
        <v>1490</v>
      </c>
      <c r="U4657">
        <v>29.986999999999998</v>
      </c>
      <c r="V4657">
        <v>99.194999999999993</v>
      </c>
      <c r="W4657">
        <v>30</v>
      </c>
      <c r="X4657">
        <v>11</v>
      </c>
      <c r="Y4657">
        <v>1</v>
      </c>
      <c r="AB4657">
        <v>42</v>
      </c>
      <c r="AC4657">
        <v>1</v>
      </c>
      <c r="AD4657">
        <v>164</v>
      </c>
      <c r="AE4657">
        <v>4</v>
      </c>
      <c r="AJ4657">
        <v>11</v>
      </c>
      <c r="AK4657">
        <v>1</v>
      </c>
      <c r="AN4657">
        <v>42</v>
      </c>
      <c r="AO4657">
        <v>1</v>
      </c>
      <c r="AP4657">
        <v>164</v>
      </c>
      <c r="AQ4657">
        <v>4</v>
      </c>
    </row>
    <row r="4658" spans="1:45" x14ac:dyDescent="0.35">
      <c r="A4658">
        <v>5194</v>
      </c>
      <c r="B4658" t="s">
        <v>47</v>
      </c>
      <c r="C4658">
        <v>1989</v>
      </c>
      <c r="D4658">
        <v>4</v>
      </c>
      <c r="E4658">
        <v>25</v>
      </c>
      <c r="F4658">
        <v>14</v>
      </c>
      <c r="G4658">
        <v>29</v>
      </c>
      <c r="H4658">
        <v>0.5</v>
      </c>
      <c r="I4658">
        <v>19</v>
      </c>
      <c r="J4658">
        <v>6.8</v>
      </c>
      <c r="L4658">
        <v>6.8</v>
      </c>
      <c r="M4658">
        <v>6.2</v>
      </c>
      <c r="Q4658">
        <v>6</v>
      </c>
      <c r="R4658" t="s">
        <v>543</v>
      </c>
      <c r="T4658" t="s">
        <v>2969</v>
      </c>
      <c r="U4658">
        <v>16.773</v>
      </c>
      <c r="V4658">
        <v>-99.328000000000003</v>
      </c>
      <c r="W4658">
        <v>150</v>
      </c>
      <c r="X4658">
        <v>3</v>
      </c>
      <c r="Y4658">
        <v>1</v>
      </c>
      <c r="AE4658">
        <v>2</v>
      </c>
    </row>
    <row r="4659" spans="1:45" x14ac:dyDescent="0.35">
      <c r="A4659">
        <v>5195</v>
      </c>
      <c r="B4659" t="s">
        <v>47</v>
      </c>
      <c r="C4659">
        <v>1989</v>
      </c>
      <c r="D4659">
        <v>5</v>
      </c>
      <c r="E4659">
        <v>3</v>
      </c>
      <c r="F4659">
        <v>9</v>
      </c>
      <c r="G4659">
        <v>13</v>
      </c>
      <c r="H4659">
        <v>24.2</v>
      </c>
      <c r="I4659">
        <v>33</v>
      </c>
      <c r="J4659">
        <v>5.0999999999999996</v>
      </c>
      <c r="M4659">
        <v>5.0999999999999996</v>
      </c>
      <c r="R4659" t="s">
        <v>73</v>
      </c>
      <c r="T4659" t="s">
        <v>2970</v>
      </c>
      <c r="U4659">
        <v>29.963999999999999</v>
      </c>
      <c r="V4659">
        <v>51.655000000000001</v>
      </c>
      <c r="W4659">
        <v>140</v>
      </c>
      <c r="AE4659">
        <v>3</v>
      </c>
    </row>
    <row r="4660" spans="1:45" x14ac:dyDescent="0.35">
      <c r="A4660">
        <v>5196</v>
      </c>
      <c r="B4660" t="s">
        <v>47</v>
      </c>
      <c r="C4660">
        <v>1989</v>
      </c>
      <c r="D4660">
        <v>5</v>
      </c>
      <c r="E4660">
        <v>4</v>
      </c>
      <c r="F4660">
        <v>0</v>
      </c>
      <c r="G4660">
        <v>22</v>
      </c>
      <c r="H4660">
        <v>6.7</v>
      </c>
      <c r="I4660">
        <v>16</v>
      </c>
      <c r="J4660">
        <v>5.2</v>
      </c>
      <c r="L4660">
        <v>5.2</v>
      </c>
      <c r="M4660">
        <v>5.4</v>
      </c>
      <c r="R4660" t="s">
        <v>501</v>
      </c>
      <c r="T4660" t="s">
        <v>2971</v>
      </c>
      <c r="U4660">
        <v>11.038</v>
      </c>
      <c r="V4660">
        <v>-68.27</v>
      </c>
      <c r="W4660">
        <v>160</v>
      </c>
      <c r="AE4660">
        <v>2</v>
      </c>
    </row>
    <row r="4661" spans="1:45" x14ac:dyDescent="0.35">
      <c r="A4661">
        <v>5197</v>
      </c>
      <c r="B4661" t="s">
        <v>47</v>
      </c>
      <c r="C4661">
        <v>1989</v>
      </c>
      <c r="D4661">
        <v>5</v>
      </c>
      <c r="E4661">
        <v>7</v>
      </c>
      <c r="F4661">
        <v>0</v>
      </c>
      <c r="G4661">
        <v>38</v>
      </c>
      <c r="H4661">
        <v>18.5</v>
      </c>
      <c r="I4661">
        <v>33</v>
      </c>
      <c r="J4661">
        <v>5.6</v>
      </c>
      <c r="L4661">
        <v>5.6</v>
      </c>
      <c r="M4661">
        <v>5.3</v>
      </c>
      <c r="R4661" t="s">
        <v>93</v>
      </c>
      <c r="T4661" t="s">
        <v>2972</v>
      </c>
      <c r="U4661">
        <v>23.553000000000001</v>
      </c>
      <c r="V4661">
        <v>99.525999999999996</v>
      </c>
      <c r="W4661">
        <v>30</v>
      </c>
      <c r="X4661">
        <v>1</v>
      </c>
      <c r="Y4661">
        <v>1</v>
      </c>
      <c r="AB4661">
        <v>91</v>
      </c>
      <c r="AC4661">
        <v>2</v>
      </c>
      <c r="AD4661">
        <v>54</v>
      </c>
      <c r="AE4661">
        <v>4</v>
      </c>
      <c r="AF4661">
        <v>5300</v>
      </c>
      <c r="AG4661">
        <v>4</v>
      </c>
      <c r="AJ4661">
        <v>1</v>
      </c>
      <c r="AK4661">
        <v>1</v>
      </c>
      <c r="AN4661">
        <v>91</v>
      </c>
      <c r="AO4661">
        <v>2</v>
      </c>
      <c r="AP4661">
        <v>54</v>
      </c>
      <c r="AQ4661">
        <v>4</v>
      </c>
      <c r="AR4661">
        <v>5300</v>
      </c>
      <c r="AS4661">
        <v>4</v>
      </c>
    </row>
    <row r="4662" spans="1:45" x14ac:dyDescent="0.35">
      <c r="A4662">
        <v>5198</v>
      </c>
      <c r="B4662" t="s">
        <v>51</v>
      </c>
      <c r="C4662">
        <v>1989</v>
      </c>
      <c r="D4662">
        <v>5</v>
      </c>
      <c r="E4662">
        <v>23</v>
      </c>
      <c r="F4662">
        <v>10</v>
      </c>
      <c r="G4662">
        <v>54</v>
      </c>
      <c r="H4662">
        <v>46.3</v>
      </c>
      <c r="I4662">
        <v>10</v>
      </c>
      <c r="J4662">
        <v>8.1999999999999993</v>
      </c>
      <c r="L4662">
        <v>8.1999999999999993</v>
      </c>
      <c r="M4662">
        <v>6.4</v>
      </c>
      <c r="Q4662">
        <v>7</v>
      </c>
      <c r="R4662" t="s">
        <v>1395</v>
      </c>
      <c r="S4662" t="s">
        <v>2055</v>
      </c>
      <c r="T4662" t="s">
        <v>2973</v>
      </c>
      <c r="U4662">
        <v>-52.341000000000001</v>
      </c>
      <c r="V4662">
        <v>160.56800000000001</v>
      </c>
      <c r="W4662">
        <v>170</v>
      </c>
      <c r="AE4662">
        <v>1</v>
      </c>
    </row>
    <row r="4663" spans="1:45" x14ac:dyDescent="0.35">
      <c r="A4663">
        <v>5199</v>
      </c>
      <c r="B4663" t="s">
        <v>47</v>
      </c>
      <c r="C4663">
        <v>1989</v>
      </c>
      <c r="D4663">
        <v>5</v>
      </c>
      <c r="E4663">
        <v>27</v>
      </c>
      <c r="F4663">
        <v>20</v>
      </c>
      <c r="G4663">
        <v>8</v>
      </c>
      <c r="H4663">
        <v>37.299999999999997</v>
      </c>
      <c r="I4663">
        <v>31</v>
      </c>
      <c r="J4663">
        <v>5.8</v>
      </c>
      <c r="L4663">
        <v>5.8</v>
      </c>
      <c r="M4663">
        <v>5.6</v>
      </c>
      <c r="R4663" t="s">
        <v>73</v>
      </c>
      <c r="T4663" t="s">
        <v>2974</v>
      </c>
      <c r="U4663">
        <v>30.167000000000002</v>
      </c>
      <c r="V4663">
        <v>50.920999999999999</v>
      </c>
      <c r="W4663">
        <v>140</v>
      </c>
      <c r="X4663">
        <v>114</v>
      </c>
      <c r="Y4663">
        <v>3</v>
      </c>
      <c r="AD4663">
        <v>5</v>
      </c>
      <c r="AE4663">
        <v>2</v>
      </c>
      <c r="AJ4663">
        <v>114</v>
      </c>
      <c r="AK4663">
        <v>3</v>
      </c>
      <c r="AP4663">
        <v>5</v>
      </c>
      <c r="AQ4663">
        <v>2</v>
      </c>
    </row>
    <row r="4664" spans="1:45" x14ac:dyDescent="0.35">
      <c r="A4664">
        <v>5201</v>
      </c>
      <c r="B4664" t="s">
        <v>47</v>
      </c>
      <c r="C4664">
        <v>1989</v>
      </c>
      <c r="D4664">
        <v>6</v>
      </c>
      <c r="E4664">
        <v>12</v>
      </c>
      <c r="F4664">
        <v>0</v>
      </c>
      <c r="G4664">
        <v>4</v>
      </c>
      <c r="H4664">
        <v>9.6999999999999993</v>
      </c>
      <c r="I4664">
        <v>6</v>
      </c>
      <c r="J4664">
        <v>5.0999999999999996</v>
      </c>
      <c r="L4664">
        <v>5.0999999999999996</v>
      </c>
      <c r="M4664">
        <v>6.1</v>
      </c>
      <c r="R4664" t="s">
        <v>959</v>
      </c>
      <c r="T4664" t="s">
        <v>2975</v>
      </c>
      <c r="U4664">
        <v>21.861000000000001</v>
      </c>
      <c r="V4664">
        <v>89.763000000000005</v>
      </c>
      <c r="W4664">
        <v>60</v>
      </c>
      <c r="X4664">
        <v>1</v>
      </c>
      <c r="Y4664">
        <v>1</v>
      </c>
      <c r="AE4664">
        <v>2</v>
      </c>
    </row>
    <row r="4665" spans="1:45" x14ac:dyDescent="0.35">
      <c r="A4665">
        <v>5202</v>
      </c>
      <c r="B4665" t="s">
        <v>47</v>
      </c>
      <c r="C4665">
        <v>1989</v>
      </c>
      <c r="D4665">
        <v>6</v>
      </c>
      <c r="E4665">
        <v>25</v>
      </c>
      <c r="F4665">
        <v>20</v>
      </c>
      <c r="G4665">
        <v>37</v>
      </c>
      <c r="H4665">
        <v>32.4</v>
      </c>
      <c r="I4665">
        <v>15</v>
      </c>
      <c r="J4665">
        <v>6.1</v>
      </c>
      <c r="L4665">
        <v>6.1</v>
      </c>
      <c r="M4665">
        <v>5.9</v>
      </c>
      <c r="Q4665">
        <v>7</v>
      </c>
      <c r="R4665" t="s">
        <v>570</v>
      </c>
      <c r="T4665" t="s">
        <v>2976</v>
      </c>
      <c r="U4665">
        <v>1.1339999999999999</v>
      </c>
      <c r="V4665">
        <v>-79.616</v>
      </c>
      <c r="W4665">
        <v>160</v>
      </c>
      <c r="AE4665">
        <v>2</v>
      </c>
    </row>
    <row r="4666" spans="1:45" x14ac:dyDescent="0.35">
      <c r="A4666">
        <v>5203</v>
      </c>
      <c r="B4666" t="s">
        <v>51</v>
      </c>
      <c r="C4666">
        <v>1989</v>
      </c>
      <c r="D4666">
        <v>6</v>
      </c>
      <c r="E4666">
        <v>26</v>
      </c>
      <c r="F4666">
        <v>3</v>
      </c>
      <c r="G4666">
        <v>27</v>
      </c>
      <c r="H4666">
        <v>3.9</v>
      </c>
      <c r="I4666">
        <v>9</v>
      </c>
      <c r="J4666">
        <v>6.1</v>
      </c>
      <c r="L4666">
        <v>6.1</v>
      </c>
      <c r="M4666">
        <v>5.8</v>
      </c>
      <c r="Q4666">
        <v>6</v>
      </c>
      <c r="R4666" t="s">
        <v>505</v>
      </c>
      <c r="S4666" t="s">
        <v>506</v>
      </c>
      <c r="T4666" t="s">
        <v>2977</v>
      </c>
      <c r="U4666">
        <v>19.361999999999998</v>
      </c>
      <c r="V4666">
        <v>-155.083</v>
      </c>
      <c r="W4666">
        <v>150</v>
      </c>
      <c r="AB4666">
        <v>5</v>
      </c>
      <c r="AC4666">
        <v>1</v>
      </c>
      <c r="AE4666">
        <v>2</v>
      </c>
      <c r="AF4666">
        <v>105</v>
      </c>
      <c r="AG4666">
        <v>3</v>
      </c>
      <c r="AN4666">
        <v>5</v>
      </c>
      <c r="AO4666">
        <v>1</v>
      </c>
      <c r="AQ4666">
        <v>2</v>
      </c>
      <c r="AR4666">
        <v>105</v>
      </c>
      <c r="AS4666">
        <v>3</v>
      </c>
    </row>
    <row r="4667" spans="1:45" x14ac:dyDescent="0.35">
      <c r="A4667">
        <v>5204</v>
      </c>
      <c r="B4667" t="s">
        <v>47</v>
      </c>
      <c r="C4667">
        <v>1989</v>
      </c>
      <c r="D4667">
        <v>6</v>
      </c>
      <c r="E4667">
        <v>26</v>
      </c>
      <c r="F4667">
        <v>10</v>
      </c>
      <c r="G4667">
        <v>38</v>
      </c>
      <c r="H4667">
        <v>39.4</v>
      </c>
      <c r="I4667">
        <v>11</v>
      </c>
      <c r="J4667">
        <v>5.7</v>
      </c>
      <c r="L4667">
        <v>5.7</v>
      </c>
      <c r="M4667">
        <v>5.7</v>
      </c>
      <c r="Q4667">
        <v>6</v>
      </c>
      <c r="R4667" t="s">
        <v>541</v>
      </c>
      <c r="T4667" t="s">
        <v>2978</v>
      </c>
      <c r="U4667">
        <v>39.112000000000002</v>
      </c>
      <c r="V4667">
        <v>-28.242000000000001</v>
      </c>
      <c r="W4667">
        <v>130</v>
      </c>
      <c r="AE4667">
        <v>2</v>
      </c>
    </row>
    <row r="4668" spans="1:45" x14ac:dyDescent="0.35">
      <c r="A4668">
        <v>5205</v>
      </c>
      <c r="B4668" t="s">
        <v>47</v>
      </c>
      <c r="C4668">
        <v>1989</v>
      </c>
      <c r="D4668">
        <v>7</v>
      </c>
      <c r="E4668">
        <v>9</v>
      </c>
      <c r="F4668">
        <v>2</v>
      </c>
      <c r="G4668">
        <v>9</v>
      </c>
      <c r="H4668">
        <v>9.1</v>
      </c>
      <c r="I4668">
        <v>5</v>
      </c>
      <c r="J4668">
        <v>5</v>
      </c>
      <c r="L4668">
        <v>5</v>
      </c>
      <c r="M4668">
        <v>5.0999999999999996</v>
      </c>
      <c r="Q4668">
        <v>6</v>
      </c>
      <c r="R4668" t="s">
        <v>199</v>
      </c>
      <c r="T4668" t="s">
        <v>2979</v>
      </c>
      <c r="U4668">
        <v>34.942</v>
      </c>
      <c r="V4668">
        <v>139.19300000000001</v>
      </c>
      <c r="W4668">
        <v>30</v>
      </c>
      <c r="AE4668">
        <v>2</v>
      </c>
    </row>
    <row r="4669" spans="1:45" x14ac:dyDescent="0.35">
      <c r="A4669">
        <v>5206</v>
      </c>
      <c r="B4669" t="s">
        <v>47</v>
      </c>
      <c r="C4669">
        <v>1989</v>
      </c>
      <c r="D4669">
        <v>7</v>
      </c>
      <c r="E4669">
        <v>14</v>
      </c>
      <c r="F4669">
        <v>20</v>
      </c>
      <c r="G4669">
        <v>42</v>
      </c>
      <c r="H4669">
        <v>40</v>
      </c>
      <c r="I4669">
        <v>10</v>
      </c>
      <c r="J4669">
        <v>6.2</v>
      </c>
      <c r="L4669">
        <v>6.2</v>
      </c>
      <c r="M4669">
        <v>6.4</v>
      </c>
      <c r="R4669" t="s">
        <v>676</v>
      </c>
      <c r="T4669" t="s">
        <v>2980</v>
      </c>
      <c r="U4669">
        <v>-8.0809999999999995</v>
      </c>
      <c r="V4669">
        <v>125.129</v>
      </c>
      <c r="W4669">
        <v>60</v>
      </c>
      <c r="AE4669">
        <v>2</v>
      </c>
    </row>
    <row r="4670" spans="1:45" x14ac:dyDescent="0.35">
      <c r="A4670">
        <v>5207</v>
      </c>
      <c r="B4670" t="s">
        <v>47</v>
      </c>
      <c r="C4670">
        <v>1989</v>
      </c>
      <c r="D4670">
        <v>8</v>
      </c>
      <c r="E4670">
        <v>1</v>
      </c>
      <c r="F4670">
        <v>0</v>
      </c>
      <c r="G4670">
        <v>18</v>
      </c>
      <c r="H4670">
        <v>4.8</v>
      </c>
      <c r="I4670">
        <v>14</v>
      </c>
      <c r="J4670">
        <v>5.8</v>
      </c>
      <c r="L4670">
        <v>5.8</v>
      </c>
      <c r="M4670">
        <v>6</v>
      </c>
      <c r="R4670" t="s">
        <v>676</v>
      </c>
      <c r="T4670" t="s">
        <v>2981</v>
      </c>
      <c r="U4670">
        <v>-4.5110000000000001</v>
      </c>
      <c r="V4670">
        <v>139.02199999999999</v>
      </c>
      <c r="W4670">
        <v>170</v>
      </c>
      <c r="X4670">
        <v>120</v>
      </c>
      <c r="Y4670">
        <v>3</v>
      </c>
      <c r="AD4670">
        <v>1</v>
      </c>
      <c r="AE4670">
        <v>2</v>
      </c>
    </row>
    <row r="4671" spans="1:45" x14ac:dyDescent="0.35">
      <c r="A4671">
        <v>5208</v>
      </c>
      <c r="B4671" t="s">
        <v>47</v>
      </c>
      <c r="C4671">
        <v>1989</v>
      </c>
      <c r="D4671">
        <v>8</v>
      </c>
      <c r="E4671">
        <v>3</v>
      </c>
      <c r="F4671">
        <v>7</v>
      </c>
      <c r="G4671">
        <v>42</v>
      </c>
      <c r="H4671">
        <v>40.799999999999997</v>
      </c>
      <c r="I4671">
        <v>18</v>
      </c>
      <c r="J4671">
        <v>5</v>
      </c>
      <c r="L4671">
        <v>5</v>
      </c>
      <c r="M4671">
        <v>5</v>
      </c>
      <c r="Q4671">
        <v>6</v>
      </c>
      <c r="R4671" t="s">
        <v>98</v>
      </c>
      <c r="T4671" t="s">
        <v>2982</v>
      </c>
      <c r="U4671">
        <v>43.521999999999998</v>
      </c>
      <c r="V4671">
        <v>45.362000000000002</v>
      </c>
      <c r="W4671">
        <v>40</v>
      </c>
      <c r="X4671">
        <v>1</v>
      </c>
      <c r="Y4671">
        <v>1</v>
      </c>
      <c r="AE4671">
        <v>2</v>
      </c>
    </row>
    <row r="4672" spans="1:45" x14ac:dyDescent="0.35">
      <c r="A4672">
        <v>5209</v>
      </c>
      <c r="B4672" t="s">
        <v>47</v>
      </c>
      <c r="C4672">
        <v>1989</v>
      </c>
      <c r="D4672">
        <v>8</v>
      </c>
      <c r="E4672">
        <v>20</v>
      </c>
      <c r="F4672">
        <v>11</v>
      </c>
      <c r="G4672">
        <v>16</v>
      </c>
      <c r="H4672">
        <v>56.5</v>
      </c>
      <c r="I4672">
        <v>12</v>
      </c>
      <c r="J4672">
        <v>6.3</v>
      </c>
      <c r="L4672">
        <v>6.3</v>
      </c>
      <c r="M4672">
        <v>5.8</v>
      </c>
      <c r="N4672">
        <v>5.8</v>
      </c>
      <c r="Q4672">
        <v>9</v>
      </c>
      <c r="R4672" t="s">
        <v>2983</v>
      </c>
      <c r="T4672" t="s">
        <v>2984</v>
      </c>
      <c r="U4672">
        <v>11.766</v>
      </c>
      <c r="V4672">
        <v>41.942</v>
      </c>
      <c r="W4672">
        <v>10</v>
      </c>
      <c r="X4672">
        <v>2</v>
      </c>
      <c r="Y4672">
        <v>1</v>
      </c>
      <c r="AB4672">
        <v>2</v>
      </c>
      <c r="AC4672">
        <v>1</v>
      </c>
      <c r="AE4672">
        <v>1</v>
      </c>
      <c r="AJ4672">
        <v>2</v>
      </c>
      <c r="AK4672">
        <v>1</v>
      </c>
      <c r="AN4672">
        <v>2</v>
      </c>
      <c r="AO4672">
        <v>1</v>
      </c>
      <c r="AQ4672">
        <v>1</v>
      </c>
    </row>
    <row r="4673" spans="1:47" x14ac:dyDescent="0.35">
      <c r="A4673">
        <v>5210</v>
      </c>
      <c r="B4673" t="s">
        <v>47</v>
      </c>
      <c r="C4673">
        <v>1989</v>
      </c>
      <c r="D4673">
        <v>9</v>
      </c>
      <c r="E4673">
        <v>4</v>
      </c>
      <c r="F4673">
        <v>5</v>
      </c>
      <c r="G4673">
        <v>20</v>
      </c>
      <c r="H4673">
        <v>55.9</v>
      </c>
      <c r="I4673">
        <v>9</v>
      </c>
      <c r="J4673">
        <v>6</v>
      </c>
      <c r="L4673">
        <v>6</v>
      </c>
      <c r="M4673">
        <v>5.8</v>
      </c>
      <c r="R4673" t="s">
        <v>676</v>
      </c>
      <c r="T4673" t="s">
        <v>2985</v>
      </c>
      <c r="U4673">
        <v>-4.2190000000000003</v>
      </c>
      <c r="V4673">
        <v>136.667</v>
      </c>
      <c r="W4673">
        <v>170</v>
      </c>
      <c r="AE4673">
        <v>2</v>
      </c>
      <c r="AQ4673">
        <v>2</v>
      </c>
    </row>
    <row r="4674" spans="1:47" x14ac:dyDescent="0.35">
      <c r="A4674">
        <v>6475</v>
      </c>
      <c r="B4674" t="s">
        <v>51</v>
      </c>
      <c r="C4674">
        <v>1989</v>
      </c>
      <c r="D4674">
        <v>9</v>
      </c>
      <c r="E4674">
        <v>4</v>
      </c>
      <c r="F4674">
        <v>13</v>
      </c>
      <c r="G4674">
        <v>14</v>
      </c>
      <c r="H4674">
        <v>58.2</v>
      </c>
      <c r="I4674">
        <v>11</v>
      </c>
      <c r="J4674">
        <v>6.9</v>
      </c>
      <c r="L4674">
        <v>6.9</v>
      </c>
      <c r="M4674">
        <v>6.5</v>
      </c>
      <c r="N4674">
        <v>6.9</v>
      </c>
      <c r="R4674" t="s">
        <v>505</v>
      </c>
      <c r="S4674" t="s">
        <v>1032</v>
      </c>
      <c r="T4674" t="s">
        <v>2237</v>
      </c>
      <c r="U4674">
        <v>55.542999999999999</v>
      </c>
      <c r="V4674">
        <v>-156.83500000000001</v>
      </c>
      <c r="W4674">
        <v>150</v>
      </c>
    </row>
    <row r="4675" spans="1:47" x14ac:dyDescent="0.35">
      <c r="A4675">
        <v>5211</v>
      </c>
      <c r="B4675" t="s">
        <v>47</v>
      </c>
      <c r="C4675">
        <v>1989</v>
      </c>
      <c r="D4675">
        <v>9</v>
      </c>
      <c r="E4675">
        <v>22</v>
      </c>
      <c r="F4675">
        <v>2</v>
      </c>
      <c r="G4675">
        <v>25</v>
      </c>
      <c r="H4675">
        <v>50.8</v>
      </c>
      <c r="I4675">
        <v>15</v>
      </c>
      <c r="J4675">
        <v>6.1</v>
      </c>
      <c r="L4675">
        <v>6.1</v>
      </c>
      <c r="M4675">
        <v>6.1</v>
      </c>
      <c r="R4675" t="s">
        <v>93</v>
      </c>
      <c r="T4675" t="s">
        <v>2986</v>
      </c>
      <c r="U4675">
        <v>31.582999999999998</v>
      </c>
      <c r="V4675">
        <v>102.43300000000001</v>
      </c>
      <c r="W4675">
        <v>30</v>
      </c>
      <c r="X4675">
        <v>1</v>
      </c>
      <c r="Y4675">
        <v>1</v>
      </c>
      <c r="AB4675">
        <v>151</v>
      </c>
      <c r="AC4675">
        <v>3</v>
      </c>
      <c r="AE4675">
        <v>3</v>
      </c>
      <c r="AF4675">
        <v>4270</v>
      </c>
      <c r="AG4675">
        <v>4</v>
      </c>
      <c r="AJ4675">
        <v>1</v>
      </c>
      <c r="AK4675">
        <v>1</v>
      </c>
      <c r="AN4675">
        <v>151</v>
      </c>
      <c r="AO4675">
        <v>3</v>
      </c>
      <c r="AQ4675">
        <v>3</v>
      </c>
      <c r="AR4675">
        <v>4270</v>
      </c>
      <c r="AS4675">
        <v>4</v>
      </c>
    </row>
    <row r="4676" spans="1:47" x14ac:dyDescent="0.35">
      <c r="A4676">
        <v>5212</v>
      </c>
      <c r="B4676" t="s">
        <v>47</v>
      </c>
      <c r="C4676">
        <v>1989</v>
      </c>
      <c r="D4676">
        <v>10</v>
      </c>
      <c r="E4676">
        <v>1</v>
      </c>
      <c r="F4676">
        <v>2</v>
      </c>
      <c r="G4676">
        <v>59</v>
      </c>
      <c r="H4676">
        <v>6.3</v>
      </c>
      <c r="I4676">
        <v>42</v>
      </c>
      <c r="J4676">
        <v>4.7</v>
      </c>
      <c r="L4676">
        <v>4.7</v>
      </c>
      <c r="M4676">
        <v>5.2</v>
      </c>
      <c r="R4676" t="s">
        <v>73</v>
      </c>
      <c r="T4676" t="s">
        <v>2987</v>
      </c>
      <c r="U4676">
        <v>30.96</v>
      </c>
      <c r="V4676">
        <v>51.420999999999999</v>
      </c>
      <c r="W4676">
        <v>140</v>
      </c>
      <c r="AE4676">
        <v>2</v>
      </c>
    </row>
    <row r="4677" spans="1:47" x14ac:dyDescent="0.35">
      <c r="A4677">
        <v>5213</v>
      </c>
      <c r="B4677" t="s">
        <v>51</v>
      </c>
      <c r="C4677">
        <v>1989</v>
      </c>
      <c r="D4677">
        <v>10</v>
      </c>
      <c r="E4677">
        <v>18</v>
      </c>
      <c r="F4677">
        <v>0</v>
      </c>
      <c r="G4677">
        <v>4</v>
      </c>
      <c r="H4677">
        <v>15.2</v>
      </c>
      <c r="I4677">
        <v>19</v>
      </c>
      <c r="J4677">
        <v>6.9</v>
      </c>
      <c r="K4677">
        <v>6.9</v>
      </c>
      <c r="L4677">
        <v>7.1</v>
      </c>
      <c r="M4677">
        <v>6.5</v>
      </c>
      <c r="Q4677">
        <v>9</v>
      </c>
      <c r="R4677" t="s">
        <v>505</v>
      </c>
      <c r="S4677" t="s">
        <v>1092</v>
      </c>
      <c r="T4677" t="s">
        <v>2988</v>
      </c>
      <c r="U4677">
        <v>37.036000000000001</v>
      </c>
      <c r="V4677">
        <v>-121.883</v>
      </c>
      <c r="W4677">
        <v>150</v>
      </c>
      <c r="X4677">
        <v>62</v>
      </c>
      <c r="Y4677">
        <v>2</v>
      </c>
      <c r="AB4677">
        <v>3757</v>
      </c>
      <c r="AC4677">
        <v>4</v>
      </c>
      <c r="AD4677">
        <v>5600</v>
      </c>
      <c r="AE4677">
        <v>4</v>
      </c>
      <c r="AG4677">
        <v>3</v>
      </c>
      <c r="AJ4677">
        <v>62</v>
      </c>
      <c r="AK4677">
        <v>2</v>
      </c>
      <c r="AN4677">
        <v>3757</v>
      </c>
      <c r="AO4677">
        <v>4</v>
      </c>
      <c r="AP4677">
        <v>5600</v>
      </c>
      <c r="AQ4677">
        <v>4</v>
      </c>
      <c r="AS4677">
        <v>3</v>
      </c>
    </row>
    <row r="4678" spans="1:47" x14ac:dyDescent="0.35">
      <c r="A4678">
        <v>5215</v>
      </c>
      <c r="B4678" t="s">
        <v>47</v>
      </c>
      <c r="C4678">
        <v>1989</v>
      </c>
      <c r="D4678">
        <v>10</v>
      </c>
      <c r="E4678">
        <v>18</v>
      </c>
      <c r="F4678">
        <v>14</v>
      </c>
      <c r="G4678">
        <v>57</v>
      </c>
      <c r="H4678">
        <v>22.4</v>
      </c>
      <c r="I4678">
        <v>10</v>
      </c>
      <c r="J4678">
        <v>5.3</v>
      </c>
      <c r="L4678">
        <v>5.3</v>
      </c>
      <c r="M4678">
        <v>5.0999999999999996</v>
      </c>
      <c r="Q4678">
        <v>8</v>
      </c>
      <c r="R4678" t="s">
        <v>93</v>
      </c>
      <c r="T4678" t="s">
        <v>2989</v>
      </c>
      <c r="U4678">
        <v>39.893000000000001</v>
      </c>
      <c r="V4678">
        <v>113.884</v>
      </c>
      <c r="W4678">
        <v>30</v>
      </c>
      <c r="X4678">
        <v>29</v>
      </c>
      <c r="Y4678">
        <v>1</v>
      </c>
      <c r="AB4678">
        <v>193</v>
      </c>
      <c r="AC4678">
        <v>3</v>
      </c>
      <c r="AE4678">
        <v>3</v>
      </c>
      <c r="AF4678">
        <v>30000</v>
      </c>
      <c r="AG4678">
        <v>4</v>
      </c>
      <c r="AJ4678">
        <v>29</v>
      </c>
      <c r="AK4678">
        <v>1</v>
      </c>
      <c r="AN4678">
        <v>193</v>
      </c>
      <c r="AO4678">
        <v>3</v>
      </c>
      <c r="AQ4678">
        <v>3</v>
      </c>
      <c r="AR4678">
        <v>30000</v>
      </c>
      <c r="AS4678">
        <v>4</v>
      </c>
    </row>
    <row r="4679" spans="1:47" x14ac:dyDescent="0.35">
      <c r="A4679">
        <v>6476</v>
      </c>
      <c r="B4679" t="s">
        <v>51</v>
      </c>
      <c r="C4679">
        <v>1989</v>
      </c>
      <c r="D4679">
        <v>10</v>
      </c>
      <c r="E4679">
        <v>29</v>
      </c>
      <c r="F4679">
        <v>5</v>
      </c>
      <c r="G4679">
        <v>25</v>
      </c>
      <c r="H4679">
        <v>38.200000000000003</v>
      </c>
      <c r="I4679">
        <v>10</v>
      </c>
      <c r="J4679">
        <v>6.6</v>
      </c>
      <c r="L4679">
        <v>6.6</v>
      </c>
      <c r="M4679">
        <v>6</v>
      </c>
      <c r="R4679" t="s">
        <v>199</v>
      </c>
      <c r="T4679" t="s">
        <v>2819</v>
      </c>
      <c r="U4679">
        <v>39.570999999999998</v>
      </c>
      <c r="V4679">
        <v>143.333</v>
      </c>
      <c r="W4679">
        <v>30</v>
      </c>
    </row>
    <row r="4680" spans="1:47" x14ac:dyDescent="0.35">
      <c r="A4680">
        <v>5216</v>
      </c>
      <c r="B4680" t="s">
        <v>51</v>
      </c>
      <c r="C4680">
        <v>1989</v>
      </c>
      <c r="D4680">
        <v>10</v>
      </c>
      <c r="E4680">
        <v>29</v>
      </c>
      <c r="F4680">
        <v>19</v>
      </c>
      <c r="G4680">
        <v>9</v>
      </c>
      <c r="H4680">
        <v>12.9</v>
      </c>
      <c r="I4680">
        <v>6</v>
      </c>
      <c r="J4680">
        <v>5.7</v>
      </c>
      <c r="L4680">
        <v>5.7</v>
      </c>
      <c r="M4680">
        <v>5.7</v>
      </c>
      <c r="N4680">
        <v>6.1</v>
      </c>
      <c r="Q4680">
        <v>8</v>
      </c>
      <c r="R4680" t="s">
        <v>258</v>
      </c>
      <c r="T4680" t="s">
        <v>2990</v>
      </c>
      <c r="U4680">
        <v>36.787999999999997</v>
      </c>
      <c r="V4680">
        <v>2.448</v>
      </c>
      <c r="W4680">
        <v>15</v>
      </c>
      <c r="X4680">
        <v>30</v>
      </c>
      <c r="Y4680">
        <v>1</v>
      </c>
      <c r="AB4680">
        <v>245</v>
      </c>
      <c r="AC4680">
        <v>3</v>
      </c>
      <c r="AD4680">
        <v>5</v>
      </c>
      <c r="AE4680">
        <v>2</v>
      </c>
    </row>
    <row r="4681" spans="1:47" x14ac:dyDescent="0.35">
      <c r="A4681">
        <v>6620</v>
      </c>
      <c r="B4681" t="s">
        <v>51</v>
      </c>
      <c r="C4681">
        <v>1989</v>
      </c>
      <c r="D4681">
        <v>11</v>
      </c>
      <c r="E4681">
        <v>1</v>
      </c>
      <c r="F4681">
        <v>10</v>
      </c>
      <c r="G4681">
        <v>25</v>
      </c>
      <c r="H4681">
        <v>52.2</v>
      </c>
      <c r="I4681">
        <v>26</v>
      </c>
      <c r="J4681">
        <v>4.4000000000000004</v>
      </c>
      <c r="L4681">
        <v>4.4000000000000004</v>
      </c>
      <c r="M4681">
        <v>5.2</v>
      </c>
      <c r="R4681" t="s">
        <v>647</v>
      </c>
      <c r="S4681" t="s">
        <v>648</v>
      </c>
      <c r="T4681" t="s">
        <v>2991</v>
      </c>
      <c r="U4681">
        <v>18.986000000000001</v>
      </c>
      <c r="V4681">
        <v>-68.832999999999998</v>
      </c>
      <c r="W4681">
        <v>90</v>
      </c>
    </row>
    <row r="4682" spans="1:47" x14ac:dyDescent="0.35">
      <c r="A4682">
        <v>5217</v>
      </c>
      <c r="B4682" t="s">
        <v>51</v>
      </c>
      <c r="C4682">
        <v>1989</v>
      </c>
      <c r="D4682">
        <v>11</v>
      </c>
      <c r="E4682">
        <v>1</v>
      </c>
      <c r="F4682">
        <v>18</v>
      </c>
      <c r="G4682">
        <v>25</v>
      </c>
      <c r="H4682">
        <v>34.9</v>
      </c>
      <c r="I4682">
        <v>29</v>
      </c>
      <c r="J4682">
        <v>7.4</v>
      </c>
      <c r="L4682">
        <v>7.4</v>
      </c>
      <c r="M4682">
        <v>6.4</v>
      </c>
      <c r="Q4682">
        <v>6</v>
      </c>
      <c r="R4682" t="s">
        <v>199</v>
      </c>
      <c r="T4682" t="s">
        <v>2992</v>
      </c>
      <c r="U4682">
        <v>39.837000000000003</v>
      </c>
      <c r="V4682">
        <v>142.76</v>
      </c>
      <c r="W4682">
        <v>30</v>
      </c>
      <c r="AE4682">
        <v>1</v>
      </c>
    </row>
    <row r="4683" spans="1:47" x14ac:dyDescent="0.35">
      <c r="A4683">
        <v>5218</v>
      </c>
      <c r="B4683" t="s">
        <v>47</v>
      </c>
      <c r="C4683">
        <v>1989</v>
      </c>
      <c r="D4683">
        <v>11</v>
      </c>
      <c r="E4683">
        <v>20</v>
      </c>
      <c r="F4683">
        <v>3</v>
      </c>
      <c r="G4683">
        <v>21</v>
      </c>
      <c r="H4683">
        <v>7.8</v>
      </c>
      <c r="I4683">
        <v>33</v>
      </c>
      <c r="J4683">
        <v>4.7</v>
      </c>
      <c r="L4683">
        <v>4.7</v>
      </c>
      <c r="M4683">
        <v>5.2</v>
      </c>
      <c r="R4683" t="s">
        <v>93</v>
      </c>
      <c r="T4683" t="s">
        <v>2993</v>
      </c>
      <c r="U4683">
        <v>29.882000000000001</v>
      </c>
      <c r="V4683">
        <v>106.804</v>
      </c>
      <c r="W4683">
        <v>30</v>
      </c>
      <c r="X4683">
        <v>4</v>
      </c>
      <c r="Y4683">
        <v>1</v>
      </c>
      <c r="AB4683">
        <v>161</v>
      </c>
      <c r="AC4683">
        <v>3</v>
      </c>
      <c r="AD4683">
        <v>5</v>
      </c>
      <c r="AE4683">
        <v>2</v>
      </c>
      <c r="AF4683">
        <v>5000</v>
      </c>
      <c r="AG4683">
        <v>4</v>
      </c>
      <c r="AH4683">
        <v>53000</v>
      </c>
      <c r="AI4683">
        <v>4</v>
      </c>
      <c r="AJ4683">
        <v>4</v>
      </c>
      <c r="AK4683">
        <v>1</v>
      </c>
      <c r="AN4683">
        <v>161</v>
      </c>
      <c r="AO4683">
        <v>3</v>
      </c>
      <c r="AP4683">
        <v>5</v>
      </c>
      <c r="AQ4683">
        <v>2</v>
      </c>
      <c r="AR4683">
        <v>5000</v>
      </c>
      <c r="AS4683">
        <v>4</v>
      </c>
      <c r="AT4683">
        <v>53000</v>
      </c>
      <c r="AU4683">
        <v>4</v>
      </c>
    </row>
    <row r="4684" spans="1:47" x14ac:dyDescent="0.35">
      <c r="A4684">
        <v>5219</v>
      </c>
      <c r="B4684" t="s">
        <v>47</v>
      </c>
      <c r="C4684">
        <v>1989</v>
      </c>
      <c r="D4684">
        <v>11</v>
      </c>
      <c r="E4684">
        <v>20</v>
      </c>
      <c r="F4684">
        <v>4</v>
      </c>
      <c r="G4684">
        <v>19</v>
      </c>
      <c r="H4684">
        <v>4.5999999999999996</v>
      </c>
      <c r="I4684">
        <v>18</v>
      </c>
      <c r="J4684">
        <v>5.9</v>
      </c>
      <c r="K4684">
        <v>5.9</v>
      </c>
      <c r="L4684">
        <v>5.7</v>
      </c>
      <c r="M4684">
        <v>5.6</v>
      </c>
      <c r="R4684" t="s">
        <v>73</v>
      </c>
      <c r="T4684" t="s">
        <v>2994</v>
      </c>
      <c r="U4684">
        <v>29.891999999999999</v>
      </c>
      <c r="V4684">
        <v>57.718000000000004</v>
      </c>
      <c r="W4684">
        <v>140</v>
      </c>
      <c r="X4684">
        <v>3</v>
      </c>
      <c r="Y4684">
        <v>1</v>
      </c>
      <c r="AB4684">
        <v>45</v>
      </c>
      <c r="AC4684">
        <v>1</v>
      </c>
      <c r="AE4684">
        <v>1</v>
      </c>
      <c r="AJ4684">
        <v>3</v>
      </c>
      <c r="AK4684">
        <v>1</v>
      </c>
      <c r="AN4684">
        <v>45</v>
      </c>
      <c r="AO4684">
        <v>1</v>
      </c>
      <c r="AQ4684">
        <v>1</v>
      </c>
    </row>
    <row r="4685" spans="1:47" x14ac:dyDescent="0.35">
      <c r="A4685">
        <v>5220</v>
      </c>
      <c r="B4685" t="s">
        <v>47</v>
      </c>
      <c r="C4685">
        <v>1989</v>
      </c>
      <c r="D4685">
        <v>12</v>
      </c>
      <c r="E4685">
        <v>15</v>
      </c>
      <c r="F4685">
        <v>18</v>
      </c>
      <c r="G4685">
        <v>43</v>
      </c>
      <c r="H4685">
        <v>45</v>
      </c>
      <c r="I4685">
        <v>24</v>
      </c>
      <c r="J4685">
        <v>7.5</v>
      </c>
      <c r="K4685">
        <v>7.5</v>
      </c>
      <c r="L4685">
        <v>7.3</v>
      </c>
      <c r="M4685">
        <v>6.2</v>
      </c>
      <c r="Q4685">
        <v>6</v>
      </c>
      <c r="R4685" t="s">
        <v>621</v>
      </c>
      <c r="T4685" t="s">
        <v>2995</v>
      </c>
      <c r="U4685">
        <v>8.3369999999999997</v>
      </c>
      <c r="V4685">
        <v>126.729</v>
      </c>
      <c r="W4685">
        <v>170</v>
      </c>
      <c r="X4685">
        <v>2</v>
      </c>
      <c r="Y4685">
        <v>1</v>
      </c>
      <c r="AC4685">
        <v>3</v>
      </c>
      <c r="AD4685">
        <v>1</v>
      </c>
      <c r="AE4685">
        <v>2</v>
      </c>
      <c r="AJ4685">
        <v>2</v>
      </c>
      <c r="AK4685">
        <v>1</v>
      </c>
      <c r="AO4685">
        <v>3</v>
      </c>
      <c r="AP4685">
        <v>1</v>
      </c>
      <c r="AQ4685">
        <v>2</v>
      </c>
    </row>
    <row r="4686" spans="1:47" x14ac:dyDescent="0.35">
      <c r="A4686">
        <v>5221</v>
      </c>
      <c r="B4686" t="s">
        <v>47</v>
      </c>
      <c r="C4686">
        <v>1989</v>
      </c>
      <c r="D4686">
        <v>12</v>
      </c>
      <c r="E4686">
        <v>27</v>
      </c>
      <c r="F4686">
        <v>23</v>
      </c>
      <c r="G4686">
        <v>26</v>
      </c>
      <c r="H4686">
        <v>57</v>
      </c>
      <c r="I4686">
        <v>10</v>
      </c>
      <c r="J4686">
        <v>5.4</v>
      </c>
      <c r="M4686">
        <v>5.4</v>
      </c>
      <c r="Q4686">
        <v>8</v>
      </c>
      <c r="R4686" t="s">
        <v>1395</v>
      </c>
      <c r="T4686" t="s">
        <v>2996</v>
      </c>
      <c r="U4686">
        <v>-32.966999999999999</v>
      </c>
      <c r="V4686">
        <v>151.619</v>
      </c>
      <c r="W4686">
        <v>170</v>
      </c>
      <c r="X4686">
        <v>12</v>
      </c>
      <c r="Y4686">
        <v>1</v>
      </c>
      <c r="AB4686">
        <v>100</v>
      </c>
      <c r="AC4686">
        <v>2</v>
      </c>
      <c r="AD4686">
        <v>1000</v>
      </c>
      <c r="AE4686">
        <v>4</v>
      </c>
      <c r="AJ4686">
        <v>12</v>
      </c>
      <c r="AK4686">
        <v>1</v>
      </c>
      <c r="AN4686">
        <v>100</v>
      </c>
      <c r="AO4686">
        <v>2</v>
      </c>
      <c r="AP4686">
        <v>1000</v>
      </c>
      <c r="AQ4686">
        <v>4</v>
      </c>
    </row>
    <row r="4687" spans="1:47" x14ac:dyDescent="0.35">
      <c r="A4687">
        <v>5222</v>
      </c>
      <c r="B4687" t="s">
        <v>51</v>
      </c>
      <c r="C4687">
        <v>1990</v>
      </c>
      <c r="D4687">
        <v>2</v>
      </c>
      <c r="E4687">
        <v>8</v>
      </c>
      <c r="F4687">
        <v>7</v>
      </c>
      <c r="G4687">
        <v>15</v>
      </c>
      <c r="H4687">
        <v>32.200000000000003</v>
      </c>
      <c r="I4687">
        <v>26</v>
      </c>
      <c r="J4687">
        <v>6.6</v>
      </c>
      <c r="L4687">
        <v>6.6</v>
      </c>
      <c r="M4687">
        <v>6.2</v>
      </c>
      <c r="Q4687">
        <v>7</v>
      </c>
      <c r="R4687" t="s">
        <v>621</v>
      </c>
      <c r="T4687" t="s">
        <v>2997</v>
      </c>
      <c r="U4687">
        <v>9.7550000000000008</v>
      </c>
      <c r="V4687">
        <v>124.694</v>
      </c>
      <c r="W4687">
        <v>170</v>
      </c>
      <c r="Y4687">
        <v>2</v>
      </c>
      <c r="AB4687">
        <v>300</v>
      </c>
      <c r="AC4687">
        <v>3</v>
      </c>
      <c r="AD4687">
        <v>0.9</v>
      </c>
      <c r="AE4687">
        <v>1</v>
      </c>
      <c r="AH4687">
        <v>600</v>
      </c>
      <c r="AI4687">
        <v>3</v>
      </c>
      <c r="AK4687">
        <v>2</v>
      </c>
      <c r="AN4687">
        <v>300</v>
      </c>
      <c r="AO4687">
        <v>3</v>
      </c>
      <c r="AP4687">
        <v>0.9</v>
      </c>
      <c r="AQ4687">
        <v>1</v>
      </c>
      <c r="AT4687">
        <v>600</v>
      </c>
      <c r="AU4687">
        <v>3</v>
      </c>
    </row>
    <row r="4688" spans="1:47" x14ac:dyDescent="0.35">
      <c r="A4688">
        <v>6477</v>
      </c>
      <c r="B4688" t="s">
        <v>51</v>
      </c>
      <c r="C4688">
        <v>1990</v>
      </c>
      <c r="D4688">
        <v>2</v>
      </c>
      <c r="E4688">
        <v>20</v>
      </c>
      <c r="F4688">
        <v>6</v>
      </c>
      <c r="G4688">
        <v>53</v>
      </c>
      <c r="H4688">
        <v>39.799999999999997</v>
      </c>
      <c r="I4688">
        <v>14</v>
      </c>
      <c r="J4688">
        <v>6.4</v>
      </c>
      <c r="L4688">
        <v>6.4</v>
      </c>
      <c r="M4688">
        <v>6.1</v>
      </c>
      <c r="R4688" t="s">
        <v>199</v>
      </c>
      <c r="T4688" t="s">
        <v>2998</v>
      </c>
      <c r="U4688">
        <v>34.706000000000003</v>
      </c>
      <c r="V4688">
        <v>139.25200000000001</v>
      </c>
      <c r="W4688">
        <v>30</v>
      </c>
    </row>
    <row r="4689" spans="1:47" x14ac:dyDescent="0.35">
      <c r="A4689">
        <v>5223</v>
      </c>
      <c r="B4689" t="s">
        <v>47</v>
      </c>
      <c r="C4689">
        <v>1990</v>
      </c>
      <c r="D4689">
        <v>2</v>
      </c>
      <c r="E4689">
        <v>28</v>
      </c>
      <c r="F4689">
        <v>23</v>
      </c>
      <c r="G4689">
        <v>43</v>
      </c>
      <c r="H4689">
        <v>36.6</v>
      </c>
      <c r="I4689">
        <v>5</v>
      </c>
      <c r="J4689">
        <v>5.5</v>
      </c>
      <c r="L4689">
        <v>5.5</v>
      </c>
      <c r="M4689">
        <v>5.5</v>
      </c>
      <c r="Q4689">
        <v>7</v>
      </c>
      <c r="R4689" t="s">
        <v>505</v>
      </c>
      <c r="S4689" t="s">
        <v>1092</v>
      </c>
      <c r="T4689" t="s">
        <v>2999</v>
      </c>
      <c r="U4689">
        <v>34.14</v>
      </c>
      <c r="V4689">
        <v>-117.7</v>
      </c>
      <c r="W4689">
        <v>150</v>
      </c>
      <c r="AB4689">
        <v>30</v>
      </c>
      <c r="AC4689">
        <v>1</v>
      </c>
      <c r="AD4689">
        <v>12.7</v>
      </c>
      <c r="AE4689">
        <v>3</v>
      </c>
      <c r="AN4689">
        <v>30</v>
      </c>
      <c r="AO4689">
        <v>1</v>
      </c>
      <c r="AP4689">
        <v>12.7</v>
      </c>
      <c r="AQ4689">
        <v>3</v>
      </c>
    </row>
    <row r="4690" spans="1:47" x14ac:dyDescent="0.35">
      <c r="A4690">
        <v>7709</v>
      </c>
      <c r="B4690" t="s">
        <v>47</v>
      </c>
      <c r="C4690">
        <v>1990</v>
      </c>
      <c r="D4690">
        <v>3</v>
      </c>
      <c r="E4690">
        <v>3</v>
      </c>
      <c r="F4690">
        <v>12</v>
      </c>
      <c r="G4690">
        <v>16</v>
      </c>
      <c r="H4690">
        <v>27.9</v>
      </c>
      <c r="I4690">
        <v>33</v>
      </c>
      <c r="J4690">
        <v>7.6</v>
      </c>
      <c r="K4690">
        <v>7.6</v>
      </c>
      <c r="L4690">
        <v>7.4</v>
      </c>
      <c r="M4690">
        <v>6.3</v>
      </c>
      <c r="R4690" t="s">
        <v>1594</v>
      </c>
      <c r="T4690" t="s">
        <v>1595</v>
      </c>
      <c r="U4690">
        <v>-22.122</v>
      </c>
      <c r="V4690">
        <v>175.16300000000001</v>
      </c>
      <c r="W4690">
        <v>170</v>
      </c>
    </row>
    <row r="4691" spans="1:47" x14ac:dyDescent="0.35">
      <c r="A4691">
        <v>5224</v>
      </c>
      <c r="B4691" t="s">
        <v>47</v>
      </c>
      <c r="C4691">
        <v>1990</v>
      </c>
      <c r="D4691">
        <v>3</v>
      </c>
      <c r="E4691">
        <v>4</v>
      </c>
      <c r="F4691">
        <v>19</v>
      </c>
      <c r="G4691">
        <v>46</v>
      </c>
      <c r="H4691">
        <v>19.600000000000001</v>
      </c>
      <c r="I4691">
        <v>10</v>
      </c>
      <c r="J4691">
        <v>6.1</v>
      </c>
      <c r="L4691">
        <v>6.1</v>
      </c>
      <c r="M4691">
        <v>5.8</v>
      </c>
      <c r="R4691" t="s">
        <v>115</v>
      </c>
      <c r="T4691" t="s">
        <v>3000</v>
      </c>
      <c r="U4691">
        <v>28.925000000000001</v>
      </c>
      <c r="V4691">
        <v>66.331000000000003</v>
      </c>
      <c r="W4691">
        <v>60</v>
      </c>
      <c r="X4691">
        <v>11</v>
      </c>
      <c r="Y4691">
        <v>1</v>
      </c>
      <c r="AB4691">
        <v>40</v>
      </c>
      <c r="AC4691">
        <v>1</v>
      </c>
      <c r="AD4691">
        <v>1</v>
      </c>
      <c r="AE4691">
        <v>2</v>
      </c>
      <c r="AI4691">
        <v>3</v>
      </c>
      <c r="AJ4691">
        <v>11</v>
      </c>
      <c r="AK4691">
        <v>1</v>
      </c>
      <c r="AN4691">
        <v>40</v>
      </c>
      <c r="AO4691">
        <v>1</v>
      </c>
      <c r="AP4691">
        <v>1</v>
      </c>
      <c r="AQ4691">
        <v>2</v>
      </c>
      <c r="AU4691">
        <v>3</v>
      </c>
    </row>
    <row r="4692" spans="1:47" x14ac:dyDescent="0.35">
      <c r="A4692">
        <v>5225</v>
      </c>
      <c r="B4692" t="s">
        <v>51</v>
      </c>
      <c r="C4692">
        <v>1990</v>
      </c>
      <c r="D4692">
        <v>3</v>
      </c>
      <c r="E4692">
        <v>25</v>
      </c>
      <c r="F4692">
        <v>13</v>
      </c>
      <c r="G4692">
        <v>22</v>
      </c>
      <c r="H4692">
        <v>55.6</v>
      </c>
      <c r="I4692">
        <v>22</v>
      </c>
      <c r="J4692">
        <v>7</v>
      </c>
      <c r="L4692">
        <v>7</v>
      </c>
      <c r="M4692">
        <v>6.2</v>
      </c>
      <c r="Q4692">
        <v>8</v>
      </c>
      <c r="R4692" t="s">
        <v>595</v>
      </c>
      <c r="T4692" t="s">
        <v>3001</v>
      </c>
      <c r="U4692">
        <v>9.9190000000000005</v>
      </c>
      <c r="V4692">
        <v>-84.808000000000007</v>
      </c>
      <c r="W4692">
        <v>100</v>
      </c>
      <c r="AB4692">
        <v>15</v>
      </c>
      <c r="AC4692">
        <v>1</v>
      </c>
      <c r="AE4692">
        <v>2</v>
      </c>
      <c r="AF4692">
        <v>8</v>
      </c>
      <c r="AG4692">
        <v>1</v>
      </c>
      <c r="AH4692">
        <v>34</v>
      </c>
      <c r="AI4692">
        <v>1</v>
      </c>
      <c r="AN4692">
        <v>15</v>
      </c>
      <c r="AO4692">
        <v>1</v>
      </c>
      <c r="AQ4692">
        <v>2</v>
      </c>
      <c r="AR4692">
        <v>8</v>
      </c>
      <c r="AS4692">
        <v>1</v>
      </c>
      <c r="AT4692">
        <v>34</v>
      </c>
      <c r="AU4692">
        <v>1</v>
      </c>
    </row>
    <row r="4693" spans="1:47" x14ac:dyDescent="0.35">
      <c r="A4693">
        <v>5226</v>
      </c>
      <c r="B4693" t="s">
        <v>47</v>
      </c>
      <c r="C4693">
        <v>1990</v>
      </c>
      <c r="D4693">
        <v>3</v>
      </c>
      <c r="E4693">
        <v>25</v>
      </c>
      <c r="F4693">
        <v>14</v>
      </c>
      <c r="G4693">
        <v>17</v>
      </c>
      <c r="H4693">
        <v>18.8</v>
      </c>
      <c r="I4693">
        <v>33</v>
      </c>
      <c r="J4693">
        <v>6.3</v>
      </c>
      <c r="L4693">
        <v>6.3</v>
      </c>
      <c r="M4693">
        <v>6</v>
      </c>
      <c r="Q4693">
        <v>6</v>
      </c>
      <c r="R4693" t="s">
        <v>1868</v>
      </c>
      <c r="T4693" t="s">
        <v>3002</v>
      </c>
      <c r="U4693">
        <v>37.033999999999999</v>
      </c>
      <c r="V4693">
        <v>72.941999999999993</v>
      </c>
      <c r="W4693">
        <v>40</v>
      </c>
      <c r="AE4693">
        <v>1</v>
      </c>
      <c r="AQ4693">
        <v>1</v>
      </c>
    </row>
    <row r="4694" spans="1:47" x14ac:dyDescent="0.35">
      <c r="A4694">
        <v>5227</v>
      </c>
      <c r="B4694" t="s">
        <v>47</v>
      </c>
      <c r="C4694">
        <v>1990</v>
      </c>
      <c r="D4694">
        <v>3</v>
      </c>
      <c r="E4694">
        <v>26</v>
      </c>
      <c r="F4694">
        <v>22</v>
      </c>
      <c r="G4694">
        <v>47</v>
      </c>
      <c r="H4694">
        <v>16.7</v>
      </c>
      <c r="I4694">
        <v>39</v>
      </c>
      <c r="J4694">
        <v>5.5</v>
      </c>
      <c r="L4694">
        <v>5.5</v>
      </c>
      <c r="M4694">
        <v>5.6</v>
      </c>
      <c r="Q4694">
        <v>4</v>
      </c>
      <c r="R4694" t="s">
        <v>621</v>
      </c>
      <c r="T4694" t="s">
        <v>3003</v>
      </c>
      <c r="U4694">
        <v>9.2530000000000001</v>
      </c>
      <c r="V4694">
        <v>125.60599999999999</v>
      </c>
      <c r="W4694">
        <v>170</v>
      </c>
      <c r="X4694">
        <v>1</v>
      </c>
      <c r="Y4694">
        <v>1</v>
      </c>
      <c r="AB4694">
        <v>2</v>
      </c>
      <c r="AC4694">
        <v>1</v>
      </c>
      <c r="AE4694">
        <v>1</v>
      </c>
      <c r="AJ4694">
        <v>1</v>
      </c>
      <c r="AK4694">
        <v>1</v>
      </c>
      <c r="AN4694">
        <v>2</v>
      </c>
      <c r="AO4694">
        <v>1</v>
      </c>
      <c r="AQ4694">
        <v>1</v>
      </c>
    </row>
    <row r="4695" spans="1:47" x14ac:dyDescent="0.35">
      <c r="A4695">
        <v>5228</v>
      </c>
      <c r="B4695" t="s">
        <v>47</v>
      </c>
      <c r="C4695">
        <v>1990</v>
      </c>
      <c r="D4695">
        <v>4</v>
      </c>
      <c r="E4695">
        <v>2</v>
      </c>
      <c r="F4695">
        <v>13</v>
      </c>
      <c r="G4695">
        <v>46</v>
      </c>
      <c r="H4695">
        <v>31.7</v>
      </c>
      <c r="I4695">
        <v>18</v>
      </c>
      <c r="J4695">
        <v>4.7</v>
      </c>
      <c r="M4695">
        <v>4.7</v>
      </c>
      <c r="Q4695">
        <v>6</v>
      </c>
      <c r="R4695" t="s">
        <v>227</v>
      </c>
      <c r="T4695" t="s">
        <v>3004</v>
      </c>
      <c r="U4695">
        <v>52.314</v>
      </c>
      <c r="V4695">
        <v>-2.9849999999999999</v>
      </c>
      <c r="W4695">
        <v>120</v>
      </c>
      <c r="AE4695">
        <v>1</v>
      </c>
      <c r="AI4695">
        <v>2</v>
      </c>
      <c r="AQ4695">
        <v>1</v>
      </c>
      <c r="AU4695">
        <v>2</v>
      </c>
    </row>
    <row r="4696" spans="1:47" x14ac:dyDescent="0.35">
      <c r="A4696">
        <v>5229</v>
      </c>
      <c r="B4696" t="s">
        <v>51</v>
      </c>
      <c r="C4696">
        <v>1990</v>
      </c>
      <c r="D4696">
        <v>4</v>
      </c>
      <c r="E4696">
        <v>5</v>
      </c>
      <c r="F4696">
        <v>21</v>
      </c>
      <c r="G4696">
        <v>12</v>
      </c>
      <c r="H4696">
        <v>35.5</v>
      </c>
      <c r="I4696">
        <v>11</v>
      </c>
      <c r="J4696">
        <v>7.5</v>
      </c>
      <c r="L4696">
        <v>7.5</v>
      </c>
      <c r="M4696">
        <v>6.5</v>
      </c>
      <c r="Q4696">
        <v>4</v>
      </c>
      <c r="R4696" t="s">
        <v>647</v>
      </c>
      <c r="S4696" t="s">
        <v>3005</v>
      </c>
      <c r="T4696" t="s">
        <v>3006</v>
      </c>
      <c r="U4696">
        <v>15.125</v>
      </c>
      <c r="V4696">
        <v>147.596</v>
      </c>
      <c r="W4696">
        <v>170</v>
      </c>
    </row>
    <row r="4697" spans="1:47" x14ac:dyDescent="0.35">
      <c r="A4697">
        <v>5230</v>
      </c>
      <c r="B4697" t="s">
        <v>47</v>
      </c>
      <c r="C4697">
        <v>1990</v>
      </c>
      <c r="D4697">
        <v>4</v>
      </c>
      <c r="E4697">
        <v>17</v>
      </c>
      <c r="F4697">
        <v>1</v>
      </c>
      <c r="G4697">
        <v>59</v>
      </c>
      <c r="H4697">
        <v>33.4</v>
      </c>
      <c r="I4697">
        <v>33</v>
      </c>
      <c r="J4697">
        <v>6.2</v>
      </c>
      <c r="L4697">
        <v>6.2</v>
      </c>
      <c r="M4697">
        <v>6</v>
      </c>
      <c r="R4697" t="s">
        <v>93</v>
      </c>
      <c r="T4697" t="s">
        <v>3007</v>
      </c>
      <c r="U4697">
        <v>39.436</v>
      </c>
      <c r="V4697">
        <v>74.900000000000006</v>
      </c>
      <c r="W4697">
        <v>40</v>
      </c>
      <c r="AB4697">
        <v>2</v>
      </c>
      <c r="AC4697">
        <v>1</v>
      </c>
      <c r="AE4697">
        <v>2</v>
      </c>
      <c r="AG4697">
        <v>3</v>
      </c>
      <c r="AN4697">
        <v>2</v>
      </c>
      <c r="AO4697">
        <v>1</v>
      </c>
      <c r="AQ4697">
        <v>2</v>
      </c>
      <c r="AS4697">
        <v>3</v>
      </c>
    </row>
    <row r="4698" spans="1:47" x14ac:dyDescent="0.35">
      <c r="A4698">
        <v>5231</v>
      </c>
      <c r="B4698" t="s">
        <v>47</v>
      </c>
      <c r="C4698">
        <v>1990</v>
      </c>
      <c r="D4698">
        <v>4</v>
      </c>
      <c r="E4698">
        <v>18</v>
      </c>
      <c r="F4698">
        <v>13</v>
      </c>
      <c r="G4698">
        <v>39</v>
      </c>
      <c r="H4698">
        <v>19</v>
      </c>
      <c r="I4698">
        <v>26</v>
      </c>
      <c r="J4698">
        <v>7.6</v>
      </c>
      <c r="K4698">
        <v>7.6</v>
      </c>
      <c r="L4698">
        <v>7.4</v>
      </c>
      <c r="M4698">
        <v>6.2</v>
      </c>
      <c r="R4698" t="s">
        <v>676</v>
      </c>
      <c r="T4698" t="s">
        <v>3008</v>
      </c>
      <c r="U4698">
        <v>1.1859999999999999</v>
      </c>
      <c r="V4698">
        <v>122.857</v>
      </c>
      <c r="W4698">
        <v>170</v>
      </c>
      <c r="X4698">
        <v>3</v>
      </c>
      <c r="Y4698">
        <v>1</v>
      </c>
      <c r="AB4698">
        <v>25</v>
      </c>
      <c r="AC4698">
        <v>1</v>
      </c>
      <c r="AE4698">
        <v>3</v>
      </c>
      <c r="AH4698">
        <v>1140</v>
      </c>
      <c r="AI4698">
        <v>4</v>
      </c>
      <c r="AJ4698">
        <v>3</v>
      </c>
      <c r="AK4698">
        <v>1</v>
      </c>
      <c r="AN4698">
        <v>25</v>
      </c>
      <c r="AO4698">
        <v>1</v>
      </c>
      <c r="AQ4698">
        <v>3</v>
      </c>
      <c r="AT4698">
        <v>1140</v>
      </c>
      <c r="AU4698">
        <v>4</v>
      </c>
    </row>
    <row r="4699" spans="1:47" x14ac:dyDescent="0.35">
      <c r="A4699">
        <v>5232</v>
      </c>
      <c r="B4699" t="s">
        <v>47</v>
      </c>
      <c r="C4699">
        <v>1990</v>
      </c>
      <c r="D4699">
        <v>4</v>
      </c>
      <c r="E4699">
        <v>18</v>
      </c>
      <c r="F4699">
        <v>19</v>
      </c>
      <c r="G4699">
        <v>38</v>
      </c>
      <c r="H4699">
        <v>8.9</v>
      </c>
      <c r="I4699">
        <v>47</v>
      </c>
      <c r="J4699">
        <v>4.7</v>
      </c>
      <c r="M4699">
        <v>4.7</v>
      </c>
      <c r="R4699" t="s">
        <v>73</v>
      </c>
      <c r="T4699" t="s">
        <v>3009</v>
      </c>
      <c r="U4699">
        <v>31.106999999999999</v>
      </c>
      <c r="V4699">
        <v>51.677999999999997</v>
      </c>
      <c r="W4699">
        <v>140</v>
      </c>
      <c r="AE4699">
        <v>1</v>
      </c>
      <c r="AQ4699">
        <v>1</v>
      </c>
    </row>
    <row r="4700" spans="1:47" x14ac:dyDescent="0.35">
      <c r="A4700">
        <v>5233</v>
      </c>
      <c r="B4700" t="s">
        <v>47</v>
      </c>
      <c r="C4700">
        <v>1990</v>
      </c>
      <c r="D4700">
        <v>4</v>
      </c>
      <c r="E4700">
        <v>26</v>
      </c>
      <c r="F4700">
        <v>9</v>
      </c>
      <c r="G4700">
        <v>37</v>
      </c>
      <c r="H4700">
        <v>15</v>
      </c>
      <c r="I4700">
        <v>8</v>
      </c>
      <c r="J4700">
        <v>6.9</v>
      </c>
      <c r="L4700">
        <v>6.9</v>
      </c>
      <c r="M4700">
        <v>6.5</v>
      </c>
      <c r="R4700" t="s">
        <v>93</v>
      </c>
      <c r="T4700" t="s">
        <v>3010</v>
      </c>
      <c r="U4700">
        <v>35.985999999999997</v>
      </c>
      <c r="V4700">
        <v>100.245</v>
      </c>
      <c r="W4700">
        <v>30</v>
      </c>
      <c r="X4700">
        <v>126</v>
      </c>
      <c r="Y4700">
        <v>3</v>
      </c>
      <c r="AB4700">
        <v>2049</v>
      </c>
      <c r="AC4700">
        <v>4</v>
      </c>
      <c r="AD4700">
        <v>58.35</v>
      </c>
      <c r="AE4700">
        <v>4</v>
      </c>
      <c r="AF4700">
        <v>66800</v>
      </c>
      <c r="AG4700">
        <v>4</v>
      </c>
      <c r="AH4700">
        <v>66800</v>
      </c>
      <c r="AI4700">
        <v>4</v>
      </c>
      <c r="AJ4700">
        <v>126</v>
      </c>
      <c r="AK4700">
        <v>3</v>
      </c>
      <c r="AN4700">
        <v>2049</v>
      </c>
      <c r="AO4700">
        <v>4</v>
      </c>
      <c r="AP4700">
        <v>58.35</v>
      </c>
      <c r="AQ4700">
        <v>4</v>
      </c>
      <c r="AR4700">
        <v>66800</v>
      </c>
      <c r="AS4700">
        <v>4</v>
      </c>
    </row>
    <row r="4701" spans="1:47" x14ac:dyDescent="0.35">
      <c r="A4701">
        <v>5235</v>
      </c>
      <c r="B4701" t="s">
        <v>47</v>
      </c>
      <c r="C4701">
        <v>1990</v>
      </c>
      <c r="D4701">
        <v>5</v>
      </c>
      <c r="E4701">
        <v>5</v>
      </c>
      <c r="F4701">
        <v>7</v>
      </c>
      <c r="G4701">
        <v>21</v>
      </c>
      <c r="H4701">
        <v>29.5</v>
      </c>
      <c r="I4701">
        <v>10</v>
      </c>
      <c r="J4701">
        <v>5.4</v>
      </c>
      <c r="L4701">
        <v>5.4</v>
      </c>
      <c r="M4701">
        <v>5.3</v>
      </c>
      <c r="Q4701">
        <v>7</v>
      </c>
      <c r="R4701" t="s">
        <v>60</v>
      </c>
      <c r="T4701" t="s">
        <v>384</v>
      </c>
      <c r="U4701">
        <v>40.774999999999999</v>
      </c>
      <c r="V4701">
        <v>15.766</v>
      </c>
      <c r="W4701">
        <v>130</v>
      </c>
      <c r="X4701">
        <v>2</v>
      </c>
      <c r="Y4701">
        <v>1</v>
      </c>
      <c r="AB4701">
        <v>16</v>
      </c>
      <c r="AC4701">
        <v>1</v>
      </c>
      <c r="AE4701">
        <v>2</v>
      </c>
      <c r="AJ4701">
        <v>2</v>
      </c>
      <c r="AK4701">
        <v>1</v>
      </c>
      <c r="AN4701">
        <v>16</v>
      </c>
      <c r="AO4701">
        <v>1</v>
      </c>
      <c r="AQ4701">
        <v>2</v>
      </c>
    </row>
    <row r="4702" spans="1:47" x14ac:dyDescent="0.35">
      <c r="A4702">
        <v>5236</v>
      </c>
      <c r="B4702" t="s">
        <v>47</v>
      </c>
      <c r="C4702">
        <v>1990</v>
      </c>
      <c r="D4702">
        <v>5</v>
      </c>
      <c r="E4702">
        <v>13</v>
      </c>
      <c r="F4702">
        <v>4</v>
      </c>
      <c r="G4702">
        <v>23</v>
      </c>
      <c r="H4702">
        <v>9.6</v>
      </c>
      <c r="I4702">
        <v>21</v>
      </c>
      <c r="J4702">
        <v>6.3</v>
      </c>
      <c r="L4702">
        <v>6.3</v>
      </c>
      <c r="M4702">
        <v>6</v>
      </c>
      <c r="Q4702">
        <v>8</v>
      </c>
      <c r="R4702" t="s">
        <v>1186</v>
      </c>
      <c r="T4702" t="s">
        <v>3011</v>
      </c>
      <c r="U4702">
        <v>-40.295999999999999</v>
      </c>
      <c r="V4702">
        <v>176.06399999999999</v>
      </c>
      <c r="W4702">
        <v>170</v>
      </c>
      <c r="AE4702">
        <v>2</v>
      </c>
      <c r="AQ4702">
        <v>2</v>
      </c>
    </row>
    <row r="4703" spans="1:47" x14ac:dyDescent="0.35">
      <c r="A4703">
        <v>5237</v>
      </c>
      <c r="B4703" t="s">
        <v>47</v>
      </c>
      <c r="C4703">
        <v>1990</v>
      </c>
      <c r="D4703">
        <v>5</v>
      </c>
      <c r="E4703">
        <v>20</v>
      </c>
      <c r="F4703">
        <v>2</v>
      </c>
      <c r="G4703">
        <v>22</v>
      </c>
      <c r="H4703">
        <v>1.6</v>
      </c>
      <c r="I4703">
        <v>15</v>
      </c>
      <c r="J4703">
        <v>7.1</v>
      </c>
      <c r="L4703">
        <v>7.1</v>
      </c>
      <c r="M4703">
        <v>6.7</v>
      </c>
      <c r="R4703" t="s">
        <v>1368</v>
      </c>
      <c r="T4703" t="s">
        <v>3012</v>
      </c>
      <c r="U4703">
        <v>5.1210000000000004</v>
      </c>
      <c r="V4703">
        <v>32.145000000000003</v>
      </c>
      <c r="W4703">
        <v>15</v>
      </c>
      <c r="X4703">
        <v>31</v>
      </c>
      <c r="Y4703">
        <v>1</v>
      </c>
      <c r="AE4703">
        <v>1</v>
      </c>
      <c r="AJ4703">
        <v>31</v>
      </c>
      <c r="AK4703">
        <v>1</v>
      </c>
      <c r="AQ4703">
        <v>1</v>
      </c>
      <c r="AU4703">
        <v>2</v>
      </c>
    </row>
    <row r="4704" spans="1:47" x14ac:dyDescent="0.35">
      <c r="A4704">
        <v>5239</v>
      </c>
      <c r="B4704" t="s">
        <v>47</v>
      </c>
      <c r="C4704">
        <v>1990</v>
      </c>
      <c r="D4704">
        <v>5</v>
      </c>
      <c r="E4704">
        <v>24</v>
      </c>
      <c r="F4704">
        <v>20</v>
      </c>
      <c r="G4704">
        <v>0</v>
      </c>
      <c r="H4704">
        <v>8.1</v>
      </c>
      <c r="I4704">
        <v>16</v>
      </c>
      <c r="J4704">
        <v>7</v>
      </c>
      <c r="L4704">
        <v>7</v>
      </c>
      <c r="M4704">
        <v>6.5</v>
      </c>
      <c r="R4704" t="s">
        <v>1368</v>
      </c>
      <c r="T4704" t="s">
        <v>3013</v>
      </c>
      <c r="U4704">
        <v>5.3579999999999997</v>
      </c>
      <c r="V4704">
        <v>31.847999999999999</v>
      </c>
      <c r="W4704">
        <v>15</v>
      </c>
      <c r="AE4704">
        <v>1</v>
      </c>
      <c r="AQ4704">
        <v>1</v>
      </c>
      <c r="AU4704">
        <v>2</v>
      </c>
    </row>
    <row r="4705" spans="1:47" x14ac:dyDescent="0.35">
      <c r="A4705">
        <v>5240</v>
      </c>
      <c r="B4705" t="s">
        <v>47</v>
      </c>
      <c r="C4705">
        <v>1990</v>
      </c>
      <c r="D4705">
        <v>5</v>
      </c>
      <c r="E4705">
        <v>30</v>
      </c>
      <c r="F4705">
        <v>2</v>
      </c>
      <c r="G4705">
        <v>34</v>
      </c>
      <c r="H4705">
        <v>5.8</v>
      </c>
      <c r="I4705">
        <v>24</v>
      </c>
      <c r="J4705">
        <v>6.5</v>
      </c>
      <c r="L4705">
        <v>6.5</v>
      </c>
      <c r="M4705">
        <v>6.1</v>
      </c>
      <c r="Q4705">
        <v>6</v>
      </c>
      <c r="R4705" t="s">
        <v>479</v>
      </c>
      <c r="T4705" t="s">
        <v>3014</v>
      </c>
      <c r="U4705">
        <v>-6.016</v>
      </c>
      <c r="V4705">
        <v>-77.228999999999999</v>
      </c>
      <c r="W4705">
        <v>160</v>
      </c>
      <c r="X4705">
        <v>200</v>
      </c>
      <c r="Y4705">
        <v>3</v>
      </c>
      <c r="AB4705">
        <v>8130</v>
      </c>
      <c r="AC4705">
        <v>4</v>
      </c>
      <c r="AD4705">
        <v>1</v>
      </c>
      <c r="AE4705">
        <v>2</v>
      </c>
      <c r="AJ4705">
        <v>200</v>
      </c>
      <c r="AK4705">
        <v>3</v>
      </c>
      <c r="AN4705">
        <v>8130</v>
      </c>
      <c r="AO4705">
        <v>4</v>
      </c>
      <c r="AP4705">
        <v>1</v>
      </c>
      <c r="AQ4705">
        <v>2</v>
      </c>
    </row>
    <row r="4706" spans="1:47" x14ac:dyDescent="0.35">
      <c r="A4706">
        <v>5241</v>
      </c>
      <c r="B4706" t="s">
        <v>47</v>
      </c>
      <c r="C4706">
        <v>1990</v>
      </c>
      <c r="D4706">
        <v>5</v>
      </c>
      <c r="E4706">
        <v>30</v>
      </c>
      <c r="F4706">
        <v>10</v>
      </c>
      <c r="G4706">
        <v>40</v>
      </c>
      <c r="H4706">
        <v>6.1</v>
      </c>
      <c r="I4706">
        <v>89</v>
      </c>
      <c r="J4706">
        <v>6.7</v>
      </c>
      <c r="M4706">
        <v>6.7</v>
      </c>
      <c r="Q4706">
        <v>6</v>
      </c>
      <c r="R4706" t="s">
        <v>534</v>
      </c>
      <c r="T4706" t="s">
        <v>3015</v>
      </c>
      <c r="U4706">
        <v>45.841000000000001</v>
      </c>
      <c r="V4706">
        <v>26.667999999999999</v>
      </c>
      <c r="W4706">
        <v>110</v>
      </c>
      <c r="X4706">
        <v>14</v>
      </c>
      <c r="Y4706">
        <v>1</v>
      </c>
      <c r="AB4706">
        <v>700</v>
      </c>
      <c r="AC4706">
        <v>3</v>
      </c>
      <c r="AD4706">
        <v>23.7</v>
      </c>
      <c r="AE4706">
        <v>3</v>
      </c>
      <c r="AJ4706">
        <v>14</v>
      </c>
      <c r="AK4706">
        <v>1</v>
      </c>
      <c r="AN4706">
        <v>700</v>
      </c>
      <c r="AO4706">
        <v>3</v>
      </c>
      <c r="AP4706">
        <v>23.7</v>
      </c>
      <c r="AQ4706">
        <v>3</v>
      </c>
    </row>
    <row r="4707" spans="1:47" x14ac:dyDescent="0.35">
      <c r="A4707">
        <v>5242</v>
      </c>
      <c r="B4707" t="s">
        <v>47</v>
      </c>
      <c r="C4707">
        <v>1990</v>
      </c>
      <c r="D4707">
        <v>5</v>
      </c>
      <c r="E4707">
        <v>31</v>
      </c>
      <c r="F4707">
        <v>0</v>
      </c>
      <c r="G4707">
        <v>17</v>
      </c>
      <c r="H4707">
        <v>47.8</v>
      </c>
      <c r="I4707">
        <v>88</v>
      </c>
      <c r="J4707">
        <v>6.1</v>
      </c>
      <c r="M4707">
        <v>6.1</v>
      </c>
      <c r="Q4707">
        <v>5</v>
      </c>
      <c r="R4707" t="s">
        <v>534</v>
      </c>
      <c r="T4707" t="s">
        <v>3016</v>
      </c>
      <c r="U4707">
        <v>45.811</v>
      </c>
      <c r="V4707">
        <v>26.768999999999998</v>
      </c>
      <c r="W4707">
        <v>110</v>
      </c>
      <c r="AE4707">
        <v>1</v>
      </c>
      <c r="AQ4707">
        <v>1</v>
      </c>
    </row>
    <row r="4708" spans="1:47" x14ac:dyDescent="0.35">
      <c r="A4708">
        <v>5243</v>
      </c>
      <c r="B4708" t="s">
        <v>47</v>
      </c>
      <c r="C4708">
        <v>1990</v>
      </c>
      <c r="D4708">
        <v>6</v>
      </c>
      <c r="E4708">
        <v>8</v>
      </c>
      <c r="F4708">
        <v>0</v>
      </c>
      <c r="G4708">
        <v>31</v>
      </c>
      <c r="H4708">
        <v>50</v>
      </c>
      <c r="I4708">
        <v>10</v>
      </c>
      <c r="J4708">
        <v>4.5999999999999996</v>
      </c>
      <c r="L4708">
        <v>4.5999999999999996</v>
      </c>
      <c r="M4708">
        <v>4.7</v>
      </c>
      <c r="R4708" t="s">
        <v>595</v>
      </c>
      <c r="T4708" t="s">
        <v>3017</v>
      </c>
      <c r="U4708">
        <v>9.8550000000000004</v>
      </c>
      <c r="V4708">
        <v>-84.326999999999998</v>
      </c>
      <c r="W4708">
        <v>100</v>
      </c>
      <c r="AE4708">
        <v>1</v>
      </c>
      <c r="AH4708">
        <v>14</v>
      </c>
      <c r="AI4708">
        <v>1</v>
      </c>
      <c r="AQ4708">
        <v>1</v>
      </c>
      <c r="AT4708">
        <v>14</v>
      </c>
      <c r="AU4708">
        <v>1</v>
      </c>
    </row>
    <row r="4709" spans="1:47" x14ac:dyDescent="0.35">
      <c r="A4709">
        <v>5244</v>
      </c>
      <c r="B4709" t="s">
        <v>47</v>
      </c>
      <c r="C4709">
        <v>1990</v>
      </c>
      <c r="D4709">
        <v>6</v>
      </c>
      <c r="E4709">
        <v>9</v>
      </c>
      <c r="F4709">
        <v>1</v>
      </c>
      <c r="G4709">
        <v>14</v>
      </c>
      <c r="H4709">
        <v>34.5</v>
      </c>
      <c r="I4709">
        <v>26</v>
      </c>
      <c r="J4709">
        <v>4.9000000000000004</v>
      </c>
      <c r="L4709">
        <v>4.9000000000000004</v>
      </c>
      <c r="M4709">
        <v>5.5</v>
      </c>
      <c r="Q4709">
        <v>6</v>
      </c>
      <c r="R4709" t="s">
        <v>479</v>
      </c>
      <c r="T4709" t="s">
        <v>3018</v>
      </c>
      <c r="U4709">
        <v>-6.0620000000000003</v>
      </c>
      <c r="V4709">
        <v>-77.135999999999996</v>
      </c>
      <c r="W4709">
        <v>160</v>
      </c>
      <c r="X4709">
        <v>1</v>
      </c>
      <c r="Y4709">
        <v>1</v>
      </c>
      <c r="AE4709">
        <v>1</v>
      </c>
      <c r="AF4709">
        <v>14</v>
      </c>
      <c r="AG4709">
        <v>1</v>
      </c>
      <c r="AJ4709">
        <v>1</v>
      </c>
      <c r="AK4709">
        <v>1</v>
      </c>
      <c r="AQ4709">
        <v>1</v>
      </c>
      <c r="AR4709">
        <v>14</v>
      </c>
      <c r="AS4709">
        <v>1</v>
      </c>
    </row>
    <row r="4710" spans="1:47" x14ac:dyDescent="0.35">
      <c r="A4710">
        <v>5245</v>
      </c>
      <c r="B4710" t="s">
        <v>47</v>
      </c>
      <c r="C4710">
        <v>1990</v>
      </c>
      <c r="D4710">
        <v>6</v>
      </c>
      <c r="E4710">
        <v>14</v>
      </c>
      <c r="F4710">
        <v>7</v>
      </c>
      <c r="G4710">
        <v>40</v>
      </c>
      <c r="H4710">
        <v>56.2</v>
      </c>
      <c r="I4710">
        <v>18</v>
      </c>
      <c r="J4710">
        <v>7.1</v>
      </c>
      <c r="L4710">
        <v>7.1</v>
      </c>
      <c r="M4710">
        <v>6</v>
      </c>
      <c r="Q4710">
        <v>6</v>
      </c>
      <c r="R4710" t="s">
        <v>621</v>
      </c>
      <c r="T4710" t="s">
        <v>3019</v>
      </c>
      <c r="U4710">
        <v>11.76</v>
      </c>
      <c r="V4710">
        <v>121.899</v>
      </c>
      <c r="W4710">
        <v>170</v>
      </c>
      <c r="X4710">
        <v>4</v>
      </c>
      <c r="Y4710">
        <v>1</v>
      </c>
      <c r="AB4710">
        <v>15</v>
      </c>
      <c r="AC4710">
        <v>1</v>
      </c>
      <c r="AE4710">
        <v>2</v>
      </c>
      <c r="AJ4710">
        <v>4</v>
      </c>
      <c r="AK4710">
        <v>1</v>
      </c>
      <c r="AN4710">
        <v>15</v>
      </c>
      <c r="AO4710">
        <v>1</v>
      </c>
      <c r="AQ4710">
        <v>2</v>
      </c>
    </row>
    <row r="4711" spans="1:47" x14ac:dyDescent="0.35">
      <c r="A4711">
        <v>5246</v>
      </c>
      <c r="B4711" t="s">
        <v>47</v>
      </c>
      <c r="C4711">
        <v>1990</v>
      </c>
      <c r="D4711">
        <v>6</v>
      </c>
      <c r="E4711">
        <v>14</v>
      </c>
      <c r="F4711">
        <v>12</v>
      </c>
      <c r="G4711">
        <v>47</v>
      </c>
      <c r="H4711">
        <v>28.8</v>
      </c>
      <c r="I4711">
        <v>58</v>
      </c>
      <c r="J4711">
        <v>6.8</v>
      </c>
      <c r="L4711">
        <v>6.8</v>
      </c>
      <c r="M4711">
        <v>6.1</v>
      </c>
      <c r="Q4711">
        <v>5</v>
      </c>
      <c r="R4711" t="s">
        <v>174</v>
      </c>
      <c r="T4711" t="s">
        <v>3020</v>
      </c>
      <c r="U4711">
        <v>47.869</v>
      </c>
      <c r="V4711">
        <v>85.075999999999993</v>
      </c>
      <c r="W4711">
        <v>40</v>
      </c>
      <c r="X4711">
        <v>1</v>
      </c>
      <c r="Y4711">
        <v>1</v>
      </c>
      <c r="AE4711">
        <v>3</v>
      </c>
      <c r="AF4711">
        <v>3000</v>
      </c>
      <c r="AG4711">
        <v>4</v>
      </c>
      <c r="AJ4711">
        <v>1</v>
      </c>
      <c r="AK4711">
        <v>1</v>
      </c>
      <c r="AQ4711">
        <v>3</v>
      </c>
      <c r="AR4711">
        <v>3000</v>
      </c>
      <c r="AS4711">
        <v>4</v>
      </c>
    </row>
    <row r="4712" spans="1:47" x14ac:dyDescent="0.35">
      <c r="A4712">
        <v>5247</v>
      </c>
      <c r="B4712" t="s">
        <v>47</v>
      </c>
      <c r="C4712">
        <v>1990</v>
      </c>
      <c r="D4712">
        <v>6</v>
      </c>
      <c r="E4712">
        <v>17</v>
      </c>
      <c r="F4712">
        <v>4</v>
      </c>
      <c r="G4712">
        <v>51</v>
      </c>
      <c r="H4712">
        <v>45.5</v>
      </c>
      <c r="I4712">
        <v>15</v>
      </c>
      <c r="J4712">
        <v>6.3</v>
      </c>
      <c r="L4712">
        <v>6.3</v>
      </c>
      <c r="M4712">
        <v>5.9</v>
      </c>
      <c r="R4712" t="s">
        <v>115</v>
      </c>
      <c r="T4712" t="s">
        <v>3021</v>
      </c>
      <c r="U4712">
        <v>27.398</v>
      </c>
      <c r="V4712">
        <v>65.718999999999994</v>
      </c>
      <c r="W4712">
        <v>60</v>
      </c>
      <c r="AB4712">
        <v>6</v>
      </c>
      <c r="AC4712">
        <v>1</v>
      </c>
      <c r="AE4712">
        <v>1</v>
      </c>
      <c r="AN4712">
        <v>6</v>
      </c>
      <c r="AO4712">
        <v>1</v>
      </c>
      <c r="AQ4712">
        <v>1</v>
      </c>
    </row>
    <row r="4713" spans="1:47" x14ac:dyDescent="0.35">
      <c r="A4713">
        <v>5248</v>
      </c>
      <c r="B4713" t="s">
        <v>51</v>
      </c>
      <c r="C4713">
        <v>1990</v>
      </c>
      <c r="D4713">
        <v>6</v>
      </c>
      <c r="E4713">
        <v>20</v>
      </c>
      <c r="F4713">
        <v>21</v>
      </c>
      <c r="G4713">
        <v>0</v>
      </c>
      <c r="H4713">
        <v>9.9</v>
      </c>
      <c r="I4713">
        <v>19</v>
      </c>
      <c r="J4713">
        <v>7.3</v>
      </c>
      <c r="K4713">
        <v>7.3</v>
      </c>
      <c r="L4713">
        <v>7.7</v>
      </c>
      <c r="M4713">
        <v>6.4</v>
      </c>
      <c r="Q4713">
        <v>7</v>
      </c>
      <c r="R4713" t="s">
        <v>73</v>
      </c>
      <c r="T4713" t="s">
        <v>3022</v>
      </c>
      <c r="U4713">
        <v>36.957000000000001</v>
      </c>
      <c r="V4713">
        <v>49.408999999999999</v>
      </c>
      <c r="W4713">
        <v>140</v>
      </c>
      <c r="X4713">
        <v>40000</v>
      </c>
      <c r="Y4713">
        <v>4</v>
      </c>
      <c r="AB4713">
        <v>105000</v>
      </c>
      <c r="AC4713">
        <v>4</v>
      </c>
      <c r="AD4713">
        <v>7200</v>
      </c>
      <c r="AE4713">
        <v>4</v>
      </c>
      <c r="AG4713">
        <v>4</v>
      </c>
      <c r="AJ4713">
        <v>40000</v>
      </c>
      <c r="AK4713">
        <v>4</v>
      </c>
      <c r="AN4713">
        <v>105000</v>
      </c>
      <c r="AO4713">
        <v>4</v>
      </c>
      <c r="AP4713">
        <v>7200</v>
      </c>
      <c r="AQ4713">
        <v>4</v>
      </c>
      <c r="AS4713">
        <v>4</v>
      </c>
    </row>
    <row r="4714" spans="1:47" x14ac:dyDescent="0.35">
      <c r="A4714">
        <v>5250</v>
      </c>
      <c r="B4714" t="s">
        <v>47</v>
      </c>
      <c r="C4714">
        <v>1990</v>
      </c>
      <c r="D4714">
        <v>6</v>
      </c>
      <c r="E4714">
        <v>21</v>
      </c>
      <c r="F4714">
        <v>9</v>
      </c>
      <c r="G4714">
        <v>2</v>
      </c>
      <c r="H4714">
        <v>14.6</v>
      </c>
      <c r="I4714">
        <v>15</v>
      </c>
      <c r="J4714">
        <v>5.3</v>
      </c>
      <c r="L4714">
        <v>5.3</v>
      </c>
      <c r="M4714">
        <v>5.8</v>
      </c>
      <c r="R4714" t="s">
        <v>73</v>
      </c>
      <c r="T4714" t="s">
        <v>3023</v>
      </c>
      <c r="U4714">
        <v>36.636000000000003</v>
      </c>
      <c r="V4714">
        <v>49.798999999999999</v>
      </c>
      <c r="W4714">
        <v>140</v>
      </c>
      <c r="X4714">
        <v>20</v>
      </c>
      <c r="Y4714">
        <v>1</v>
      </c>
      <c r="AE4714">
        <v>1</v>
      </c>
      <c r="AJ4714">
        <v>20</v>
      </c>
      <c r="AK4714">
        <v>1</v>
      </c>
      <c r="AQ4714">
        <v>1</v>
      </c>
    </row>
    <row r="4715" spans="1:47" x14ac:dyDescent="0.35">
      <c r="A4715">
        <v>5251</v>
      </c>
      <c r="B4715" t="s">
        <v>47</v>
      </c>
      <c r="C4715">
        <v>1990</v>
      </c>
      <c r="D4715">
        <v>7</v>
      </c>
      <c r="E4715">
        <v>6</v>
      </c>
      <c r="F4715">
        <v>0</v>
      </c>
      <c r="G4715">
        <v>16</v>
      </c>
      <c r="H4715">
        <v>20.399999999999999</v>
      </c>
      <c r="I4715">
        <v>14</v>
      </c>
      <c r="J4715">
        <v>4.8</v>
      </c>
      <c r="L4715">
        <v>4.8</v>
      </c>
      <c r="M4715">
        <v>5.8</v>
      </c>
      <c r="R4715" t="s">
        <v>676</v>
      </c>
      <c r="T4715" t="s">
        <v>3024</v>
      </c>
      <c r="U4715">
        <v>-6.9039999999999999</v>
      </c>
      <c r="V4715">
        <v>108.12</v>
      </c>
      <c r="W4715">
        <v>60</v>
      </c>
      <c r="AB4715">
        <v>103</v>
      </c>
      <c r="AC4715">
        <v>3</v>
      </c>
      <c r="AE4715">
        <v>3</v>
      </c>
      <c r="AF4715">
        <v>10300</v>
      </c>
      <c r="AG4715">
        <v>4</v>
      </c>
      <c r="AN4715">
        <v>103</v>
      </c>
      <c r="AO4715">
        <v>3</v>
      </c>
      <c r="AQ4715">
        <v>3</v>
      </c>
      <c r="AR4715">
        <v>10300</v>
      </c>
      <c r="AS4715">
        <v>4</v>
      </c>
    </row>
    <row r="4716" spans="1:47" x14ac:dyDescent="0.35">
      <c r="A4716">
        <v>5252</v>
      </c>
      <c r="B4716" t="s">
        <v>47</v>
      </c>
      <c r="C4716">
        <v>1990</v>
      </c>
      <c r="D4716">
        <v>7</v>
      </c>
      <c r="E4716">
        <v>13</v>
      </c>
      <c r="F4716">
        <v>14</v>
      </c>
      <c r="G4716">
        <v>20</v>
      </c>
      <c r="H4716">
        <v>43.4</v>
      </c>
      <c r="I4716">
        <v>217</v>
      </c>
      <c r="J4716">
        <v>5.6</v>
      </c>
      <c r="M4716">
        <v>5.6</v>
      </c>
      <c r="Q4716">
        <v>4</v>
      </c>
      <c r="R4716" t="s">
        <v>121</v>
      </c>
      <c r="T4716" t="s">
        <v>3025</v>
      </c>
      <c r="U4716">
        <v>36.414999999999999</v>
      </c>
      <c r="V4716">
        <v>70.789000000000001</v>
      </c>
      <c r="W4716">
        <v>40</v>
      </c>
      <c r="X4716">
        <v>43</v>
      </c>
      <c r="Y4716">
        <v>1</v>
      </c>
      <c r="AJ4716">
        <v>43</v>
      </c>
      <c r="AK4716">
        <v>1</v>
      </c>
    </row>
    <row r="4717" spans="1:47" x14ac:dyDescent="0.35">
      <c r="A4717">
        <v>5253</v>
      </c>
      <c r="B4717" t="s">
        <v>47</v>
      </c>
      <c r="C4717">
        <v>1990</v>
      </c>
      <c r="D4717">
        <v>7</v>
      </c>
      <c r="E4717">
        <v>16</v>
      </c>
      <c r="F4717">
        <v>7</v>
      </c>
      <c r="G4717">
        <v>26</v>
      </c>
      <c r="H4717">
        <v>34.6</v>
      </c>
      <c r="I4717">
        <v>25</v>
      </c>
      <c r="J4717">
        <v>7.8</v>
      </c>
      <c r="L4717">
        <v>7.8</v>
      </c>
      <c r="M4717">
        <v>6.5</v>
      </c>
      <c r="Q4717">
        <v>9</v>
      </c>
      <c r="R4717" t="s">
        <v>621</v>
      </c>
      <c r="T4717" t="s">
        <v>3026</v>
      </c>
      <c r="U4717">
        <v>15.679</v>
      </c>
      <c r="V4717">
        <v>121.172</v>
      </c>
      <c r="W4717">
        <v>170</v>
      </c>
      <c r="X4717">
        <v>2412</v>
      </c>
      <c r="Y4717">
        <v>4</v>
      </c>
      <c r="AB4717">
        <v>3000</v>
      </c>
      <c r="AC4717">
        <v>4</v>
      </c>
      <c r="AD4717">
        <v>369.6</v>
      </c>
      <c r="AE4717">
        <v>4</v>
      </c>
      <c r="AJ4717">
        <v>2412</v>
      </c>
      <c r="AK4717">
        <v>4</v>
      </c>
      <c r="AN4717">
        <v>3000</v>
      </c>
      <c r="AO4717">
        <v>4</v>
      </c>
      <c r="AP4717">
        <v>369.6</v>
      </c>
      <c r="AQ4717">
        <v>4</v>
      </c>
    </row>
    <row r="4718" spans="1:47" x14ac:dyDescent="0.35">
      <c r="A4718">
        <v>5255</v>
      </c>
      <c r="B4718" t="s">
        <v>47</v>
      </c>
      <c r="C4718">
        <v>1990</v>
      </c>
      <c r="D4718">
        <v>7</v>
      </c>
      <c r="E4718">
        <v>18</v>
      </c>
      <c r="F4718">
        <v>11</v>
      </c>
      <c r="G4718">
        <v>29</v>
      </c>
      <c r="H4718">
        <v>24.9</v>
      </c>
      <c r="I4718">
        <v>17</v>
      </c>
      <c r="J4718">
        <v>5.0999999999999996</v>
      </c>
      <c r="L4718">
        <v>5.0999999999999996</v>
      </c>
      <c r="M4718">
        <v>5.2</v>
      </c>
      <c r="R4718" t="s">
        <v>80</v>
      </c>
      <c r="T4718" t="s">
        <v>3027</v>
      </c>
      <c r="U4718">
        <v>36.99</v>
      </c>
      <c r="V4718">
        <v>29.594999999999999</v>
      </c>
      <c r="W4718">
        <v>140</v>
      </c>
      <c r="AE4718">
        <v>2</v>
      </c>
      <c r="AH4718">
        <v>393</v>
      </c>
      <c r="AI4718">
        <v>3</v>
      </c>
      <c r="AQ4718">
        <v>2</v>
      </c>
      <c r="AT4718">
        <v>393</v>
      </c>
      <c r="AU4718">
        <v>3</v>
      </c>
    </row>
    <row r="4719" spans="1:47" x14ac:dyDescent="0.35">
      <c r="A4719">
        <v>5256</v>
      </c>
      <c r="B4719" t="s">
        <v>47</v>
      </c>
      <c r="C4719">
        <v>1990</v>
      </c>
      <c r="D4719">
        <v>7</v>
      </c>
      <c r="E4719">
        <v>27</v>
      </c>
      <c r="F4719">
        <v>12</v>
      </c>
      <c r="G4719">
        <v>37</v>
      </c>
      <c r="H4719">
        <v>59.5</v>
      </c>
      <c r="I4719">
        <v>126</v>
      </c>
      <c r="J4719">
        <v>6.4</v>
      </c>
      <c r="M4719">
        <v>6.4</v>
      </c>
      <c r="Q4719">
        <v>5</v>
      </c>
      <c r="R4719" t="s">
        <v>1423</v>
      </c>
      <c r="T4719" t="s">
        <v>1680</v>
      </c>
      <c r="U4719">
        <v>-15.355</v>
      </c>
      <c r="V4719">
        <v>167.464</v>
      </c>
      <c r="W4719">
        <v>170</v>
      </c>
      <c r="AB4719">
        <v>2</v>
      </c>
      <c r="AC4719">
        <v>1</v>
      </c>
      <c r="AE4719">
        <v>2</v>
      </c>
      <c r="AI4719">
        <v>3</v>
      </c>
      <c r="AN4719">
        <v>2</v>
      </c>
      <c r="AO4719">
        <v>1</v>
      </c>
      <c r="AQ4719">
        <v>2</v>
      </c>
      <c r="AU4719">
        <v>3</v>
      </c>
    </row>
    <row r="4720" spans="1:47" x14ac:dyDescent="0.35">
      <c r="A4720">
        <v>5257</v>
      </c>
      <c r="B4720" t="s">
        <v>47</v>
      </c>
      <c r="C4720">
        <v>1990</v>
      </c>
      <c r="D4720">
        <v>8</v>
      </c>
      <c r="E4720">
        <v>3</v>
      </c>
      <c r="F4720">
        <v>9</v>
      </c>
      <c r="G4720">
        <v>15</v>
      </c>
      <c r="H4720">
        <v>6.1</v>
      </c>
      <c r="I4720">
        <v>33</v>
      </c>
      <c r="J4720">
        <v>6.1</v>
      </c>
      <c r="L4720">
        <v>6.1</v>
      </c>
      <c r="M4720">
        <v>6</v>
      </c>
      <c r="Q4720">
        <v>7</v>
      </c>
      <c r="R4720" t="s">
        <v>174</v>
      </c>
      <c r="T4720" t="s">
        <v>3028</v>
      </c>
      <c r="U4720">
        <v>47.963000000000001</v>
      </c>
      <c r="V4720">
        <v>84.960999999999999</v>
      </c>
      <c r="W4720">
        <v>40</v>
      </c>
      <c r="AB4720">
        <v>8</v>
      </c>
      <c r="AC4720">
        <v>1</v>
      </c>
      <c r="AE4720">
        <v>2</v>
      </c>
      <c r="AF4720">
        <v>500</v>
      </c>
      <c r="AG4720">
        <v>3</v>
      </c>
      <c r="AN4720">
        <v>8</v>
      </c>
      <c r="AO4720">
        <v>1</v>
      </c>
      <c r="AQ4720">
        <v>2</v>
      </c>
      <c r="AR4720">
        <v>500</v>
      </c>
      <c r="AS4720">
        <v>3</v>
      </c>
    </row>
    <row r="4721" spans="1:47" x14ac:dyDescent="0.35">
      <c r="A4721">
        <v>5258</v>
      </c>
      <c r="B4721" t="s">
        <v>47</v>
      </c>
      <c r="C4721">
        <v>1990</v>
      </c>
      <c r="D4721">
        <v>8</v>
      </c>
      <c r="E4721">
        <v>11</v>
      </c>
      <c r="F4721">
        <v>2</v>
      </c>
      <c r="G4721">
        <v>59</v>
      </c>
      <c r="H4721">
        <v>54.9</v>
      </c>
      <c r="I4721">
        <v>5</v>
      </c>
      <c r="J4721">
        <v>4.4000000000000004</v>
      </c>
      <c r="L4721">
        <v>4.4000000000000004</v>
      </c>
      <c r="M4721">
        <v>5</v>
      </c>
      <c r="R4721" t="s">
        <v>570</v>
      </c>
      <c r="T4721" t="s">
        <v>3029</v>
      </c>
      <c r="U4721">
        <v>-5.8999999999999997E-2</v>
      </c>
      <c r="V4721">
        <v>-78.448999999999998</v>
      </c>
      <c r="W4721">
        <v>160</v>
      </c>
      <c r="X4721">
        <v>4</v>
      </c>
      <c r="Y4721">
        <v>1</v>
      </c>
      <c r="AB4721">
        <v>10</v>
      </c>
      <c r="AC4721">
        <v>1</v>
      </c>
      <c r="AE4721">
        <v>3</v>
      </c>
      <c r="AH4721">
        <v>1300</v>
      </c>
      <c r="AI4721">
        <v>4</v>
      </c>
      <c r="AJ4721">
        <v>4</v>
      </c>
      <c r="AK4721">
        <v>1</v>
      </c>
      <c r="AN4721">
        <v>10</v>
      </c>
      <c r="AO4721">
        <v>1</v>
      </c>
      <c r="AQ4721">
        <v>3</v>
      </c>
      <c r="AT4721">
        <v>1300</v>
      </c>
      <c r="AU4721">
        <v>4</v>
      </c>
    </row>
    <row r="4722" spans="1:47" x14ac:dyDescent="0.35">
      <c r="A4722">
        <v>6602</v>
      </c>
      <c r="B4722" t="s">
        <v>51</v>
      </c>
      <c r="C4722">
        <v>1990</v>
      </c>
      <c r="D4722">
        <v>9</v>
      </c>
      <c r="E4722">
        <v>23</v>
      </c>
      <c r="F4722">
        <v>21</v>
      </c>
      <c r="G4722">
        <v>13</v>
      </c>
      <c r="H4722">
        <v>7.4</v>
      </c>
      <c r="I4722">
        <v>10</v>
      </c>
      <c r="J4722">
        <v>6.5</v>
      </c>
      <c r="L4722">
        <v>6.5</v>
      </c>
      <c r="M4722">
        <v>6</v>
      </c>
      <c r="R4722" t="s">
        <v>199</v>
      </c>
      <c r="T4722" t="s">
        <v>3030</v>
      </c>
      <c r="U4722">
        <v>33.267000000000003</v>
      </c>
      <c r="V4722">
        <v>138.643</v>
      </c>
      <c r="W4722">
        <v>30</v>
      </c>
    </row>
    <row r="4723" spans="1:47" x14ac:dyDescent="0.35">
      <c r="A4723">
        <v>5259</v>
      </c>
      <c r="B4723" t="s">
        <v>47</v>
      </c>
      <c r="C4723">
        <v>1990</v>
      </c>
      <c r="D4723">
        <v>9</v>
      </c>
      <c r="E4723">
        <v>26</v>
      </c>
      <c r="F4723">
        <v>23</v>
      </c>
      <c r="G4723">
        <v>8</v>
      </c>
      <c r="H4723">
        <v>23.9</v>
      </c>
      <c r="I4723">
        <v>5</v>
      </c>
      <c r="J4723">
        <v>4.2</v>
      </c>
      <c r="L4723">
        <v>4.2</v>
      </c>
      <c r="M4723">
        <v>5.4</v>
      </c>
      <c r="R4723" t="s">
        <v>1101</v>
      </c>
      <c r="T4723" t="s">
        <v>3031</v>
      </c>
      <c r="U4723">
        <v>-28.013999999999999</v>
      </c>
      <c r="V4723">
        <v>26.727</v>
      </c>
      <c r="W4723">
        <v>10</v>
      </c>
      <c r="X4723">
        <v>2</v>
      </c>
      <c r="Y4723">
        <v>1</v>
      </c>
      <c r="AB4723">
        <v>5</v>
      </c>
      <c r="AC4723">
        <v>1</v>
      </c>
      <c r="AE4723">
        <v>1</v>
      </c>
      <c r="AJ4723">
        <v>2</v>
      </c>
      <c r="AK4723">
        <v>1</v>
      </c>
      <c r="AN4723">
        <v>5</v>
      </c>
      <c r="AO4723">
        <v>1</v>
      </c>
      <c r="AQ4723">
        <v>1</v>
      </c>
    </row>
    <row r="4724" spans="1:47" x14ac:dyDescent="0.35">
      <c r="A4724">
        <v>5260</v>
      </c>
      <c r="B4724" t="s">
        <v>47</v>
      </c>
      <c r="C4724">
        <v>1990</v>
      </c>
      <c r="D4724">
        <v>9</v>
      </c>
      <c r="E4724">
        <v>27</v>
      </c>
      <c r="F4724">
        <v>21</v>
      </c>
      <c r="G4724">
        <v>12</v>
      </c>
      <c r="H4724">
        <v>32.5</v>
      </c>
      <c r="I4724">
        <v>33</v>
      </c>
      <c r="J4724">
        <v>4.5</v>
      </c>
      <c r="L4724">
        <v>4.5</v>
      </c>
      <c r="M4724">
        <v>5</v>
      </c>
      <c r="Q4724">
        <v>6</v>
      </c>
      <c r="R4724" t="s">
        <v>174</v>
      </c>
      <c r="T4724" t="s">
        <v>3032</v>
      </c>
      <c r="U4724">
        <v>47.902999999999999</v>
      </c>
      <c r="V4724">
        <v>84.960999999999999</v>
      </c>
      <c r="W4724">
        <v>40</v>
      </c>
      <c r="AE4724">
        <v>1</v>
      </c>
      <c r="AQ4724">
        <v>1</v>
      </c>
    </row>
    <row r="4725" spans="1:47" x14ac:dyDescent="0.35">
      <c r="A4725">
        <v>5261</v>
      </c>
      <c r="B4725" t="s">
        <v>47</v>
      </c>
      <c r="C4725">
        <v>1990</v>
      </c>
      <c r="D4725">
        <v>10</v>
      </c>
      <c r="E4725">
        <v>18</v>
      </c>
      <c r="F4725">
        <v>9</v>
      </c>
      <c r="G4725">
        <v>30</v>
      </c>
      <c r="H4725">
        <v>44.4</v>
      </c>
      <c r="I4725">
        <v>5</v>
      </c>
      <c r="J4725">
        <v>4</v>
      </c>
      <c r="M4725">
        <v>4</v>
      </c>
      <c r="R4725" t="s">
        <v>1101</v>
      </c>
      <c r="T4725" t="s">
        <v>3033</v>
      </c>
      <c r="U4725">
        <v>-26.39</v>
      </c>
      <c r="V4725">
        <v>27.349</v>
      </c>
      <c r="W4725">
        <v>10</v>
      </c>
      <c r="X4725">
        <v>10</v>
      </c>
      <c r="Y4725">
        <v>1</v>
      </c>
      <c r="AB4725">
        <v>6</v>
      </c>
      <c r="AC4725">
        <v>1</v>
      </c>
      <c r="AJ4725">
        <v>10</v>
      </c>
      <c r="AK4725">
        <v>1</v>
      </c>
      <c r="AN4725">
        <v>6</v>
      </c>
      <c r="AO4725">
        <v>1</v>
      </c>
    </row>
    <row r="4726" spans="1:47" x14ac:dyDescent="0.35">
      <c r="A4726">
        <v>5262</v>
      </c>
      <c r="B4726" t="s">
        <v>47</v>
      </c>
      <c r="C4726">
        <v>1990</v>
      </c>
      <c r="D4726">
        <v>10</v>
      </c>
      <c r="E4726">
        <v>20</v>
      </c>
      <c r="F4726">
        <v>8</v>
      </c>
      <c r="G4726">
        <v>7</v>
      </c>
      <c r="H4726">
        <v>27.5</v>
      </c>
      <c r="I4726">
        <v>12</v>
      </c>
      <c r="J4726">
        <v>5.8</v>
      </c>
      <c r="L4726">
        <v>5.8</v>
      </c>
      <c r="M4726">
        <v>5.6</v>
      </c>
      <c r="Q4726">
        <v>4</v>
      </c>
      <c r="R4726" t="s">
        <v>93</v>
      </c>
      <c r="T4726" t="s">
        <v>3034</v>
      </c>
      <c r="U4726">
        <v>37.093000000000004</v>
      </c>
      <c r="V4726">
        <v>103.78100000000001</v>
      </c>
      <c r="W4726">
        <v>30</v>
      </c>
      <c r="X4726">
        <v>7</v>
      </c>
      <c r="Y4726">
        <v>1</v>
      </c>
      <c r="AB4726">
        <v>92</v>
      </c>
      <c r="AC4726">
        <v>2</v>
      </c>
      <c r="AE4726">
        <v>3</v>
      </c>
      <c r="AF4726">
        <v>87000</v>
      </c>
      <c r="AG4726">
        <v>4</v>
      </c>
      <c r="AJ4726">
        <v>4</v>
      </c>
      <c r="AK4726">
        <v>1</v>
      </c>
      <c r="AN4726">
        <v>92</v>
      </c>
      <c r="AO4726">
        <v>2</v>
      </c>
      <c r="AQ4726">
        <v>3</v>
      </c>
      <c r="AR4726">
        <v>87000</v>
      </c>
      <c r="AS4726">
        <v>4</v>
      </c>
    </row>
    <row r="4727" spans="1:47" x14ac:dyDescent="0.35">
      <c r="A4727">
        <v>5263</v>
      </c>
      <c r="B4727" t="s">
        <v>47</v>
      </c>
      <c r="C4727">
        <v>1990</v>
      </c>
      <c r="D4727">
        <v>10</v>
      </c>
      <c r="E4727">
        <v>25</v>
      </c>
      <c r="F4727">
        <v>4</v>
      </c>
      <c r="G4727">
        <v>53</v>
      </c>
      <c r="H4727">
        <v>59.9</v>
      </c>
      <c r="I4727">
        <v>114</v>
      </c>
      <c r="J4727">
        <v>6</v>
      </c>
      <c r="M4727">
        <v>6</v>
      </c>
      <c r="Q4727">
        <v>4</v>
      </c>
      <c r="R4727" t="s">
        <v>121</v>
      </c>
      <c r="T4727" t="s">
        <v>3035</v>
      </c>
      <c r="U4727">
        <v>35.121000000000002</v>
      </c>
      <c r="V4727">
        <v>70.486000000000004</v>
      </c>
      <c r="W4727">
        <v>40</v>
      </c>
      <c r="X4727">
        <v>11</v>
      </c>
      <c r="Y4727">
        <v>1</v>
      </c>
      <c r="AB4727">
        <v>250</v>
      </c>
      <c r="AC4727">
        <v>3</v>
      </c>
      <c r="AE4727">
        <v>1</v>
      </c>
      <c r="AJ4727">
        <v>11</v>
      </c>
      <c r="AK4727">
        <v>1</v>
      </c>
      <c r="AN4727">
        <v>250</v>
      </c>
      <c r="AO4727">
        <v>3</v>
      </c>
      <c r="AQ4727">
        <v>1</v>
      </c>
    </row>
    <row r="4728" spans="1:47" x14ac:dyDescent="0.35">
      <c r="A4728">
        <v>5264</v>
      </c>
      <c r="B4728" t="s">
        <v>47</v>
      </c>
      <c r="C4728">
        <v>1990</v>
      </c>
      <c r="D4728">
        <v>11</v>
      </c>
      <c r="E4728">
        <v>6</v>
      </c>
      <c r="F4728">
        <v>18</v>
      </c>
      <c r="G4728">
        <v>45</v>
      </c>
      <c r="H4728">
        <v>52.2</v>
      </c>
      <c r="I4728">
        <v>11</v>
      </c>
      <c r="J4728">
        <v>6.7</v>
      </c>
      <c r="L4728">
        <v>6.7</v>
      </c>
      <c r="M4728">
        <v>6.2</v>
      </c>
      <c r="R4728" t="s">
        <v>73</v>
      </c>
      <c r="T4728" t="s">
        <v>3036</v>
      </c>
      <c r="U4728">
        <v>28.251000000000001</v>
      </c>
      <c r="V4728">
        <v>55.462000000000003</v>
      </c>
      <c r="W4728">
        <v>140</v>
      </c>
      <c r="X4728">
        <v>22</v>
      </c>
      <c r="Y4728">
        <v>1</v>
      </c>
      <c r="AB4728">
        <v>100</v>
      </c>
      <c r="AC4728">
        <v>2</v>
      </c>
      <c r="AD4728">
        <v>232.3</v>
      </c>
      <c r="AE4728">
        <v>4</v>
      </c>
      <c r="AJ4728">
        <v>22</v>
      </c>
      <c r="AK4728">
        <v>1</v>
      </c>
      <c r="AN4728">
        <v>100</v>
      </c>
      <c r="AO4728">
        <v>2</v>
      </c>
      <c r="AP4728">
        <v>232.3</v>
      </c>
      <c r="AQ4728">
        <v>4</v>
      </c>
    </row>
    <row r="4729" spans="1:47" x14ac:dyDescent="0.35">
      <c r="A4729">
        <v>5265</v>
      </c>
      <c r="B4729" t="s">
        <v>47</v>
      </c>
      <c r="C4729">
        <v>1990</v>
      </c>
      <c r="D4729">
        <v>11</v>
      </c>
      <c r="E4729">
        <v>15</v>
      </c>
      <c r="F4729">
        <v>2</v>
      </c>
      <c r="G4729">
        <v>34</v>
      </c>
      <c r="H4729">
        <v>32.4</v>
      </c>
      <c r="I4729">
        <v>48</v>
      </c>
      <c r="J4729">
        <v>6.8</v>
      </c>
      <c r="L4729">
        <v>6.8</v>
      </c>
      <c r="M4729">
        <v>6</v>
      </c>
      <c r="R4729" t="s">
        <v>676</v>
      </c>
      <c r="T4729" t="s">
        <v>3037</v>
      </c>
      <c r="U4729">
        <v>3.9079999999999999</v>
      </c>
      <c r="V4729">
        <v>97.456999999999994</v>
      </c>
      <c r="W4729">
        <v>60</v>
      </c>
      <c r="X4729">
        <v>1</v>
      </c>
      <c r="Y4729">
        <v>1</v>
      </c>
      <c r="AB4729">
        <v>32</v>
      </c>
      <c r="AC4729">
        <v>1</v>
      </c>
      <c r="AD4729">
        <v>2.1</v>
      </c>
      <c r="AE4729">
        <v>2</v>
      </c>
      <c r="AJ4729">
        <v>1</v>
      </c>
      <c r="AK4729">
        <v>1</v>
      </c>
      <c r="AN4729">
        <v>32</v>
      </c>
      <c r="AO4729">
        <v>1</v>
      </c>
      <c r="AP4729">
        <v>2.1</v>
      </c>
      <c r="AQ4729">
        <v>2</v>
      </c>
    </row>
    <row r="4730" spans="1:47" x14ac:dyDescent="0.35">
      <c r="A4730">
        <v>5266</v>
      </c>
      <c r="B4730" t="s">
        <v>47</v>
      </c>
      <c r="C4730">
        <v>1990</v>
      </c>
      <c r="D4730">
        <v>11</v>
      </c>
      <c r="E4730">
        <v>27</v>
      </c>
      <c r="F4730">
        <v>4</v>
      </c>
      <c r="G4730">
        <v>37</v>
      </c>
      <c r="H4730">
        <v>58.5</v>
      </c>
      <c r="I4730">
        <v>24</v>
      </c>
      <c r="J4730">
        <v>5.6</v>
      </c>
      <c r="L4730">
        <v>5.6</v>
      </c>
      <c r="M4730">
        <v>5.0999999999999996</v>
      </c>
      <c r="Q4730">
        <v>8</v>
      </c>
      <c r="R4730" t="s">
        <v>446</v>
      </c>
      <c r="T4730" t="s">
        <v>3038</v>
      </c>
      <c r="U4730">
        <v>43.853000000000002</v>
      </c>
      <c r="V4730">
        <v>16.632999999999999</v>
      </c>
      <c r="W4730">
        <v>130</v>
      </c>
      <c r="AB4730">
        <v>10</v>
      </c>
      <c r="AC4730">
        <v>1</v>
      </c>
      <c r="AE4730">
        <v>2</v>
      </c>
      <c r="AN4730">
        <v>10</v>
      </c>
      <c r="AO4730">
        <v>1</v>
      </c>
      <c r="AQ4730">
        <v>2</v>
      </c>
    </row>
    <row r="4731" spans="1:47" x14ac:dyDescent="0.35">
      <c r="A4731">
        <v>5267</v>
      </c>
      <c r="B4731" t="s">
        <v>47</v>
      </c>
      <c r="C4731">
        <v>1990</v>
      </c>
      <c r="D4731">
        <v>12</v>
      </c>
      <c r="E4731">
        <v>1</v>
      </c>
      <c r="F4731">
        <v>18</v>
      </c>
      <c r="G4731">
        <v>9</v>
      </c>
      <c r="H4731">
        <v>28.8</v>
      </c>
      <c r="I4731">
        <v>29</v>
      </c>
      <c r="J4731">
        <v>4.5999999999999996</v>
      </c>
      <c r="L4731">
        <v>4.5999999999999996</v>
      </c>
      <c r="M4731">
        <v>5</v>
      </c>
      <c r="Q4731">
        <v>6</v>
      </c>
      <c r="R4731" t="s">
        <v>82</v>
      </c>
      <c r="T4731" t="s">
        <v>3039</v>
      </c>
      <c r="U4731">
        <v>40.853999999999999</v>
      </c>
      <c r="V4731">
        <v>73.552999999999997</v>
      </c>
      <c r="W4731">
        <v>40</v>
      </c>
      <c r="AE4731">
        <v>3</v>
      </c>
      <c r="AH4731">
        <v>1110</v>
      </c>
      <c r="AI4731">
        <v>4</v>
      </c>
      <c r="AQ4731">
        <v>3</v>
      </c>
      <c r="AT4731">
        <v>1110</v>
      </c>
      <c r="AU4731">
        <v>4</v>
      </c>
    </row>
    <row r="4732" spans="1:47" x14ac:dyDescent="0.35">
      <c r="A4732">
        <v>5268</v>
      </c>
      <c r="B4732" t="s">
        <v>51</v>
      </c>
      <c r="C4732">
        <v>1990</v>
      </c>
      <c r="D4732">
        <v>12</v>
      </c>
      <c r="E4732">
        <v>13</v>
      </c>
      <c r="F4732">
        <v>0</v>
      </c>
      <c r="G4732">
        <v>24</v>
      </c>
      <c r="H4732">
        <v>25.7</v>
      </c>
      <c r="I4732">
        <v>11</v>
      </c>
      <c r="J4732">
        <v>5.3</v>
      </c>
      <c r="L4732">
        <v>5.3</v>
      </c>
      <c r="M4732">
        <v>5.5</v>
      </c>
      <c r="Q4732">
        <v>7</v>
      </c>
      <c r="R4732" t="s">
        <v>60</v>
      </c>
      <c r="T4732" t="s">
        <v>3040</v>
      </c>
      <c r="U4732">
        <v>37.299999999999997</v>
      </c>
      <c r="V4732">
        <v>15.438000000000001</v>
      </c>
      <c r="W4732">
        <v>130</v>
      </c>
      <c r="X4732">
        <v>19</v>
      </c>
      <c r="Y4732">
        <v>1</v>
      </c>
      <c r="AB4732">
        <v>200</v>
      </c>
      <c r="AC4732">
        <v>3</v>
      </c>
      <c r="AD4732">
        <v>500</v>
      </c>
      <c r="AE4732">
        <v>4</v>
      </c>
      <c r="AJ4732">
        <v>19</v>
      </c>
      <c r="AK4732">
        <v>1</v>
      </c>
      <c r="AN4732">
        <v>200</v>
      </c>
      <c r="AO4732">
        <v>3</v>
      </c>
      <c r="AP4732">
        <v>500</v>
      </c>
      <c r="AQ4732">
        <v>4</v>
      </c>
    </row>
    <row r="4733" spans="1:47" x14ac:dyDescent="0.35">
      <c r="A4733">
        <v>5269</v>
      </c>
      <c r="B4733" t="s">
        <v>47</v>
      </c>
      <c r="C4733">
        <v>1990</v>
      </c>
      <c r="D4733">
        <v>12</v>
      </c>
      <c r="E4733">
        <v>13</v>
      </c>
      <c r="F4733">
        <v>3</v>
      </c>
      <c r="G4733">
        <v>1</v>
      </c>
      <c r="H4733">
        <v>48</v>
      </c>
      <c r="I4733">
        <v>12</v>
      </c>
      <c r="J4733">
        <v>6.2</v>
      </c>
      <c r="L4733">
        <v>6.2</v>
      </c>
      <c r="M4733">
        <v>5.9</v>
      </c>
      <c r="Q4733">
        <v>4</v>
      </c>
      <c r="R4733" t="s">
        <v>738</v>
      </c>
      <c r="T4733" t="s">
        <v>3041</v>
      </c>
      <c r="U4733">
        <v>23.916</v>
      </c>
      <c r="V4733">
        <v>121.636</v>
      </c>
      <c r="W4733">
        <v>30</v>
      </c>
      <c r="X4733">
        <v>2</v>
      </c>
      <c r="Y4733">
        <v>1</v>
      </c>
      <c r="AB4733">
        <v>3</v>
      </c>
      <c r="AC4733">
        <v>1</v>
      </c>
      <c r="AE4733">
        <v>1</v>
      </c>
      <c r="AJ4733">
        <v>2</v>
      </c>
      <c r="AK4733">
        <v>1</v>
      </c>
      <c r="AN4733">
        <v>3</v>
      </c>
      <c r="AO4733">
        <v>1</v>
      </c>
      <c r="AQ4733">
        <v>1</v>
      </c>
    </row>
    <row r="4734" spans="1:47" x14ac:dyDescent="0.35">
      <c r="A4734">
        <v>7802</v>
      </c>
      <c r="B4734" t="s">
        <v>51</v>
      </c>
      <c r="C4734">
        <v>1990</v>
      </c>
      <c r="D4734">
        <v>12</v>
      </c>
      <c r="E4734">
        <v>13</v>
      </c>
      <c r="F4734">
        <v>19</v>
      </c>
      <c r="G4734">
        <v>50</v>
      </c>
      <c r="H4734">
        <v>17.8</v>
      </c>
      <c r="I4734">
        <v>10</v>
      </c>
      <c r="J4734">
        <v>6.3</v>
      </c>
      <c r="L4734">
        <v>6.3</v>
      </c>
      <c r="M4734">
        <v>5.9</v>
      </c>
      <c r="Q4734">
        <v>5</v>
      </c>
      <c r="R4734" t="s">
        <v>738</v>
      </c>
      <c r="T4734" t="s">
        <v>3042</v>
      </c>
      <c r="U4734">
        <v>23.722000000000001</v>
      </c>
      <c r="V4734">
        <v>121.627</v>
      </c>
      <c r="W4734">
        <v>30</v>
      </c>
      <c r="AE4734">
        <v>1</v>
      </c>
      <c r="AQ4734">
        <v>1</v>
      </c>
    </row>
    <row r="4735" spans="1:47" x14ac:dyDescent="0.35">
      <c r="A4735">
        <v>5270</v>
      </c>
      <c r="B4735" t="s">
        <v>47</v>
      </c>
      <c r="C4735">
        <v>1990</v>
      </c>
      <c r="D4735">
        <v>12</v>
      </c>
      <c r="E4735">
        <v>21</v>
      </c>
      <c r="F4735">
        <v>6</v>
      </c>
      <c r="G4735">
        <v>57</v>
      </c>
      <c r="H4735">
        <v>42.9</v>
      </c>
      <c r="I4735">
        <v>13</v>
      </c>
      <c r="J4735">
        <v>5.9</v>
      </c>
      <c r="L4735">
        <v>5.9</v>
      </c>
      <c r="M4735">
        <v>5.8</v>
      </c>
      <c r="Q4735">
        <v>7</v>
      </c>
      <c r="R4735" t="s">
        <v>56</v>
      </c>
      <c r="T4735" t="s">
        <v>3043</v>
      </c>
      <c r="U4735">
        <v>41.003999999999998</v>
      </c>
      <c r="V4735">
        <v>22.3</v>
      </c>
      <c r="W4735">
        <v>130</v>
      </c>
      <c r="X4735">
        <v>1</v>
      </c>
      <c r="Y4735">
        <v>1</v>
      </c>
      <c r="AB4735">
        <v>60</v>
      </c>
      <c r="AC4735">
        <v>2</v>
      </c>
      <c r="AE4735">
        <v>1</v>
      </c>
      <c r="AI4735">
        <v>2</v>
      </c>
      <c r="AJ4735">
        <v>1</v>
      </c>
      <c r="AK4735">
        <v>1</v>
      </c>
      <c r="AN4735">
        <v>60</v>
      </c>
      <c r="AO4735">
        <v>2</v>
      </c>
      <c r="AQ4735">
        <v>1</v>
      </c>
      <c r="AU4735">
        <v>2</v>
      </c>
    </row>
    <row r="4736" spans="1:47" x14ac:dyDescent="0.35">
      <c r="A4736">
        <v>5271</v>
      </c>
      <c r="B4736" t="s">
        <v>47</v>
      </c>
      <c r="C4736">
        <v>1990</v>
      </c>
      <c r="D4736">
        <v>12</v>
      </c>
      <c r="E4736">
        <v>22</v>
      </c>
      <c r="F4736">
        <v>17</v>
      </c>
      <c r="G4736">
        <v>27</v>
      </c>
      <c r="H4736">
        <v>54.8</v>
      </c>
      <c r="I4736">
        <v>17</v>
      </c>
      <c r="J4736">
        <v>5.7</v>
      </c>
      <c r="L4736">
        <v>5.7</v>
      </c>
      <c r="M4736">
        <v>5.3</v>
      </c>
      <c r="Q4736">
        <v>8</v>
      </c>
      <c r="R4736" t="s">
        <v>595</v>
      </c>
      <c r="T4736" t="s">
        <v>3044</v>
      </c>
      <c r="U4736">
        <v>9.8689999999999998</v>
      </c>
      <c r="V4736">
        <v>-84.302000000000007</v>
      </c>
      <c r="W4736">
        <v>100</v>
      </c>
      <c r="X4736">
        <v>2</v>
      </c>
      <c r="Y4736">
        <v>1</v>
      </c>
      <c r="AB4736">
        <v>350</v>
      </c>
      <c r="AC4736">
        <v>3</v>
      </c>
      <c r="AD4736">
        <v>19.5</v>
      </c>
      <c r="AE4736">
        <v>3</v>
      </c>
      <c r="AJ4736">
        <v>2</v>
      </c>
      <c r="AK4736">
        <v>1</v>
      </c>
      <c r="AN4736">
        <v>350</v>
      </c>
      <c r="AO4736">
        <v>3</v>
      </c>
      <c r="AP4736">
        <v>19.5</v>
      </c>
      <c r="AQ4736">
        <v>3</v>
      </c>
    </row>
    <row r="4737" spans="1:47" x14ac:dyDescent="0.35">
      <c r="A4737">
        <v>8958</v>
      </c>
      <c r="B4737" t="s">
        <v>47</v>
      </c>
      <c r="C4737">
        <v>1990</v>
      </c>
      <c r="D4737">
        <v>12</v>
      </c>
      <c r="E4737">
        <v>30</v>
      </c>
      <c r="F4737">
        <v>19</v>
      </c>
      <c r="G4737">
        <v>14</v>
      </c>
      <c r="H4737">
        <v>18.899999999999999</v>
      </c>
      <c r="I4737">
        <v>179</v>
      </c>
      <c r="J4737">
        <v>7.5</v>
      </c>
      <c r="K4737">
        <v>7.5</v>
      </c>
      <c r="M4737">
        <v>6.6</v>
      </c>
      <c r="R4737" t="s">
        <v>977</v>
      </c>
      <c r="T4737" t="s">
        <v>1856</v>
      </c>
      <c r="U4737">
        <v>-5.0970000000000004</v>
      </c>
      <c r="V4737">
        <v>150.96700000000001</v>
      </c>
      <c r="W4737">
        <v>170</v>
      </c>
      <c r="AE4737">
        <v>1</v>
      </c>
      <c r="AQ4737">
        <v>1</v>
      </c>
    </row>
    <row r="4738" spans="1:47" x14ac:dyDescent="0.35">
      <c r="A4738">
        <v>5272</v>
      </c>
      <c r="B4738" t="s">
        <v>47</v>
      </c>
      <c r="C4738">
        <v>1991</v>
      </c>
      <c r="D4738">
        <v>1</v>
      </c>
      <c r="E4738">
        <v>5</v>
      </c>
      <c r="F4738">
        <v>14</v>
      </c>
      <c r="G4738">
        <v>57</v>
      </c>
      <c r="H4738">
        <v>11.5</v>
      </c>
      <c r="I4738">
        <v>20</v>
      </c>
      <c r="J4738">
        <v>7.1</v>
      </c>
      <c r="L4738">
        <v>7.1</v>
      </c>
      <c r="M4738">
        <v>6.2</v>
      </c>
      <c r="R4738" t="s">
        <v>851</v>
      </c>
      <c r="T4738" t="s">
        <v>3045</v>
      </c>
      <c r="U4738">
        <v>23.613</v>
      </c>
      <c r="V4738">
        <v>95.900999999999996</v>
      </c>
      <c r="W4738">
        <v>60</v>
      </c>
      <c r="AE4738">
        <v>1</v>
      </c>
      <c r="AH4738">
        <v>32</v>
      </c>
      <c r="AI4738">
        <v>1</v>
      </c>
      <c r="AQ4738">
        <v>1</v>
      </c>
      <c r="AT4738">
        <v>32</v>
      </c>
      <c r="AU4738">
        <v>1</v>
      </c>
    </row>
    <row r="4739" spans="1:47" x14ac:dyDescent="0.35">
      <c r="A4739">
        <v>5274</v>
      </c>
      <c r="B4739" t="s">
        <v>47</v>
      </c>
      <c r="C4739">
        <v>1991</v>
      </c>
      <c r="D4739">
        <v>1</v>
      </c>
      <c r="E4739">
        <v>31</v>
      </c>
      <c r="F4739">
        <v>23</v>
      </c>
      <c r="G4739">
        <v>3</v>
      </c>
      <c r="H4739">
        <v>33.6</v>
      </c>
      <c r="I4739">
        <v>142</v>
      </c>
      <c r="J4739">
        <v>6.4</v>
      </c>
      <c r="M4739">
        <v>6.4</v>
      </c>
      <c r="Q4739">
        <v>7</v>
      </c>
      <c r="R4739" t="s">
        <v>121</v>
      </c>
      <c r="T4739" t="s">
        <v>3046</v>
      </c>
      <c r="U4739">
        <v>35.993000000000002</v>
      </c>
      <c r="V4739">
        <v>70.423000000000002</v>
      </c>
      <c r="W4739">
        <v>40</v>
      </c>
      <c r="X4739">
        <v>848</v>
      </c>
      <c r="Y4739">
        <v>3</v>
      </c>
      <c r="AB4739">
        <v>200</v>
      </c>
      <c r="AC4739">
        <v>3</v>
      </c>
      <c r="AD4739">
        <v>36</v>
      </c>
      <c r="AE4739">
        <v>4</v>
      </c>
      <c r="AG4739">
        <v>3</v>
      </c>
      <c r="AH4739">
        <v>2000</v>
      </c>
      <c r="AI4739">
        <v>4</v>
      </c>
      <c r="AJ4739">
        <v>848</v>
      </c>
      <c r="AK4739">
        <v>3</v>
      </c>
      <c r="AN4739">
        <v>200</v>
      </c>
      <c r="AO4739">
        <v>3</v>
      </c>
      <c r="AP4739">
        <v>36</v>
      </c>
      <c r="AQ4739">
        <v>4</v>
      </c>
      <c r="AS4739">
        <v>3</v>
      </c>
      <c r="AT4739">
        <v>2000</v>
      </c>
      <c r="AU4739">
        <v>4</v>
      </c>
    </row>
    <row r="4740" spans="1:47" x14ac:dyDescent="0.35">
      <c r="A4740">
        <v>6478</v>
      </c>
      <c r="B4740" t="s">
        <v>51</v>
      </c>
      <c r="C4740">
        <v>1991</v>
      </c>
      <c r="D4740">
        <v>2</v>
      </c>
      <c r="E4740">
        <v>9</v>
      </c>
      <c r="F4740">
        <v>16</v>
      </c>
      <c r="G4740">
        <v>18</v>
      </c>
      <c r="H4740">
        <v>58.3</v>
      </c>
      <c r="I4740">
        <v>10</v>
      </c>
      <c r="J4740">
        <v>6.9</v>
      </c>
      <c r="K4740">
        <v>6.9</v>
      </c>
      <c r="L4740">
        <v>6.9</v>
      </c>
      <c r="M4740">
        <v>6.4</v>
      </c>
      <c r="R4740" t="s">
        <v>1769</v>
      </c>
      <c r="T4740" t="s">
        <v>1769</v>
      </c>
      <c r="U4740">
        <v>-9.9290000000000003</v>
      </c>
      <c r="V4740">
        <v>159.13900000000001</v>
      </c>
      <c r="W4740">
        <v>170</v>
      </c>
      <c r="AE4740">
        <v>1</v>
      </c>
      <c r="AQ4740">
        <v>1</v>
      </c>
    </row>
    <row r="4741" spans="1:47" x14ac:dyDescent="0.35">
      <c r="A4741">
        <v>5275</v>
      </c>
      <c r="B4741" t="s">
        <v>47</v>
      </c>
      <c r="C4741">
        <v>1991</v>
      </c>
      <c r="D4741">
        <v>2</v>
      </c>
      <c r="E4741">
        <v>13</v>
      </c>
      <c r="F4741">
        <v>15</v>
      </c>
      <c r="G4741">
        <v>49</v>
      </c>
      <c r="H4741">
        <v>38.9</v>
      </c>
      <c r="I4741">
        <v>5</v>
      </c>
      <c r="J4741">
        <v>3.8</v>
      </c>
      <c r="N4741">
        <v>3.8</v>
      </c>
      <c r="R4741" t="s">
        <v>170</v>
      </c>
      <c r="T4741" t="s">
        <v>170</v>
      </c>
      <c r="U4741">
        <v>44.884999999999998</v>
      </c>
      <c r="V4741">
        <v>6.76</v>
      </c>
      <c r="W4741">
        <v>120</v>
      </c>
      <c r="X4741">
        <v>9</v>
      </c>
      <c r="Y4741">
        <v>1</v>
      </c>
      <c r="AE4741">
        <v>1</v>
      </c>
      <c r="AJ4741">
        <v>9</v>
      </c>
      <c r="AK4741">
        <v>1</v>
      </c>
      <c r="AQ4741">
        <v>1</v>
      </c>
    </row>
    <row r="4742" spans="1:47" x14ac:dyDescent="0.35">
      <c r="A4742">
        <v>6479</v>
      </c>
      <c r="B4742" t="s">
        <v>51</v>
      </c>
      <c r="C4742">
        <v>1991</v>
      </c>
      <c r="D4742">
        <v>2</v>
      </c>
      <c r="E4742">
        <v>16</v>
      </c>
      <c r="F4742">
        <v>1</v>
      </c>
      <c r="G4742">
        <v>23</v>
      </c>
      <c r="H4742">
        <v>40.4</v>
      </c>
      <c r="I4742">
        <v>39</v>
      </c>
      <c r="J4742">
        <v>5.7</v>
      </c>
      <c r="L4742">
        <v>5.7</v>
      </c>
      <c r="M4742">
        <v>6.3</v>
      </c>
      <c r="R4742" t="s">
        <v>98</v>
      </c>
      <c r="T4742" t="s">
        <v>904</v>
      </c>
      <c r="U4742">
        <v>48.268000000000001</v>
      </c>
      <c r="V4742">
        <v>154.328</v>
      </c>
      <c r="W4742">
        <v>50</v>
      </c>
    </row>
    <row r="4743" spans="1:47" x14ac:dyDescent="0.35">
      <c r="A4743">
        <v>6480</v>
      </c>
      <c r="B4743" t="s">
        <v>51</v>
      </c>
      <c r="C4743">
        <v>1991</v>
      </c>
      <c r="D4743">
        <v>2</v>
      </c>
      <c r="E4743">
        <v>21</v>
      </c>
      <c r="F4743">
        <v>2</v>
      </c>
      <c r="G4743">
        <v>35</v>
      </c>
      <c r="H4743">
        <v>34</v>
      </c>
      <c r="I4743">
        <v>20</v>
      </c>
      <c r="J4743">
        <v>6.7</v>
      </c>
      <c r="K4743">
        <v>6.7</v>
      </c>
      <c r="L4743">
        <v>6.5</v>
      </c>
      <c r="M4743">
        <v>6.2</v>
      </c>
      <c r="R4743" t="s">
        <v>3047</v>
      </c>
      <c r="S4743" t="s">
        <v>1032</v>
      </c>
      <c r="T4743" t="s">
        <v>3047</v>
      </c>
      <c r="U4743">
        <v>58.427</v>
      </c>
      <c r="V4743">
        <v>-175.45</v>
      </c>
      <c r="W4743">
        <v>80</v>
      </c>
    </row>
    <row r="4744" spans="1:47" x14ac:dyDescent="0.35">
      <c r="A4744">
        <v>5276</v>
      </c>
      <c r="B4744" t="s">
        <v>47</v>
      </c>
      <c r="C4744">
        <v>1991</v>
      </c>
      <c r="D4744">
        <v>2</v>
      </c>
      <c r="E4744">
        <v>25</v>
      </c>
      <c r="F4744">
        <v>14</v>
      </c>
      <c r="G4744">
        <v>30</v>
      </c>
      <c r="H4744">
        <v>27.6</v>
      </c>
      <c r="I4744">
        <v>21</v>
      </c>
      <c r="J4744">
        <v>6.1</v>
      </c>
      <c r="L4744">
        <v>6.1</v>
      </c>
      <c r="M4744">
        <v>5.5</v>
      </c>
      <c r="R4744" t="s">
        <v>93</v>
      </c>
      <c r="T4744" t="s">
        <v>3048</v>
      </c>
      <c r="U4744">
        <v>40.386000000000003</v>
      </c>
      <c r="V4744">
        <v>78.959000000000003</v>
      </c>
      <c r="W4744">
        <v>40</v>
      </c>
      <c r="AB4744">
        <v>3</v>
      </c>
      <c r="AC4744">
        <v>1</v>
      </c>
      <c r="AE4744">
        <v>2</v>
      </c>
      <c r="AF4744">
        <v>8561</v>
      </c>
      <c r="AG4744">
        <v>4</v>
      </c>
      <c r="AN4744">
        <v>3</v>
      </c>
      <c r="AO4744">
        <v>1</v>
      </c>
      <c r="AQ4744">
        <v>2</v>
      </c>
      <c r="AR4744">
        <v>8561</v>
      </c>
      <c r="AS4744">
        <v>4</v>
      </c>
    </row>
    <row r="4745" spans="1:47" x14ac:dyDescent="0.35">
      <c r="A4745">
        <v>5277</v>
      </c>
      <c r="B4745" t="s">
        <v>47</v>
      </c>
      <c r="C4745">
        <v>1991</v>
      </c>
      <c r="D4745">
        <v>3</v>
      </c>
      <c r="E4745">
        <v>25</v>
      </c>
      <c r="F4745">
        <v>18</v>
      </c>
      <c r="G4745">
        <v>2</v>
      </c>
      <c r="H4745">
        <v>41.5</v>
      </c>
      <c r="I4745">
        <v>10</v>
      </c>
      <c r="J4745">
        <v>5.5</v>
      </c>
      <c r="L4745">
        <v>5.5</v>
      </c>
      <c r="M4745">
        <v>5.0999999999999996</v>
      </c>
      <c r="R4745" t="s">
        <v>93</v>
      </c>
      <c r="T4745" t="s">
        <v>3049</v>
      </c>
      <c r="U4745">
        <v>39.887</v>
      </c>
      <c r="V4745">
        <v>113.923</v>
      </c>
      <c r="W4745">
        <v>30</v>
      </c>
      <c r="AB4745">
        <v>131</v>
      </c>
      <c r="AC4745">
        <v>3</v>
      </c>
      <c r="AE4745">
        <v>2</v>
      </c>
      <c r="AF4745">
        <v>1328</v>
      </c>
      <c r="AG4745">
        <v>4</v>
      </c>
      <c r="AN4745">
        <v>131</v>
      </c>
      <c r="AO4745">
        <v>3</v>
      </c>
      <c r="AQ4745">
        <v>2</v>
      </c>
      <c r="AR4745">
        <v>1328</v>
      </c>
      <c r="AS4745">
        <v>4</v>
      </c>
    </row>
    <row r="4746" spans="1:47" x14ac:dyDescent="0.35">
      <c r="A4746">
        <v>5278</v>
      </c>
      <c r="B4746" t="s">
        <v>47</v>
      </c>
      <c r="C4746">
        <v>1991</v>
      </c>
      <c r="D4746">
        <v>4</v>
      </c>
      <c r="E4746">
        <v>4</v>
      </c>
      <c r="F4746">
        <v>15</v>
      </c>
      <c r="G4746">
        <v>23</v>
      </c>
      <c r="H4746">
        <v>20.7</v>
      </c>
      <c r="I4746">
        <v>21</v>
      </c>
      <c r="J4746">
        <v>6.4</v>
      </c>
      <c r="L4746">
        <v>6.4</v>
      </c>
      <c r="M4746">
        <v>6</v>
      </c>
      <c r="Q4746">
        <v>5</v>
      </c>
      <c r="R4746" t="s">
        <v>479</v>
      </c>
      <c r="T4746" t="s">
        <v>3050</v>
      </c>
      <c r="U4746">
        <v>-6.0380000000000003</v>
      </c>
      <c r="V4746">
        <v>-77.13</v>
      </c>
      <c r="W4746">
        <v>160</v>
      </c>
      <c r="AB4746">
        <v>10</v>
      </c>
      <c r="AC4746">
        <v>1</v>
      </c>
      <c r="AE4746">
        <v>1</v>
      </c>
      <c r="AH4746">
        <v>15</v>
      </c>
      <c r="AI4746">
        <v>1</v>
      </c>
      <c r="AN4746">
        <v>10</v>
      </c>
      <c r="AO4746">
        <v>1</v>
      </c>
      <c r="AQ4746">
        <v>1</v>
      </c>
      <c r="AT4746">
        <v>15</v>
      </c>
      <c r="AU4746">
        <v>1</v>
      </c>
    </row>
    <row r="4747" spans="1:47" x14ac:dyDescent="0.35">
      <c r="A4747">
        <v>5279</v>
      </c>
      <c r="B4747" t="s">
        <v>47</v>
      </c>
      <c r="C4747">
        <v>1991</v>
      </c>
      <c r="D4747">
        <v>4</v>
      </c>
      <c r="E4747">
        <v>5</v>
      </c>
      <c r="F4747">
        <v>4</v>
      </c>
      <c r="G4747">
        <v>19</v>
      </c>
      <c r="H4747">
        <v>49.5</v>
      </c>
      <c r="I4747">
        <v>20</v>
      </c>
      <c r="J4747">
        <v>6.7</v>
      </c>
      <c r="L4747">
        <v>6.7</v>
      </c>
      <c r="M4747">
        <v>6.5</v>
      </c>
      <c r="Q4747">
        <v>7</v>
      </c>
      <c r="R4747" t="s">
        <v>479</v>
      </c>
      <c r="T4747" t="s">
        <v>3051</v>
      </c>
      <c r="U4747">
        <v>-5.9820000000000002</v>
      </c>
      <c r="V4747">
        <v>-77.093999999999994</v>
      </c>
      <c r="W4747">
        <v>160</v>
      </c>
      <c r="X4747">
        <v>53</v>
      </c>
      <c r="Y4747">
        <v>2</v>
      </c>
      <c r="AB4747">
        <v>252</v>
      </c>
      <c r="AC4747">
        <v>3</v>
      </c>
      <c r="AE4747">
        <v>3</v>
      </c>
      <c r="AH4747">
        <v>8063</v>
      </c>
      <c r="AI4747">
        <v>4</v>
      </c>
      <c r="AJ4747">
        <v>53</v>
      </c>
      <c r="AK4747">
        <v>2</v>
      </c>
      <c r="AN4747">
        <v>252</v>
      </c>
      <c r="AO4747">
        <v>3</v>
      </c>
      <c r="AQ4747">
        <v>3</v>
      </c>
      <c r="AT4747">
        <v>8063</v>
      </c>
      <c r="AU4747">
        <v>4</v>
      </c>
    </row>
    <row r="4748" spans="1:47" x14ac:dyDescent="0.35">
      <c r="A4748">
        <v>5280</v>
      </c>
      <c r="B4748" t="s">
        <v>47</v>
      </c>
      <c r="C4748">
        <v>1991</v>
      </c>
      <c r="D4748">
        <v>4</v>
      </c>
      <c r="E4748">
        <v>18</v>
      </c>
      <c r="F4748">
        <v>9</v>
      </c>
      <c r="G4748">
        <v>18</v>
      </c>
      <c r="H4748">
        <v>30.4</v>
      </c>
      <c r="I4748">
        <v>33</v>
      </c>
      <c r="J4748">
        <v>5.0999999999999996</v>
      </c>
      <c r="L4748">
        <v>5.0999999999999996</v>
      </c>
      <c r="M4748">
        <v>5.4</v>
      </c>
      <c r="Q4748">
        <v>7</v>
      </c>
      <c r="R4748" t="s">
        <v>121</v>
      </c>
      <c r="T4748" t="s">
        <v>3052</v>
      </c>
      <c r="U4748">
        <v>37.457000000000001</v>
      </c>
      <c r="V4748">
        <v>68.272999999999996</v>
      </c>
      <c r="W4748">
        <v>40</v>
      </c>
      <c r="Y4748">
        <v>2</v>
      </c>
      <c r="AC4748">
        <v>3</v>
      </c>
      <c r="AE4748">
        <v>3</v>
      </c>
      <c r="AH4748">
        <v>1000</v>
      </c>
      <c r="AI4748">
        <v>3</v>
      </c>
      <c r="AK4748">
        <v>2</v>
      </c>
      <c r="AO4748">
        <v>3</v>
      </c>
      <c r="AQ4748">
        <v>3</v>
      </c>
      <c r="AT4748">
        <v>1000</v>
      </c>
      <c r="AU4748">
        <v>3</v>
      </c>
    </row>
    <row r="4749" spans="1:47" x14ac:dyDescent="0.35">
      <c r="A4749">
        <v>5281</v>
      </c>
      <c r="B4749" t="s">
        <v>47</v>
      </c>
      <c r="C4749">
        <v>1991</v>
      </c>
      <c r="D4749">
        <v>4</v>
      </c>
      <c r="E4749">
        <v>20</v>
      </c>
      <c r="F4749">
        <v>17</v>
      </c>
      <c r="G4749">
        <v>8</v>
      </c>
      <c r="H4749">
        <v>20.2</v>
      </c>
      <c r="I4749">
        <v>33</v>
      </c>
      <c r="J4749">
        <v>4.0999999999999996</v>
      </c>
      <c r="M4749">
        <v>4.0999999999999996</v>
      </c>
      <c r="R4749" t="s">
        <v>121</v>
      </c>
      <c r="T4749" t="s">
        <v>3053</v>
      </c>
      <c r="U4749">
        <v>36.415999999999997</v>
      </c>
      <c r="V4749">
        <v>70.912000000000006</v>
      </c>
      <c r="W4749">
        <v>40</v>
      </c>
      <c r="AE4749">
        <v>1</v>
      </c>
      <c r="AH4749">
        <v>100</v>
      </c>
      <c r="AI4749">
        <v>2</v>
      </c>
      <c r="AQ4749">
        <v>1</v>
      </c>
      <c r="AT4749">
        <v>100</v>
      </c>
      <c r="AU4749">
        <v>2</v>
      </c>
    </row>
    <row r="4750" spans="1:47" x14ac:dyDescent="0.35">
      <c r="A4750">
        <v>5282</v>
      </c>
      <c r="B4750" t="s">
        <v>51</v>
      </c>
      <c r="C4750">
        <v>1991</v>
      </c>
      <c r="D4750">
        <v>4</v>
      </c>
      <c r="E4750">
        <v>22</v>
      </c>
      <c r="F4750">
        <v>21</v>
      </c>
      <c r="G4750">
        <v>56</v>
      </c>
      <c r="H4750">
        <v>51.8</v>
      </c>
      <c r="I4750">
        <v>10</v>
      </c>
      <c r="J4750">
        <v>7.6</v>
      </c>
      <c r="K4750">
        <v>7.6</v>
      </c>
      <c r="L4750">
        <v>7.4</v>
      </c>
      <c r="M4750">
        <v>6.3</v>
      </c>
      <c r="P4750">
        <v>7.6</v>
      </c>
      <c r="Q4750">
        <v>10</v>
      </c>
      <c r="R4750" t="s">
        <v>595</v>
      </c>
      <c r="T4750" t="s">
        <v>3054</v>
      </c>
      <c r="U4750">
        <v>9.6850000000000005</v>
      </c>
      <c r="V4750">
        <v>-83.072999999999993</v>
      </c>
      <c r="W4750">
        <v>90</v>
      </c>
      <c r="X4750">
        <v>87</v>
      </c>
      <c r="Y4750">
        <v>2</v>
      </c>
      <c r="AB4750">
        <v>895</v>
      </c>
      <c r="AC4750">
        <v>3</v>
      </c>
      <c r="AD4750">
        <v>510</v>
      </c>
      <c r="AE4750">
        <v>4</v>
      </c>
      <c r="AG4750">
        <v>3</v>
      </c>
      <c r="AJ4750">
        <v>90</v>
      </c>
      <c r="AK4750">
        <v>2</v>
      </c>
      <c r="AN4750">
        <v>895</v>
      </c>
      <c r="AO4750">
        <v>3</v>
      </c>
      <c r="AP4750">
        <v>510</v>
      </c>
      <c r="AQ4750">
        <v>4</v>
      </c>
      <c r="AS4750">
        <v>3</v>
      </c>
    </row>
    <row r="4751" spans="1:47" x14ac:dyDescent="0.35">
      <c r="A4751">
        <v>5285</v>
      </c>
      <c r="B4751" t="s">
        <v>47</v>
      </c>
      <c r="C4751">
        <v>1991</v>
      </c>
      <c r="D4751">
        <v>4</v>
      </c>
      <c r="E4751">
        <v>24</v>
      </c>
      <c r="F4751">
        <v>10</v>
      </c>
      <c r="G4751">
        <v>54</v>
      </c>
      <c r="H4751">
        <v>35.700000000000003</v>
      </c>
      <c r="I4751">
        <v>33</v>
      </c>
      <c r="J4751">
        <v>4.5</v>
      </c>
      <c r="M4751">
        <v>4.5</v>
      </c>
      <c r="R4751" t="s">
        <v>80</v>
      </c>
      <c r="T4751" t="s">
        <v>3055</v>
      </c>
      <c r="U4751">
        <v>39.597000000000001</v>
      </c>
      <c r="V4751">
        <v>41.118000000000002</v>
      </c>
      <c r="W4751">
        <v>140</v>
      </c>
      <c r="X4751">
        <v>1</v>
      </c>
      <c r="Y4751">
        <v>1</v>
      </c>
      <c r="AB4751">
        <v>3</v>
      </c>
      <c r="AC4751">
        <v>1</v>
      </c>
      <c r="AE4751">
        <v>1</v>
      </c>
      <c r="AI4751">
        <v>2</v>
      </c>
      <c r="AJ4751">
        <v>1</v>
      </c>
      <c r="AK4751">
        <v>1</v>
      </c>
      <c r="AN4751">
        <v>3</v>
      </c>
      <c r="AO4751">
        <v>1</v>
      </c>
      <c r="AQ4751">
        <v>1</v>
      </c>
      <c r="AU4751">
        <v>2</v>
      </c>
    </row>
    <row r="4752" spans="1:47" x14ac:dyDescent="0.35">
      <c r="A4752">
        <v>5286</v>
      </c>
      <c r="B4752" t="s">
        <v>47</v>
      </c>
      <c r="C4752">
        <v>1991</v>
      </c>
      <c r="D4752">
        <v>4</v>
      </c>
      <c r="E4752">
        <v>29</v>
      </c>
      <c r="F4752">
        <v>9</v>
      </c>
      <c r="G4752">
        <v>12</v>
      </c>
      <c r="H4752">
        <v>48.1</v>
      </c>
      <c r="I4752">
        <v>17</v>
      </c>
      <c r="J4752">
        <v>7</v>
      </c>
      <c r="L4752">
        <v>7</v>
      </c>
      <c r="M4752">
        <v>6.2</v>
      </c>
      <c r="Q4752">
        <v>9</v>
      </c>
      <c r="R4752" t="s">
        <v>102</v>
      </c>
      <c r="T4752" t="s">
        <v>3056</v>
      </c>
      <c r="U4752">
        <v>42.453000000000003</v>
      </c>
      <c r="V4752">
        <v>43.673000000000002</v>
      </c>
      <c r="W4752">
        <v>40</v>
      </c>
      <c r="X4752">
        <v>270</v>
      </c>
      <c r="Y4752">
        <v>3</v>
      </c>
      <c r="AD4752">
        <v>1700</v>
      </c>
      <c r="AE4752">
        <v>4</v>
      </c>
      <c r="AG4752">
        <v>4</v>
      </c>
      <c r="AJ4752">
        <v>270</v>
      </c>
      <c r="AK4752">
        <v>3</v>
      </c>
      <c r="AP4752">
        <v>1700</v>
      </c>
      <c r="AQ4752">
        <v>4</v>
      </c>
      <c r="AS4752">
        <v>4</v>
      </c>
    </row>
    <row r="4753" spans="1:47" x14ac:dyDescent="0.35">
      <c r="A4753">
        <v>5288</v>
      </c>
      <c r="B4753" t="s">
        <v>47</v>
      </c>
      <c r="C4753">
        <v>1991</v>
      </c>
      <c r="D4753">
        <v>5</v>
      </c>
      <c r="E4753">
        <v>4</v>
      </c>
      <c r="F4753">
        <v>3</v>
      </c>
      <c r="G4753">
        <v>42</v>
      </c>
      <c r="H4753">
        <v>54.5</v>
      </c>
      <c r="I4753">
        <v>10</v>
      </c>
      <c r="J4753">
        <v>6.2</v>
      </c>
      <c r="L4753">
        <v>6.2</v>
      </c>
      <c r="M4753">
        <v>5.6</v>
      </c>
      <c r="R4753" t="s">
        <v>663</v>
      </c>
      <c r="T4753" t="s">
        <v>3057</v>
      </c>
      <c r="U4753">
        <v>9.5419999999999998</v>
      </c>
      <c r="V4753">
        <v>-82.418000000000006</v>
      </c>
      <c r="W4753">
        <v>100</v>
      </c>
      <c r="AB4753">
        <v>36</v>
      </c>
      <c r="AC4753">
        <v>1</v>
      </c>
      <c r="AE4753">
        <v>2</v>
      </c>
      <c r="AN4753">
        <v>36</v>
      </c>
      <c r="AO4753">
        <v>1</v>
      </c>
      <c r="AQ4753">
        <v>2</v>
      </c>
    </row>
    <row r="4754" spans="1:47" x14ac:dyDescent="0.35">
      <c r="A4754">
        <v>5289</v>
      </c>
      <c r="B4754" t="s">
        <v>47</v>
      </c>
      <c r="C4754">
        <v>1991</v>
      </c>
      <c r="D4754">
        <v>5</v>
      </c>
      <c r="E4754">
        <v>15</v>
      </c>
      <c r="F4754">
        <v>14</v>
      </c>
      <c r="G4754">
        <v>28</v>
      </c>
      <c r="H4754">
        <v>50.1</v>
      </c>
      <c r="I4754">
        <v>14</v>
      </c>
      <c r="J4754">
        <v>4.9000000000000004</v>
      </c>
      <c r="M4754">
        <v>4.9000000000000004</v>
      </c>
      <c r="Q4754">
        <v>5</v>
      </c>
      <c r="R4754" t="s">
        <v>102</v>
      </c>
      <c r="T4754" t="s">
        <v>3058</v>
      </c>
      <c r="U4754">
        <v>42.564999999999998</v>
      </c>
      <c r="V4754">
        <v>43.348999999999997</v>
      </c>
      <c r="W4754">
        <v>40</v>
      </c>
      <c r="Y4754">
        <v>1</v>
      </c>
      <c r="AE4754">
        <v>1</v>
      </c>
      <c r="AF4754">
        <v>45</v>
      </c>
      <c r="AG4754">
        <v>1</v>
      </c>
      <c r="AK4754">
        <v>1</v>
      </c>
      <c r="AQ4754">
        <v>1</v>
      </c>
      <c r="AR4754">
        <v>45</v>
      </c>
      <c r="AS4754">
        <v>1</v>
      </c>
    </row>
    <row r="4755" spans="1:47" x14ac:dyDescent="0.35">
      <c r="A4755">
        <v>5290</v>
      </c>
      <c r="B4755" t="s">
        <v>47</v>
      </c>
      <c r="C4755">
        <v>1991</v>
      </c>
      <c r="D4755">
        <v>5</v>
      </c>
      <c r="E4755">
        <v>26</v>
      </c>
      <c r="F4755">
        <v>10</v>
      </c>
      <c r="G4755">
        <v>59</v>
      </c>
      <c r="H4755">
        <v>48.9</v>
      </c>
      <c r="I4755">
        <v>33</v>
      </c>
      <c r="J4755">
        <v>4.5</v>
      </c>
      <c r="L4755">
        <v>4.5</v>
      </c>
      <c r="M4755">
        <v>5.0999999999999996</v>
      </c>
      <c r="R4755" t="s">
        <v>2683</v>
      </c>
      <c r="T4755" t="s">
        <v>3059</v>
      </c>
      <c r="U4755">
        <v>5.8650000000000002</v>
      </c>
      <c r="V4755">
        <v>116.746</v>
      </c>
      <c r="W4755">
        <v>170</v>
      </c>
      <c r="X4755">
        <v>1</v>
      </c>
      <c r="Y4755">
        <v>1</v>
      </c>
      <c r="AE4755">
        <v>1</v>
      </c>
      <c r="AJ4755">
        <v>1</v>
      </c>
      <c r="AK4755">
        <v>1</v>
      </c>
      <c r="AQ4755">
        <v>1</v>
      </c>
    </row>
    <row r="4756" spans="1:47" x14ac:dyDescent="0.35">
      <c r="A4756">
        <v>5291</v>
      </c>
      <c r="B4756" t="s">
        <v>47</v>
      </c>
      <c r="C4756">
        <v>1991</v>
      </c>
      <c r="D4756">
        <v>6</v>
      </c>
      <c r="E4756">
        <v>15</v>
      </c>
      <c r="F4756">
        <v>0</v>
      </c>
      <c r="G4756">
        <v>59</v>
      </c>
      <c r="H4756">
        <v>20.3</v>
      </c>
      <c r="I4756">
        <v>9</v>
      </c>
      <c r="J4756">
        <v>6.1</v>
      </c>
      <c r="L4756">
        <v>6.1</v>
      </c>
      <c r="M4756">
        <v>6.1</v>
      </c>
      <c r="Q4756">
        <v>8</v>
      </c>
      <c r="R4756" t="s">
        <v>102</v>
      </c>
      <c r="T4756" t="s">
        <v>3060</v>
      </c>
      <c r="U4756">
        <v>42.460999999999999</v>
      </c>
      <c r="V4756">
        <v>44.009</v>
      </c>
      <c r="W4756">
        <v>40</v>
      </c>
      <c r="X4756">
        <v>8</v>
      </c>
      <c r="Y4756">
        <v>1</v>
      </c>
      <c r="AB4756">
        <v>200</v>
      </c>
      <c r="AC4756">
        <v>3</v>
      </c>
      <c r="AE4756">
        <v>3</v>
      </c>
      <c r="AJ4756">
        <v>8</v>
      </c>
      <c r="AK4756">
        <v>1</v>
      </c>
      <c r="AN4756">
        <v>200</v>
      </c>
      <c r="AO4756">
        <v>3</v>
      </c>
    </row>
    <row r="4757" spans="1:47" x14ac:dyDescent="0.35">
      <c r="A4757">
        <v>5292</v>
      </c>
      <c r="B4757" t="s">
        <v>47</v>
      </c>
      <c r="C4757">
        <v>1991</v>
      </c>
      <c r="D4757">
        <v>6</v>
      </c>
      <c r="E4757">
        <v>15</v>
      </c>
      <c r="F4757">
        <v>11</v>
      </c>
      <c r="G4757">
        <v>15</v>
      </c>
      <c r="H4757">
        <v>28</v>
      </c>
      <c r="I4757">
        <v>10</v>
      </c>
      <c r="J4757">
        <v>5.5</v>
      </c>
      <c r="L4757">
        <v>5.5</v>
      </c>
      <c r="M4757">
        <v>5.7</v>
      </c>
      <c r="R4757" t="s">
        <v>621</v>
      </c>
      <c r="T4757" t="s">
        <v>3061</v>
      </c>
      <c r="U4757">
        <v>15.119</v>
      </c>
      <c r="V4757">
        <v>120.355</v>
      </c>
      <c r="W4757">
        <v>170</v>
      </c>
      <c r="AJ4757">
        <v>800</v>
      </c>
      <c r="AK4757">
        <v>3</v>
      </c>
      <c r="AN4757">
        <v>4</v>
      </c>
      <c r="AO4757">
        <v>1</v>
      </c>
      <c r="AQ4757">
        <v>3</v>
      </c>
    </row>
    <row r="4758" spans="1:47" x14ac:dyDescent="0.35">
      <c r="A4758">
        <v>5293</v>
      </c>
      <c r="B4758" t="s">
        <v>47</v>
      </c>
      <c r="C4758">
        <v>1991</v>
      </c>
      <c r="D4758">
        <v>6</v>
      </c>
      <c r="E4758">
        <v>16</v>
      </c>
      <c r="F4758">
        <v>11</v>
      </c>
      <c r="G4758">
        <v>7</v>
      </c>
      <c r="H4758">
        <v>10.6</v>
      </c>
      <c r="I4758">
        <v>26</v>
      </c>
      <c r="J4758">
        <v>4.5</v>
      </c>
      <c r="L4758">
        <v>4.5</v>
      </c>
      <c r="M4758">
        <v>4.5999999999999996</v>
      </c>
      <c r="R4758" t="s">
        <v>80</v>
      </c>
      <c r="T4758" t="s">
        <v>3062</v>
      </c>
      <c r="U4758">
        <v>39.984000000000002</v>
      </c>
      <c r="V4758">
        <v>42.875</v>
      </c>
      <c r="W4758">
        <v>140</v>
      </c>
      <c r="AE4758">
        <v>2</v>
      </c>
    </row>
    <row r="4759" spans="1:47" x14ac:dyDescent="0.35">
      <c r="A4759">
        <v>5294</v>
      </c>
      <c r="B4759" t="s">
        <v>47</v>
      </c>
      <c r="C4759">
        <v>1991</v>
      </c>
      <c r="D4759">
        <v>6</v>
      </c>
      <c r="E4759">
        <v>20</v>
      </c>
      <c r="F4759">
        <v>5</v>
      </c>
      <c r="G4759">
        <v>18</v>
      </c>
      <c r="H4759">
        <v>52.5</v>
      </c>
      <c r="I4759">
        <v>31</v>
      </c>
      <c r="J4759">
        <v>7.5</v>
      </c>
      <c r="K4759">
        <v>7.5</v>
      </c>
      <c r="L4759">
        <v>7</v>
      </c>
      <c r="M4759">
        <v>6.2</v>
      </c>
      <c r="Q4759">
        <v>6</v>
      </c>
      <c r="R4759" t="s">
        <v>676</v>
      </c>
      <c r="T4759" t="s">
        <v>3063</v>
      </c>
      <c r="U4759">
        <v>1.196</v>
      </c>
      <c r="V4759">
        <v>122.78700000000001</v>
      </c>
      <c r="W4759">
        <v>170</v>
      </c>
      <c r="AE4759">
        <v>3</v>
      </c>
      <c r="AH4759">
        <v>1500</v>
      </c>
      <c r="AI4759">
        <v>4</v>
      </c>
      <c r="AQ4759">
        <v>3</v>
      </c>
      <c r="AT4759">
        <v>1500</v>
      </c>
      <c r="AU4759">
        <v>4</v>
      </c>
    </row>
    <row r="4760" spans="1:47" x14ac:dyDescent="0.35">
      <c r="A4760">
        <v>5295</v>
      </c>
      <c r="B4760" t="s">
        <v>47</v>
      </c>
      <c r="C4760">
        <v>1991</v>
      </c>
      <c r="D4760">
        <v>6</v>
      </c>
      <c r="E4760">
        <v>28</v>
      </c>
      <c r="F4760">
        <v>14</v>
      </c>
      <c r="G4760">
        <v>43</v>
      </c>
      <c r="H4760">
        <v>54.5</v>
      </c>
      <c r="I4760">
        <v>11</v>
      </c>
      <c r="J4760">
        <v>5.0999999999999996</v>
      </c>
      <c r="L4760">
        <v>5.0999999999999996</v>
      </c>
      <c r="M4760">
        <v>5.8</v>
      </c>
      <c r="Q4760">
        <v>7</v>
      </c>
      <c r="R4760" t="s">
        <v>505</v>
      </c>
      <c r="S4760" t="s">
        <v>1092</v>
      </c>
      <c r="T4760" t="s">
        <v>3064</v>
      </c>
      <c r="U4760">
        <v>34.262</v>
      </c>
      <c r="V4760">
        <v>-118.002</v>
      </c>
      <c r="W4760">
        <v>150</v>
      </c>
      <c r="X4760">
        <v>2</v>
      </c>
      <c r="Y4760">
        <v>1</v>
      </c>
      <c r="AB4760">
        <v>104</v>
      </c>
      <c r="AC4760">
        <v>3</v>
      </c>
      <c r="AD4760">
        <v>33.5</v>
      </c>
      <c r="AE4760">
        <v>4</v>
      </c>
      <c r="AJ4760">
        <v>2</v>
      </c>
      <c r="AK4760">
        <v>1</v>
      </c>
      <c r="AN4760">
        <v>104</v>
      </c>
      <c r="AO4760">
        <v>3</v>
      </c>
      <c r="AP4760">
        <v>33.5</v>
      </c>
      <c r="AQ4760">
        <v>4</v>
      </c>
    </row>
    <row r="4761" spans="1:47" x14ac:dyDescent="0.35">
      <c r="A4761">
        <v>5296</v>
      </c>
      <c r="B4761" t="s">
        <v>47</v>
      </c>
      <c r="C4761">
        <v>1991</v>
      </c>
      <c r="D4761">
        <v>7</v>
      </c>
      <c r="E4761">
        <v>4</v>
      </c>
      <c r="F4761">
        <v>11</v>
      </c>
      <c r="G4761">
        <v>43</v>
      </c>
      <c r="H4761">
        <v>10.4</v>
      </c>
      <c r="I4761">
        <v>29</v>
      </c>
      <c r="J4761">
        <v>6.5</v>
      </c>
      <c r="L4761">
        <v>6.5</v>
      </c>
      <c r="M4761">
        <v>6.2</v>
      </c>
      <c r="R4761" t="s">
        <v>676</v>
      </c>
      <c r="T4761" t="s">
        <v>3065</v>
      </c>
      <c r="U4761">
        <v>-8.0990000000000002</v>
      </c>
      <c r="V4761">
        <v>124.681</v>
      </c>
      <c r="W4761">
        <v>60</v>
      </c>
      <c r="X4761">
        <v>28</v>
      </c>
      <c r="Y4761">
        <v>1</v>
      </c>
      <c r="AB4761">
        <v>181</v>
      </c>
      <c r="AC4761">
        <v>3</v>
      </c>
      <c r="AD4761">
        <v>7.7</v>
      </c>
      <c r="AE4761">
        <v>3</v>
      </c>
      <c r="AF4761">
        <v>1150</v>
      </c>
      <c r="AG4761">
        <v>4</v>
      </c>
      <c r="AJ4761">
        <v>28</v>
      </c>
      <c r="AK4761">
        <v>1</v>
      </c>
      <c r="AN4761">
        <v>181</v>
      </c>
      <c r="AO4761">
        <v>3</v>
      </c>
      <c r="AP4761">
        <v>7.7</v>
      </c>
      <c r="AQ4761">
        <v>3</v>
      </c>
      <c r="AR4761">
        <v>1150</v>
      </c>
      <c r="AS4761">
        <v>4</v>
      </c>
    </row>
    <row r="4762" spans="1:47" x14ac:dyDescent="0.35">
      <c r="A4762">
        <v>5298</v>
      </c>
      <c r="B4762" t="s">
        <v>47</v>
      </c>
      <c r="C4762">
        <v>1991</v>
      </c>
      <c r="D4762">
        <v>7</v>
      </c>
      <c r="E4762">
        <v>12</v>
      </c>
      <c r="F4762">
        <v>10</v>
      </c>
      <c r="G4762">
        <v>42</v>
      </c>
      <c r="H4762">
        <v>21.2</v>
      </c>
      <c r="I4762">
        <v>11</v>
      </c>
      <c r="J4762">
        <v>5.6</v>
      </c>
      <c r="K4762">
        <v>5.6</v>
      </c>
      <c r="L4762">
        <v>5.7</v>
      </c>
      <c r="M4762">
        <v>5.3</v>
      </c>
      <c r="Q4762">
        <v>8</v>
      </c>
      <c r="R4762" t="s">
        <v>534</v>
      </c>
      <c r="T4762" t="s">
        <v>3066</v>
      </c>
      <c r="U4762">
        <v>45.363999999999997</v>
      </c>
      <c r="V4762">
        <v>21.056999999999999</v>
      </c>
      <c r="W4762">
        <v>110</v>
      </c>
      <c r="X4762">
        <v>2</v>
      </c>
      <c r="Y4762">
        <v>1</v>
      </c>
      <c r="AB4762">
        <v>30</v>
      </c>
      <c r="AC4762">
        <v>2</v>
      </c>
      <c r="AE4762">
        <v>1</v>
      </c>
      <c r="AI4762">
        <v>2</v>
      </c>
      <c r="AJ4762">
        <v>2</v>
      </c>
      <c r="AK4762">
        <v>1</v>
      </c>
      <c r="AN4762">
        <v>30</v>
      </c>
      <c r="AO4762">
        <v>1</v>
      </c>
      <c r="AQ4762">
        <v>1</v>
      </c>
      <c r="AU4762">
        <v>2</v>
      </c>
    </row>
    <row r="4763" spans="1:47" x14ac:dyDescent="0.35">
      <c r="A4763">
        <v>5299</v>
      </c>
      <c r="B4763" t="s">
        <v>47</v>
      </c>
      <c r="C4763">
        <v>1991</v>
      </c>
      <c r="D4763">
        <v>7</v>
      </c>
      <c r="E4763">
        <v>18</v>
      </c>
      <c r="F4763">
        <v>11</v>
      </c>
      <c r="G4763">
        <v>56</v>
      </c>
      <c r="H4763">
        <v>30.6</v>
      </c>
      <c r="I4763">
        <v>12</v>
      </c>
      <c r="J4763">
        <v>5.6</v>
      </c>
      <c r="K4763">
        <v>5.6</v>
      </c>
      <c r="L4763">
        <v>5.5</v>
      </c>
      <c r="M4763">
        <v>5.7</v>
      </c>
      <c r="Q4763">
        <v>8</v>
      </c>
      <c r="R4763" t="s">
        <v>534</v>
      </c>
      <c r="T4763" t="s">
        <v>3067</v>
      </c>
      <c r="U4763">
        <v>44.887999999999998</v>
      </c>
      <c r="V4763">
        <v>22.407</v>
      </c>
      <c r="W4763">
        <v>110</v>
      </c>
      <c r="AE4763">
        <v>2</v>
      </c>
      <c r="AH4763">
        <v>615</v>
      </c>
      <c r="AI4763">
        <v>3</v>
      </c>
      <c r="AQ4763">
        <v>2</v>
      </c>
      <c r="AT4763">
        <v>615</v>
      </c>
      <c r="AU4763">
        <v>3</v>
      </c>
    </row>
    <row r="4764" spans="1:47" x14ac:dyDescent="0.35">
      <c r="A4764">
        <v>5300</v>
      </c>
      <c r="B4764" t="s">
        <v>47</v>
      </c>
      <c r="C4764">
        <v>1991</v>
      </c>
      <c r="D4764">
        <v>7</v>
      </c>
      <c r="E4764">
        <v>23</v>
      </c>
      <c r="F4764">
        <v>19</v>
      </c>
      <c r="G4764">
        <v>44</v>
      </c>
      <c r="H4764">
        <v>50.2</v>
      </c>
      <c r="I4764">
        <v>5</v>
      </c>
      <c r="J4764">
        <v>4.7</v>
      </c>
      <c r="L4764">
        <v>4.7</v>
      </c>
      <c r="M4764">
        <v>5</v>
      </c>
      <c r="Q4764">
        <v>5</v>
      </c>
      <c r="R4764" t="s">
        <v>479</v>
      </c>
      <c r="T4764" t="s">
        <v>3068</v>
      </c>
      <c r="U4764">
        <v>-15.679</v>
      </c>
      <c r="V4764">
        <v>-71.573999999999998</v>
      </c>
      <c r="W4764">
        <v>160</v>
      </c>
      <c r="X4764">
        <v>92</v>
      </c>
      <c r="Y4764">
        <v>2</v>
      </c>
      <c r="AB4764">
        <v>30</v>
      </c>
      <c r="AC4764">
        <v>1</v>
      </c>
      <c r="AE4764">
        <v>2</v>
      </c>
      <c r="AG4764">
        <v>3</v>
      </c>
      <c r="AJ4764">
        <v>92</v>
      </c>
      <c r="AK4764">
        <v>2</v>
      </c>
      <c r="AN4764">
        <v>30</v>
      </c>
      <c r="AO4764">
        <v>1</v>
      </c>
      <c r="AQ4764">
        <v>2</v>
      </c>
      <c r="AS4764">
        <v>3</v>
      </c>
    </row>
    <row r="4765" spans="1:47" x14ac:dyDescent="0.35">
      <c r="A4765">
        <v>5301</v>
      </c>
      <c r="B4765" t="s">
        <v>47</v>
      </c>
      <c r="C4765">
        <v>1991</v>
      </c>
      <c r="D4765">
        <v>7</v>
      </c>
      <c r="E4765">
        <v>24</v>
      </c>
      <c r="F4765">
        <v>9</v>
      </c>
      <c r="G4765">
        <v>45</v>
      </c>
      <c r="H4765">
        <v>41.8</v>
      </c>
      <c r="I4765">
        <v>26</v>
      </c>
      <c r="J4765">
        <v>5.0999999999999996</v>
      </c>
      <c r="L4765">
        <v>5.0999999999999996</v>
      </c>
      <c r="M4765">
        <v>5.4</v>
      </c>
      <c r="Q4765">
        <v>8</v>
      </c>
      <c r="R4765" t="s">
        <v>197</v>
      </c>
      <c r="T4765" t="s">
        <v>3069</v>
      </c>
      <c r="U4765">
        <v>36.520000000000003</v>
      </c>
      <c r="V4765">
        <v>44.066000000000003</v>
      </c>
      <c r="W4765">
        <v>140</v>
      </c>
      <c r="X4765">
        <v>20</v>
      </c>
      <c r="Y4765">
        <v>1</v>
      </c>
      <c r="AC4765">
        <v>3</v>
      </c>
      <c r="AE4765">
        <v>2</v>
      </c>
      <c r="AF4765">
        <v>100</v>
      </c>
      <c r="AG4765">
        <v>2</v>
      </c>
      <c r="AH4765">
        <v>100</v>
      </c>
      <c r="AI4765">
        <v>2</v>
      </c>
      <c r="AJ4765">
        <v>20</v>
      </c>
      <c r="AK4765">
        <v>1</v>
      </c>
      <c r="AO4765">
        <v>3</v>
      </c>
      <c r="AQ4765">
        <v>2</v>
      </c>
      <c r="AR4765">
        <v>100</v>
      </c>
      <c r="AS4765">
        <v>2</v>
      </c>
    </row>
    <row r="4766" spans="1:47" x14ac:dyDescent="0.35">
      <c r="A4766">
        <v>5302</v>
      </c>
      <c r="B4766" t="s">
        <v>47</v>
      </c>
      <c r="C4766">
        <v>1991</v>
      </c>
      <c r="D4766">
        <v>8</v>
      </c>
      <c r="E4766">
        <v>9</v>
      </c>
      <c r="F4766">
        <v>9</v>
      </c>
      <c r="G4766">
        <v>33</v>
      </c>
      <c r="H4766">
        <v>49.6</v>
      </c>
      <c r="I4766">
        <v>5</v>
      </c>
      <c r="J4766">
        <v>4.7</v>
      </c>
      <c r="L4766">
        <v>4.7</v>
      </c>
      <c r="M4766">
        <v>4.7</v>
      </c>
      <c r="R4766" t="s">
        <v>595</v>
      </c>
      <c r="T4766" t="s">
        <v>1899</v>
      </c>
      <c r="U4766">
        <v>9.7370000000000001</v>
      </c>
      <c r="V4766">
        <v>-84.054000000000002</v>
      </c>
      <c r="W4766">
        <v>100</v>
      </c>
      <c r="AE4766">
        <v>1</v>
      </c>
      <c r="AH4766">
        <v>30</v>
      </c>
      <c r="AI4766">
        <v>1</v>
      </c>
      <c r="AQ4766">
        <v>1</v>
      </c>
      <c r="AT4766">
        <v>30</v>
      </c>
      <c r="AU4766">
        <v>1</v>
      </c>
    </row>
    <row r="4767" spans="1:47" x14ac:dyDescent="0.35">
      <c r="A4767">
        <v>5303</v>
      </c>
      <c r="B4767" t="s">
        <v>47</v>
      </c>
      <c r="C4767">
        <v>1991</v>
      </c>
      <c r="D4767">
        <v>8</v>
      </c>
      <c r="E4767">
        <v>17</v>
      </c>
      <c r="F4767">
        <v>6</v>
      </c>
      <c r="G4767">
        <v>18</v>
      </c>
      <c r="H4767">
        <v>34</v>
      </c>
      <c r="I4767">
        <v>10</v>
      </c>
      <c r="J4767">
        <v>5.2</v>
      </c>
      <c r="L4767">
        <v>5.2</v>
      </c>
      <c r="M4767">
        <v>5.5</v>
      </c>
      <c r="Q4767">
        <v>5</v>
      </c>
      <c r="R4767" t="s">
        <v>501</v>
      </c>
      <c r="T4767" t="s">
        <v>1756</v>
      </c>
      <c r="U4767">
        <v>10.045</v>
      </c>
      <c r="V4767">
        <v>-69.947999999999993</v>
      </c>
      <c r="W4767">
        <v>160</v>
      </c>
      <c r="AE4767">
        <v>2</v>
      </c>
      <c r="AH4767">
        <v>100</v>
      </c>
      <c r="AI4767">
        <v>2</v>
      </c>
      <c r="AQ4767">
        <v>2</v>
      </c>
      <c r="AT4767">
        <v>100</v>
      </c>
      <c r="AU4767">
        <v>2</v>
      </c>
    </row>
    <row r="4768" spans="1:47" x14ac:dyDescent="0.35">
      <c r="A4768">
        <v>5304</v>
      </c>
      <c r="B4768" t="s">
        <v>47</v>
      </c>
      <c r="C4768">
        <v>1991</v>
      </c>
      <c r="D4768">
        <v>8</v>
      </c>
      <c r="E4768">
        <v>17</v>
      </c>
      <c r="F4768">
        <v>19</v>
      </c>
      <c r="G4768">
        <v>29</v>
      </c>
      <c r="H4768">
        <v>40</v>
      </c>
      <c r="I4768">
        <v>12</v>
      </c>
      <c r="J4768">
        <v>6.2</v>
      </c>
      <c r="L4768">
        <v>6.2</v>
      </c>
      <c r="M4768">
        <v>6</v>
      </c>
      <c r="Q4768">
        <v>7</v>
      </c>
      <c r="R4768" t="s">
        <v>505</v>
      </c>
      <c r="S4768" t="s">
        <v>1092</v>
      </c>
      <c r="T4768" t="s">
        <v>3070</v>
      </c>
      <c r="U4768">
        <v>40.234999999999999</v>
      </c>
      <c r="V4768">
        <v>-124.348</v>
      </c>
      <c r="W4768">
        <v>150</v>
      </c>
      <c r="AE4768">
        <v>2</v>
      </c>
      <c r="AQ4768">
        <v>2</v>
      </c>
    </row>
    <row r="4769" spans="1:47" x14ac:dyDescent="0.35">
      <c r="A4769">
        <v>5305</v>
      </c>
      <c r="B4769" t="s">
        <v>47</v>
      </c>
      <c r="C4769">
        <v>1991</v>
      </c>
      <c r="D4769">
        <v>9</v>
      </c>
      <c r="E4769">
        <v>8</v>
      </c>
      <c r="F4769">
        <v>13</v>
      </c>
      <c r="G4769">
        <v>50</v>
      </c>
      <c r="H4769">
        <v>30.8</v>
      </c>
      <c r="I4769">
        <v>88</v>
      </c>
      <c r="J4769">
        <v>5.6</v>
      </c>
      <c r="M4769">
        <v>5.6</v>
      </c>
      <c r="R4769" t="s">
        <v>1186</v>
      </c>
      <c r="T4769" t="s">
        <v>3071</v>
      </c>
      <c r="U4769">
        <v>-40.25</v>
      </c>
      <c r="V4769">
        <v>175.053</v>
      </c>
      <c r="W4769">
        <v>170</v>
      </c>
      <c r="AE4769">
        <v>2</v>
      </c>
      <c r="AI4769">
        <v>3</v>
      </c>
      <c r="AQ4769">
        <v>2</v>
      </c>
      <c r="AU4769">
        <v>3</v>
      </c>
    </row>
    <row r="4770" spans="1:47" x14ac:dyDescent="0.35">
      <c r="A4770">
        <v>5306</v>
      </c>
      <c r="B4770" t="s">
        <v>47</v>
      </c>
      <c r="C4770">
        <v>1991</v>
      </c>
      <c r="D4770">
        <v>9</v>
      </c>
      <c r="E4770">
        <v>18</v>
      </c>
      <c r="F4770">
        <v>9</v>
      </c>
      <c r="G4770">
        <v>48</v>
      </c>
      <c r="H4770">
        <v>13.1</v>
      </c>
      <c r="I4770">
        <v>5</v>
      </c>
      <c r="J4770">
        <v>6.2</v>
      </c>
      <c r="L4770">
        <v>6.2</v>
      </c>
      <c r="M4770">
        <v>5.7</v>
      </c>
      <c r="Q4770">
        <v>6</v>
      </c>
      <c r="R4770" t="s">
        <v>578</v>
      </c>
      <c r="T4770" t="s">
        <v>3072</v>
      </c>
      <c r="U4770">
        <v>14.646000000000001</v>
      </c>
      <c r="V4770">
        <v>-90.986000000000004</v>
      </c>
      <c r="W4770">
        <v>100</v>
      </c>
      <c r="X4770">
        <v>25</v>
      </c>
      <c r="Y4770">
        <v>1</v>
      </c>
      <c r="AB4770">
        <v>200</v>
      </c>
      <c r="AC4770">
        <v>3</v>
      </c>
      <c r="AE4770">
        <v>3</v>
      </c>
      <c r="AJ4770">
        <v>25</v>
      </c>
      <c r="AK4770">
        <v>1</v>
      </c>
      <c r="AN4770">
        <v>200</v>
      </c>
      <c r="AO4770">
        <v>3</v>
      </c>
      <c r="AQ4770">
        <v>3</v>
      </c>
    </row>
    <row r="4771" spans="1:47" x14ac:dyDescent="0.35">
      <c r="A4771">
        <v>6481</v>
      </c>
      <c r="B4771" t="s">
        <v>51</v>
      </c>
      <c r="C4771">
        <v>1991</v>
      </c>
      <c r="D4771">
        <v>10</v>
      </c>
      <c r="E4771">
        <v>14</v>
      </c>
      <c r="F4771">
        <v>15</v>
      </c>
      <c r="G4771">
        <v>58</v>
      </c>
      <c r="H4771">
        <v>12.7</v>
      </c>
      <c r="I4771">
        <v>23</v>
      </c>
      <c r="J4771">
        <v>7.2</v>
      </c>
      <c r="K4771">
        <v>7.2</v>
      </c>
      <c r="L4771">
        <v>7.1</v>
      </c>
      <c r="M4771">
        <v>6.3</v>
      </c>
      <c r="R4771" t="s">
        <v>1769</v>
      </c>
      <c r="T4771" t="s">
        <v>1769</v>
      </c>
      <c r="U4771">
        <v>-9.0939999999999994</v>
      </c>
      <c r="V4771">
        <v>158.44200000000001</v>
      </c>
      <c r="W4771">
        <v>170</v>
      </c>
    </row>
    <row r="4772" spans="1:47" x14ac:dyDescent="0.35">
      <c r="A4772">
        <v>5307</v>
      </c>
      <c r="B4772" t="s">
        <v>47</v>
      </c>
      <c r="C4772">
        <v>1991</v>
      </c>
      <c r="D4772">
        <v>10</v>
      </c>
      <c r="E4772">
        <v>19</v>
      </c>
      <c r="F4772">
        <v>21</v>
      </c>
      <c r="G4772">
        <v>23</v>
      </c>
      <c r="H4772">
        <v>14.3</v>
      </c>
      <c r="I4772">
        <v>10</v>
      </c>
      <c r="J4772">
        <v>7</v>
      </c>
      <c r="L4772">
        <v>7</v>
      </c>
      <c r="M4772">
        <v>6.5</v>
      </c>
      <c r="Q4772">
        <v>8</v>
      </c>
      <c r="R4772" t="s">
        <v>77</v>
      </c>
      <c r="T4772" t="s">
        <v>3073</v>
      </c>
      <c r="U4772">
        <v>30.78</v>
      </c>
      <c r="V4772">
        <v>78.774000000000001</v>
      </c>
      <c r="W4772">
        <v>60</v>
      </c>
      <c r="X4772">
        <v>2000</v>
      </c>
      <c r="Y4772">
        <v>4</v>
      </c>
      <c r="AB4772">
        <v>1800</v>
      </c>
      <c r="AC4772">
        <v>4</v>
      </c>
      <c r="AD4772">
        <v>60</v>
      </c>
      <c r="AE4772">
        <v>4</v>
      </c>
      <c r="AF4772">
        <v>7500</v>
      </c>
      <c r="AG4772">
        <v>4</v>
      </c>
      <c r="AH4772">
        <v>7500</v>
      </c>
      <c r="AI4772">
        <v>4</v>
      </c>
      <c r="AJ4772">
        <v>2000</v>
      </c>
      <c r="AK4772">
        <v>4</v>
      </c>
      <c r="AN4772">
        <v>1800</v>
      </c>
      <c r="AO4772">
        <v>4</v>
      </c>
      <c r="AP4772">
        <v>60</v>
      </c>
      <c r="AQ4772">
        <v>4</v>
      </c>
      <c r="AR4772">
        <v>7500</v>
      </c>
      <c r="AS4772">
        <v>4</v>
      </c>
    </row>
    <row r="4773" spans="1:47" x14ac:dyDescent="0.35">
      <c r="A4773">
        <v>5309</v>
      </c>
      <c r="B4773" t="s">
        <v>47</v>
      </c>
      <c r="C4773">
        <v>1991</v>
      </c>
      <c r="D4773">
        <v>11</v>
      </c>
      <c r="E4773">
        <v>4</v>
      </c>
      <c r="F4773">
        <v>1</v>
      </c>
      <c r="G4773">
        <v>50</v>
      </c>
      <c r="H4773">
        <v>31.6</v>
      </c>
      <c r="I4773">
        <v>39</v>
      </c>
      <c r="J4773">
        <v>5.4</v>
      </c>
      <c r="L4773">
        <v>5.4</v>
      </c>
      <c r="M4773">
        <v>5.4</v>
      </c>
      <c r="R4773" t="s">
        <v>73</v>
      </c>
      <c r="T4773" t="s">
        <v>3074</v>
      </c>
      <c r="U4773">
        <v>30.666</v>
      </c>
      <c r="V4773">
        <v>50.218000000000004</v>
      </c>
      <c r="W4773">
        <v>140</v>
      </c>
      <c r="AB4773">
        <v>51</v>
      </c>
      <c r="AC4773">
        <v>2</v>
      </c>
      <c r="AE4773">
        <v>2</v>
      </c>
      <c r="AF4773">
        <v>290</v>
      </c>
      <c r="AG4773">
        <v>3</v>
      </c>
      <c r="AN4773">
        <v>51</v>
      </c>
      <c r="AO4773">
        <v>2</v>
      </c>
      <c r="AQ4773">
        <v>2</v>
      </c>
      <c r="AR4773">
        <v>290</v>
      </c>
      <c r="AS4773">
        <v>3</v>
      </c>
    </row>
    <row r="4774" spans="1:47" x14ac:dyDescent="0.35">
      <c r="A4774">
        <v>5310</v>
      </c>
      <c r="B4774" t="s">
        <v>47</v>
      </c>
      <c r="C4774">
        <v>1991</v>
      </c>
      <c r="D4774">
        <v>11</v>
      </c>
      <c r="E4774">
        <v>8</v>
      </c>
      <c r="F4774">
        <v>15</v>
      </c>
      <c r="G4774">
        <v>13</v>
      </c>
      <c r="H4774">
        <v>44.1</v>
      </c>
      <c r="I4774">
        <v>22</v>
      </c>
      <c r="J4774">
        <v>5</v>
      </c>
      <c r="L4774">
        <v>5</v>
      </c>
      <c r="M4774">
        <v>5.6</v>
      </c>
      <c r="R4774" t="s">
        <v>77</v>
      </c>
      <c r="T4774" t="s">
        <v>3075</v>
      </c>
      <c r="U4774">
        <v>26.323</v>
      </c>
      <c r="V4774">
        <v>70.606999999999999</v>
      </c>
      <c r="W4774">
        <v>60</v>
      </c>
      <c r="AE4774">
        <v>1</v>
      </c>
      <c r="AQ4774">
        <v>1</v>
      </c>
    </row>
    <row r="4775" spans="1:47" x14ac:dyDescent="0.35">
      <c r="A4775">
        <v>5311</v>
      </c>
      <c r="B4775" t="s">
        <v>47</v>
      </c>
      <c r="C4775">
        <v>1991</v>
      </c>
      <c r="D4775">
        <v>11</v>
      </c>
      <c r="E4775">
        <v>19</v>
      </c>
      <c r="F4775">
        <v>22</v>
      </c>
      <c r="G4775">
        <v>28</v>
      </c>
      <c r="H4775">
        <v>51</v>
      </c>
      <c r="I4775">
        <v>21</v>
      </c>
      <c r="J4775">
        <v>6.4</v>
      </c>
      <c r="L4775">
        <v>6.4</v>
      </c>
      <c r="M4775">
        <v>6.4</v>
      </c>
      <c r="Q4775">
        <v>6</v>
      </c>
      <c r="R4775" t="s">
        <v>580</v>
      </c>
      <c r="T4775" t="s">
        <v>3076</v>
      </c>
      <c r="U4775">
        <v>4.5540000000000003</v>
      </c>
      <c r="V4775">
        <v>-77.441999999999993</v>
      </c>
      <c r="W4775">
        <v>160</v>
      </c>
      <c r="X4775">
        <v>2</v>
      </c>
      <c r="Y4775">
        <v>1</v>
      </c>
      <c r="AE4775">
        <v>1</v>
      </c>
      <c r="AH4775">
        <v>28</v>
      </c>
      <c r="AI4775">
        <v>1</v>
      </c>
      <c r="AJ4775">
        <v>2</v>
      </c>
      <c r="AK4775">
        <v>1</v>
      </c>
      <c r="AQ4775">
        <v>2</v>
      </c>
      <c r="AT4775">
        <v>28</v>
      </c>
      <c r="AU4775">
        <v>1</v>
      </c>
    </row>
    <row r="4776" spans="1:47" x14ac:dyDescent="0.35">
      <c r="A4776">
        <v>5312</v>
      </c>
      <c r="B4776" t="s">
        <v>47</v>
      </c>
      <c r="C4776">
        <v>1991</v>
      </c>
      <c r="D4776">
        <v>11</v>
      </c>
      <c r="E4776">
        <v>22</v>
      </c>
      <c r="F4776">
        <v>0</v>
      </c>
      <c r="G4776">
        <v>40</v>
      </c>
      <c r="H4776">
        <v>23.9</v>
      </c>
      <c r="I4776">
        <v>10</v>
      </c>
      <c r="J4776">
        <v>4.7</v>
      </c>
      <c r="M4776">
        <v>4.7</v>
      </c>
      <c r="R4776" t="s">
        <v>312</v>
      </c>
      <c r="T4776" t="s">
        <v>3077</v>
      </c>
      <c r="U4776">
        <v>13.887</v>
      </c>
      <c r="V4776">
        <v>44.067999999999998</v>
      </c>
      <c r="W4776">
        <v>60</v>
      </c>
      <c r="X4776">
        <v>11</v>
      </c>
      <c r="Y4776">
        <v>1</v>
      </c>
      <c r="AB4776">
        <v>40</v>
      </c>
      <c r="AC4776">
        <v>1</v>
      </c>
      <c r="AE4776">
        <v>2</v>
      </c>
      <c r="AF4776">
        <v>17</v>
      </c>
      <c r="AG4776">
        <v>1</v>
      </c>
      <c r="AH4776">
        <v>87</v>
      </c>
      <c r="AI4776">
        <v>2</v>
      </c>
      <c r="AJ4776">
        <v>11</v>
      </c>
      <c r="AK4776">
        <v>1</v>
      </c>
      <c r="AN4776">
        <v>40</v>
      </c>
      <c r="AO4776">
        <v>1</v>
      </c>
      <c r="AQ4776">
        <v>2</v>
      </c>
      <c r="AR4776">
        <v>17</v>
      </c>
      <c r="AS4776">
        <v>1</v>
      </c>
      <c r="AT4776">
        <v>87</v>
      </c>
      <c r="AU4776">
        <v>2</v>
      </c>
    </row>
    <row r="4777" spans="1:47" x14ac:dyDescent="0.35">
      <c r="A4777">
        <v>5313</v>
      </c>
      <c r="B4777" t="s">
        <v>47</v>
      </c>
      <c r="C4777">
        <v>1991</v>
      </c>
      <c r="D4777">
        <v>11</v>
      </c>
      <c r="E4777">
        <v>28</v>
      </c>
      <c r="F4777">
        <v>17</v>
      </c>
      <c r="G4777">
        <v>19</v>
      </c>
      <c r="H4777">
        <v>55.5</v>
      </c>
      <c r="I4777">
        <v>16</v>
      </c>
      <c r="J4777">
        <v>5</v>
      </c>
      <c r="L4777">
        <v>5</v>
      </c>
      <c r="M4777">
        <v>5.6</v>
      </c>
      <c r="R4777" t="s">
        <v>73</v>
      </c>
      <c r="T4777" t="s">
        <v>3078</v>
      </c>
      <c r="U4777">
        <v>36.923999999999999</v>
      </c>
      <c r="V4777">
        <v>49.603000000000002</v>
      </c>
      <c r="W4777">
        <v>140</v>
      </c>
      <c r="X4777">
        <v>1</v>
      </c>
      <c r="Y4777">
        <v>1</v>
      </c>
      <c r="AB4777">
        <v>70</v>
      </c>
      <c r="AC4777">
        <v>2</v>
      </c>
      <c r="AE4777">
        <v>2</v>
      </c>
      <c r="AJ4777">
        <v>1</v>
      </c>
      <c r="AK4777">
        <v>1</v>
      </c>
      <c r="AN4777">
        <v>70</v>
      </c>
      <c r="AO4777">
        <v>2</v>
      </c>
      <c r="AQ4777">
        <v>2</v>
      </c>
    </row>
    <row r="4778" spans="1:47" x14ac:dyDescent="0.35">
      <c r="A4778">
        <v>5314</v>
      </c>
      <c r="B4778" t="s">
        <v>47</v>
      </c>
      <c r="C4778">
        <v>1991</v>
      </c>
      <c r="D4778">
        <v>12</v>
      </c>
      <c r="E4778">
        <v>2</v>
      </c>
      <c r="F4778">
        <v>8</v>
      </c>
      <c r="G4778">
        <v>49</v>
      </c>
      <c r="H4778">
        <v>40.200000000000003</v>
      </c>
      <c r="I4778">
        <v>9</v>
      </c>
      <c r="J4778">
        <v>5.5</v>
      </c>
      <c r="K4778">
        <v>5.5</v>
      </c>
      <c r="L4778">
        <v>5.6</v>
      </c>
      <c r="M4778">
        <v>5.2</v>
      </c>
      <c r="Q4778">
        <v>8</v>
      </c>
      <c r="R4778" t="s">
        <v>534</v>
      </c>
      <c r="T4778" t="s">
        <v>3079</v>
      </c>
      <c r="U4778">
        <v>45.497999999999998</v>
      </c>
      <c r="V4778">
        <v>21.114999999999998</v>
      </c>
      <c r="W4778">
        <v>110</v>
      </c>
      <c r="AC4778">
        <v>2</v>
      </c>
      <c r="AE4778">
        <v>2</v>
      </c>
      <c r="AH4778">
        <v>5000</v>
      </c>
      <c r="AI4778">
        <v>2</v>
      </c>
      <c r="AO4778">
        <v>2</v>
      </c>
      <c r="AQ4778">
        <v>2</v>
      </c>
      <c r="AT4778">
        <v>5000</v>
      </c>
      <c r="AU4778">
        <v>4</v>
      </c>
    </row>
    <row r="4779" spans="1:47" x14ac:dyDescent="0.35">
      <c r="A4779">
        <v>6482</v>
      </c>
      <c r="B4779" t="s">
        <v>51</v>
      </c>
      <c r="C4779">
        <v>1991</v>
      </c>
      <c r="D4779">
        <v>12</v>
      </c>
      <c r="E4779">
        <v>22</v>
      </c>
      <c r="F4779">
        <v>8</v>
      </c>
      <c r="G4779">
        <v>43</v>
      </c>
      <c r="H4779">
        <v>13.4</v>
      </c>
      <c r="I4779">
        <v>24</v>
      </c>
      <c r="J4779">
        <v>7.6</v>
      </c>
      <c r="K4779">
        <v>7.6</v>
      </c>
      <c r="L4779">
        <v>7.4</v>
      </c>
      <c r="M4779">
        <v>6.3</v>
      </c>
      <c r="R4779" t="s">
        <v>98</v>
      </c>
      <c r="T4779" t="s">
        <v>3080</v>
      </c>
      <c r="U4779">
        <v>45.533000000000001</v>
      </c>
      <c r="V4779">
        <v>151.02099999999999</v>
      </c>
      <c r="W4779">
        <v>50</v>
      </c>
    </row>
    <row r="4780" spans="1:47" x14ac:dyDescent="0.35">
      <c r="A4780">
        <v>6483</v>
      </c>
      <c r="B4780" t="s">
        <v>51</v>
      </c>
      <c r="C4780">
        <v>1992</v>
      </c>
      <c r="D4780">
        <v>1</v>
      </c>
      <c r="E4780">
        <v>5</v>
      </c>
      <c r="F4780">
        <v>6</v>
      </c>
      <c r="I4780">
        <v>8</v>
      </c>
      <c r="J4780">
        <v>3.7</v>
      </c>
      <c r="L4780">
        <v>3.7</v>
      </c>
      <c r="R4780" t="s">
        <v>93</v>
      </c>
      <c r="T4780" t="s">
        <v>3081</v>
      </c>
      <c r="U4780">
        <v>18</v>
      </c>
      <c r="V4780">
        <v>108</v>
      </c>
      <c r="W4780">
        <v>30</v>
      </c>
      <c r="AQ4780">
        <v>1</v>
      </c>
    </row>
    <row r="4781" spans="1:47" x14ac:dyDescent="0.35">
      <c r="A4781">
        <v>8252</v>
      </c>
      <c r="B4781" t="s">
        <v>47</v>
      </c>
      <c r="C4781">
        <v>1992</v>
      </c>
      <c r="D4781">
        <v>2</v>
      </c>
      <c r="E4781">
        <v>1</v>
      </c>
      <c r="F4781">
        <v>19</v>
      </c>
      <c r="G4781">
        <v>4</v>
      </c>
      <c r="H4781">
        <v>4.5</v>
      </c>
      <c r="I4781">
        <v>100</v>
      </c>
      <c r="J4781">
        <v>5.6</v>
      </c>
      <c r="M4781">
        <v>5.6</v>
      </c>
      <c r="R4781" t="s">
        <v>199</v>
      </c>
      <c r="T4781" t="s">
        <v>3082</v>
      </c>
      <c r="U4781">
        <v>35.106000000000002</v>
      </c>
      <c r="V4781">
        <v>139.64400000000001</v>
      </c>
      <c r="W4781">
        <v>30</v>
      </c>
      <c r="AB4781">
        <v>37</v>
      </c>
      <c r="AC4781">
        <v>1</v>
      </c>
      <c r="AE4781">
        <v>1</v>
      </c>
      <c r="AN4781">
        <v>37</v>
      </c>
      <c r="AO4781">
        <v>1</v>
      </c>
      <c r="AQ4781">
        <v>1</v>
      </c>
    </row>
    <row r="4782" spans="1:47" x14ac:dyDescent="0.35">
      <c r="A4782">
        <v>5315</v>
      </c>
      <c r="B4782" t="s">
        <v>47</v>
      </c>
      <c r="C4782">
        <v>1992</v>
      </c>
      <c r="D4782">
        <v>2</v>
      </c>
      <c r="E4782">
        <v>4</v>
      </c>
      <c r="F4782">
        <v>1</v>
      </c>
      <c r="G4782">
        <v>58</v>
      </c>
      <c r="H4782">
        <v>39.700000000000003</v>
      </c>
      <c r="I4782">
        <v>58</v>
      </c>
      <c r="J4782">
        <v>4.4000000000000004</v>
      </c>
      <c r="L4782">
        <v>4.4000000000000004</v>
      </c>
      <c r="M4782">
        <v>5</v>
      </c>
      <c r="R4782" t="s">
        <v>676</v>
      </c>
      <c r="T4782" t="s">
        <v>3083</v>
      </c>
      <c r="U4782">
        <v>-7.1379999999999999</v>
      </c>
      <c r="V4782">
        <v>109.06699999999999</v>
      </c>
      <c r="W4782">
        <v>60</v>
      </c>
      <c r="AB4782">
        <v>1</v>
      </c>
      <c r="AC4782">
        <v>1</v>
      </c>
      <c r="AE4782">
        <v>3</v>
      </c>
      <c r="AF4782">
        <v>800</v>
      </c>
      <c r="AG4782">
        <v>3</v>
      </c>
      <c r="AH4782">
        <v>700</v>
      </c>
      <c r="AI4782">
        <v>3</v>
      </c>
      <c r="AN4782">
        <v>1</v>
      </c>
      <c r="AO4782">
        <v>1</v>
      </c>
      <c r="AQ4782">
        <v>3</v>
      </c>
      <c r="AR4782">
        <v>800</v>
      </c>
      <c r="AS4782">
        <v>3</v>
      </c>
      <c r="AT4782">
        <v>700</v>
      </c>
      <c r="AU4782">
        <v>3</v>
      </c>
    </row>
    <row r="4783" spans="1:47" x14ac:dyDescent="0.35">
      <c r="A4783">
        <v>5316</v>
      </c>
      <c r="B4783" t="s">
        <v>47</v>
      </c>
      <c r="C4783">
        <v>1992</v>
      </c>
      <c r="D4783">
        <v>3</v>
      </c>
      <c r="E4783">
        <v>4</v>
      </c>
      <c r="F4783">
        <v>11</v>
      </c>
      <c r="G4783">
        <v>57</v>
      </c>
      <c r="H4783">
        <v>53</v>
      </c>
      <c r="I4783">
        <v>18</v>
      </c>
      <c r="J4783">
        <v>4.5999999999999996</v>
      </c>
      <c r="L4783">
        <v>4.5999999999999996</v>
      </c>
      <c r="M4783">
        <v>4.9000000000000004</v>
      </c>
      <c r="R4783" t="s">
        <v>73</v>
      </c>
      <c r="T4783" t="s">
        <v>3084</v>
      </c>
      <c r="U4783">
        <v>31.725999999999999</v>
      </c>
      <c r="V4783">
        <v>50.777999999999999</v>
      </c>
      <c r="W4783">
        <v>140</v>
      </c>
      <c r="X4783">
        <v>6</v>
      </c>
      <c r="Y4783">
        <v>1</v>
      </c>
      <c r="AB4783">
        <v>50</v>
      </c>
      <c r="AC4783">
        <v>1</v>
      </c>
      <c r="AE4783">
        <v>2</v>
      </c>
      <c r="AF4783">
        <v>300</v>
      </c>
      <c r="AG4783">
        <v>3</v>
      </c>
      <c r="AJ4783">
        <v>6</v>
      </c>
      <c r="AK4783">
        <v>1</v>
      </c>
      <c r="AN4783">
        <v>50</v>
      </c>
      <c r="AO4783">
        <v>1</v>
      </c>
      <c r="AQ4783">
        <v>2</v>
      </c>
      <c r="AR4783">
        <v>300</v>
      </c>
      <c r="AS4783">
        <v>3</v>
      </c>
    </row>
    <row r="4784" spans="1:47" x14ac:dyDescent="0.35">
      <c r="A4784">
        <v>5317</v>
      </c>
      <c r="B4784" t="s">
        <v>47</v>
      </c>
      <c r="C4784">
        <v>1992</v>
      </c>
      <c r="D4784">
        <v>3</v>
      </c>
      <c r="E4784">
        <v>13</v>
      </c>
      <c r="F4784">
        <v>17</v>
      </c>
      <c r="G4784">
        <v>18</v>
      </c>
      <c r="H4784">
        <v>39.9</v>
      </c>
      <c r="I4784">
        <v>27</v>
      </c>
      <c r="J4784">
        <v>6.9</v>
      </c>
      <c r="L4784">
        <v>6.9</v>
      </c>
      <c r="M4784">
        <v>6.2</v>
      </c>
      <c r="Q4784">
        <v>8</v>
      </c>
      <c r="R4784" t="s">
        <v>80</v>
      </c>
      <c r="T4784" t="s">
        <v>382</v>
      </c>
      <c r="U4784">
        <v>39.71</v>
      </c>
      <c r="V4784">
        <v>39.604999999999997</v>
      </c>
      <c r="W4784">
        <v>140</v>
      </c>
      <c r="X4784">
        <v>653</v>
      </c>
      <c r="Y4784">
        <v>3</v>
      </c>
      <c r="AB4784">
        <v>2000</v>
      </c>
      <c r="AC4784">
        <v>4</v>
      </c>
      <c r="AD4784">
        <v>750</v>
      </c>
      <c r="AE4784">
        <v>4</v>
      </c>
      <c r="AH4784">
        <v>8057</v>
      </c>
      <c r="AI4784">
        <v>4</v>
      </c>
      <c r="AJ4784">
        <v>653</v>
      </c>
      <c r="AK4784">
        <v>3</v>
      </c>
      <c r="AN4784">
        <v>2000</v>
      </c>
      <c r="AO4784">
        <v>4</v>
      </c>
      <c r="AP4784">
        <v>750</v>
      </c>
      <c r="AQ4784">
        <v>4</v>
      </c>
      <c r="AT4784">
        <v>8057</v>
      </c>
      <c r="AU4784">
        <v>4</v>
      </c>
    </row>
    <row r="4785" spans="1:47" x14ac:dyDescent="0.35">
      <c r="A4785">
        <v>5319</v>
      </c>
      <c r="B4785" t="s">
        <v>47</v>
      </c>
      <c r="C4785">
        <v>1992</v>
      </c>
      <c r="D4785">
        <v>4</v>
      </c>
      <c r="E4785">
        <v>13</v>
      </c>
      <c r="F4785">
        <v>1</v>
      </c>
      <c r="G4785">
        <v>20</v>
      </c>
      <c r="H4785">
        <v>0.8</v>
      </c>
      <c r="I4785">
        <v>21</v>
      </c>
      <c r="J4785">
        <v>5.2</v>
      </c>
      <c r="L4785">
        <v>5.2</v>
      </c>
      <c r="M4785">
        <v>5.5</v>
      </c>
      <c r="N4785">
        <v>5.9</v>
      </c>
      <c r="Q4785">
        <v>8</v>
      </c>
      <c r="R4785" t="s">
        <v>3085</v>
      </c>
      <c r="T4785" t="s">
        <v>3086</v>
      </c>
      <c r="U4785">
        <v>51.152999999999999</v>
      </c>
      <c r="V4785">
        <v>5.798</v>
      </c>
      <c r="W4785">
        <v>120</v>
      </c>
      <c r="X4785">
        <v>1</v>
      </c>
      <c r="Y4785">
        <v>1</v>
      </c>
      <c r="AB4785">
        <v>45</v>
      </c>
      <c r="AC4785">
        <v>1</v>
      </c>
      <c r="AD4785">
        <v>100</v>
      </c>
      <c r="AE4785">
        <v>4</v>
      </c>
      <c r="AJ4785">
        <v>1</v>
      </c>
      <c r="AK4785">
        <v>1</v>
      </c>
      <c r="AN4785">
        <v>45</v>
      </c>
      <c r="AO4785">
        <v>1</v>
      </c>
      <c r="AP4785">
        <v>100</v>
      </c>
      <c r="AQ4785">
        <v>4</v>
      </c>
    </row>
    <row r="4786" spans="1:47" x14ac:dyDescent="0.35">
      <c r="A4786">
        <v>5320</v>
      </c>
      <c r="B4786" t="s">
        <v>47</v>
      </c>
      <c r="C4786">
        <v>1992</v>
      </c>
      <c r="D4786">
        <v>4</v>
      </c>
      <c r="E4786">
        <v>23</v>
      </c>
      <c r="F4786">
        <v>4</v>
      </c>
      <c r="G4786">
        <v>50</v>
      </c>
      <c r="H4786">
        <v>23.2</v>
      </c>
      <c r="I4786">
        <v>12</v>
      </c>
      <c r="J4786">
        <v>6.3</v>
      </c>
      <c r="L4786">
        <v>6.3</v>
      </c>
      <c r="M4786">
        <v>5.7</v>
      </c>
      <c r="N4786">
        <v>6.1</v>
      </c>
      <c r="Q4786">
        <v>7</v>
      </c>
      <c r="R4786" t="s">
        <v>505</v>
      </c>
      <c r="S4786" t="s">
        <v>1092</v>
      </c>
      <c r="T4786" t="s">
        <v>3087</v>
      </c>
      <c r="U4786">
        <v>33.960999999999999</v>
      </c>
      <c r="V4786">
        <v>-116.318</v>
      </c>
      <c r="W4786">
        <v>150</v>
      </c>
      <c r="AB4786">
        <v>32</v>
      </c>
      <c r="AC4786">
        <v>1</v>
      </c>
      <c r="AE4786">
        <v>2</v>
      </c>
      <c r="AN4786">
        <v>32</v>
      </c>
      <c r="AO4786">
        <v>1</v>
      </c>
      <c r="AQ4786">
        <v>2</v>
      </c>
    </row>
    <row r="4787" spans="1:47" x14ac:dyDescent="0.35">
      <c r="A4787">
        <v>5321</v>
      </c>
      <c r="B4787" t="s">
        <v>51</v>
      </c>
      <c r="C4787">
        <v>1992</v>
      </c>
      <c r="D4787">
        <v>4</v>
      </c>
      <c r="E4787">
        <v>25</v>
      </c>
      <c r="F4787">
        <v>18</v>
      </c>
      <c r="G4787">
        <v>6</v>
      </c>
      <c r="H4787">
        <v>4.2</v>
      </c>
      <c r="I4787">
        <v>15</v>
      </c>
      <c r="J4787">
        <v>7.1</v>
      </c>
      <c r="L4787">
        <v>7.1</v>
      </c>
      <c r="M4787">
        <v>6.3</v>
      </c>
      <c r="Q4787">
        <v>8</v>
      </c>
      <c r="R4787" t="s">
        <v>505</v>
      </c>
      <c r="S4787" t="s">
        <v>1092</v>
      </c>
      <c r="T4787" t="s">
        <v>3088</v>
      </c>
      <c r="U4787">
        <v>40.368000000000002</v>
      </c>
      <c r="V4787">
        <v>-124.316</v>
      </c>
      <c r="W4787">
        <v>150</v>
      </c>
      <c r="AB4787">
        <v>98</v>
      </c>
      <c r="AC4787">
        <v>2</v>
      </c>
      <c r="AD4787">
        <v>75</v>
      </c>
      <c r="AE4787">
        <v>4</v>
      </c>
      <c r="AN4787">
        <v>98</v>
      </c>
      <c r="AO4787">
        <v>2</v>
      </c>
      <c r="AP4787">
        <v>75</v>
      </c>
      <c r="AQ4787">
        <v>4</v>
      </c>
    </row>
    <row r="4788" spans="1:47" x14ac:dyDescent="0.35">
      <c r="A4788">
        <v>5323</v>
      </c>
      <c r="B4788" t="s">
        <v>47</v>
      </c>
      <c r="C4788">
        <v>1992</v>
      </c>
      <c r="D4788">
        <v>5</v>
      </c>
      <c r="E4788">
        <v>15</v>
      </c>
      <c r="F4788">
        <v>8</v>
      </c>
      <c r="G4788">
        <v>8</v>
      </c>
      <c r="H4788">
        <v>2.9</v>
      </c>
      <c r="I4788">
        <v>50</v>
      </c>
      <c r="J4788">
        <v>6.2</v>
      </c>
      <c r="L4788">
        <v>6.2</v>
      </c>
      <c r="M4788">
        <v>5.7</v>
      </c>
      <c r="Q4788">
        <v>7</v>
      </c>
      <c r="R4788" t="s">
        <v>82</v>
      </c>
      <c r="T4788" t="s">
        <v>3089</v>
      </c>
      <c r="U4788">
        <v>41.018999999999998</v>
      </c>
      <c r="V4788">
        <v>72.429000000000002</v>
      </c>
      <c r="W4788">
        <v>40</v>
      </c>
      <c r="X4788">
        <v>4</v>
      </c>
      <c r="Y4788">
        <v>1</v>
      </c>
      <c r="AD4788">
        <v>31</v>
      </c>
      <c r="AE4788">
        <v>4</v>
      </c>
      <c r="AF4788">
        <v>5500</v>
      </c>
      <c r="AG4788">
        <v>4</v>
      </c>
      <c r="AH4788">
        <v>4000</v>
      </c>
      <c r="AI4788">
        <v>4</v>
      </c>
      <c r="AJ4788">
        <v>4</v>
      </c>
      <c r="AK4788">
        <v>1</v>
      </c>
      <c r="AP4788">
        <v>31</v>
      </c>
      <c r="AQ4788">
        <v>4</v>
      </c>
      <c r="AR4788">
        <v>5500</v>
      </c>
      <c r="AS4788">
        <v>4</v>
      </c>
      <c r="AT4788">
        <v>4000</v>
      </c>
      <c r="AU4788">
        <v>4</v>
      </c>
    </row>
    <row r="4789" spans="1:47" x14ac:dyDescent="0.35">
      <c r="A4789">
        <v>5324</v>
      </c>
      <c r="B4789" t="s">
        <v>51</v>
      </c>
      <c r="C4789">
        <v>1992</v>
      </c>
      <c r="D4789">
        <v>5</v>
      </c>
      <c r="E4789">
        <v>17</v>
      </c>
      <c r="F4789">
        <v>10</v>
      </c>
      <c r="G4789">
        <v>15</v>
      </c>
      <c r="H4789">
        <v>31.3</v>
      </c>
      <c r="I4789">
        <v>33</v>
      </c>
      <c r="J4789">
        <v>7.5</v>
      </c>
      <c r="L4789">
        <v>7.5</v>
      </c>
      <c r="M4789">
        <v>6.4</v>
      </c>
      <c r="R4789" t="s">
        <v>621</v>
      </c>
      <c r="T4789" t="s">
        <v>3090</v>
      </c>
      <c r="U4789">
        <v>7.1909999999999998</v>
      </c>
      <c r="V4789">
        <v>126.762</v>
      </c>
      <c r="W4789">
        <v>170</v>
      </c>
      <c r="AE4789">
        <v>1</v>
      </c>
      <c r="AQ4789">
        <v>1</v>
      </c>
      <c r="AR4789">
        <v>12</v>
      </c>
      <c r="AS4789">
        <v>1</v>
      </c>
    </row>
    <row r="4790" spans="1:47" x14ac:dyDescent="0.35">
      <c r="A4790">
        <v>5325</v>
      </c>
      <c r="B4790" t="s">
        <v>47</v>
      </c>
      <c r="C4790">
        <v>1992</v>
      </c>
      <c r="D4790">
        <v>5</v>
      </c>
      <c r="E4790">
        <v>20</v>
      </c>
      <c r="F4790">
        <v>12</v>
      </c>
      <c r="G4790">
        <v>20</v>
      </c>
      <c r="H4790">
        <v>32.799999999999997</v>
      </c>
      <c r="I4790">
        <v>16</v>
      </c>
      <c r="J4790">
        <v>6</v>
      </c>
      <c r="L4790">
        <v>6</v>
      </c>
      <c r="M4790">
        <v>6</v>
      </c>
      <c r="R4790" t="s">
        <v>115</v>
      </c>
      <c r="T4790" t="s">
        <v>3091</v>
      </c>
      <c r="U4790">
        <v>33.377000000000002</v>
      </c>
      <c r="V4790">
        <v>71.316999999999993</v>
      </c>
      <c r="W4790">
        <v>60</v>
      </c>
      <c r="X4790">
        <v>36</v>
      </c>
      <c r="Y4790">
        <v>1</v>
      </c>
      <c r="AB4790">
        <v>100</v>
      </c>
      <c r="AC4790">
        <v>2</v>
      </c>
      <c r="AE4790">
        <v>2</v>
      </c>
      <c r="AF4790">
        <v>400</v>
      </c>
      <c r="AG4790">
        <v>3</v>
      </c>
      <c r="AJ4790">
        <v>6</v>
      </c>
      <c r="AK4790">
        <v>1</v>
      </c>
      <c r="AN4790">
        <v>100</v>
      </c>
      <c r="AO4790">
        <v>2</v>
      </c>
      <c r="AQ4790">
        <v>2</v>
      </c>
      <c r="AR4790">
        <v>400</v>
      </c>
      <c r="AS4790">
        <v>3</v>
      </c>
    </row>
    <row r="4791" spans="1:47" x14ac:dyDescent="0.35">
      <c r="A4791">
        <v>5327</v>
      </c>
      <c r="B4791" t="s">
        <v>47</v>
      </c>
      <c r="C4791">
        <v>1992</v>
      </c>
      <c r="D4791">
        <v>5</v>
      </c>
      <c r="E4791">
        <v>25</v>
      </c>
      <c r="F4791">
        <v>16</v>
      </c>
      <c r="G4791">
        <v>55</v>
      </c>
      <c r="H4791">
        <v>4.0999999999999996</v>
      </c>
      <c r="I4791">
        <v>23</v>
      </c>
      <c r="J4791">
        <v>7</v>
      </c>
      <c r="L4791">
        <v>7</v>
      </c>
      <c r="M4791">
        <v>6.3</v>
      </c>
      <c r="R4791" t="s">
        <v>780</v>
      </c>
      <c r="T4791" t="s">
        <v>3092</v>
      </c>
      <c r="U4791">
        <v>19.613</v>
      </c>
      <c r="V4791">
        <v>-77.872</v>
      </c>
      <c r="W4791">
        <v>90</v>
      </c>
      <c r="AB4791">
        <v>40</v>
      </c>
      <c r="AC4791">
        <v>1</v>
      </c>
      <c r="AE4791">
        <v>2</v>
      </c>
      <c r="AH4791">
        <v>820</v>
      </c>
      <c r="AI4791">
        <v>3</v>
      </c>
      <c r="AN4791">
        <v>40</v>
      </c>
      <c r="AO4791">
        <v>1</v>
      </c>
      <c r="AQ4791">
        <v>2</v>
      </c>
      <c r="AT4791">
        <v>820</v>
      </c>
      <c r="AU4791">
        <v>3</v>
      </c>
    </row>
    <row r="4792" spans="1:47" x14ac:dyDescent="0.35">
      <c r="A4792">
        <v>6331</v>
      </c>
      <c r="B4792" t="s">
        <v>51</v>
      </c>
      <c r="C4792">
        <v>1992</v>
      </c>
      <c r="D4792">
        <v>5</v>
      </c>
      <c r="E4792">
        <v>27</v>
      </c>
      <c r="F4792">
        <v>5</v>
      </c>
      <c r="G4792">
        <v>13</v>
      </c>
      <c r="H4792">
        <v>38.799999999999997</v>
      </c>
      <c r="I4792">
        <v>19</v>
      </c>
      <c r="J4792">
        <v>7</v>
      </c>
      <c r="L4792">
        <v>7</v>
      </c>
      <c r="M4792">
        <v>6.3</v>
      </c>
      <c r="R4792" t="s">
        <v>1769</v>
      </c>
      <c r="T4792" t="s">
        <v>1770</v>
      </c>
      <c r="U4792">
        <v>-11.122</v>
      </c>
      <c r="V4792">
        <v>165.239</v>
      </c>
      <c r="W4792">
        <v>170</v>
      </c>
    </row>
    <row r="4793" spans="1:47" x14ac:dyDescent="0.35">
      <c r="A4793">
        <v>5328</v>
      </c>
      <c r="B4793" t="s">
        <v>47</v>
      </c>
      <c r="C4793">
        <v>1992</v>
      </c>
      <c r="D4793">
        <v>6</v>
      </c>
      <c r="E4793">
        <v>28</v>
      </c>
      <c r="F4793">
        <v>11</v>
      </c>
      <c r="G4793">
        <v>57</v>
      </c>
      <c r="H4793">
        <v>34.1</v>
      </c>
      <c r="I4793">
        <v>1</v>
      </c>
      <c r="J4793">
        <v>7.6</v>
      </c>
      <c r="L4793">
        <v>7.6</v>
      </c>
      <c r="M4793">
        <v>6.2</v>
      </c>
      <c r="Q4793">
        <v>9</v>
      </c>
      <c r="R4793" t="s">
        <v>505</v>
      </c>
      <c r="S4793" t="s">
        <v>1092</v>
      </c>
      <c r="T4793" t="s">
        <v>3093</v>
      </c>
      <c r="U4793">
        <v>34.201000000000001</v>
      </c>
      <c r="V4793">
        <v>-116.43600000000001</v>
      </c>
      <c r="W4793">
        <v>150</v>
      </c>
      <c r="X4793">
        <v>3</v>
      </c>
      <c r="Y4793">
        <v>1</v>
      </c>
      <c r="AB4793">
        <v>400</v>
      </c>
      <c r="AC4793">
        <v>3</v>
      </c>
      <c r="AD4793">
        <v>92</v>
      </c>
      <c r="AE4793">
        <v>4</v>
      </c>
      <c r="AJ4793">
        <v>3</v>
      </c>
      <c r="AK4793">
        <v>1</v>
      </c>
      <c r="AN4793">
        <v>400</v>
      </c>
      <c r="AO4793">
        <v>3</v>
      </c>
      <c r="AP4793">
        <v>92</v>
      </c>
      <c r="AQ4793">
        <v>4</v>
      </c>
    </row>
    <row r="4794" spans="1:47" x14ac:dyDescent="0.35">
      <c r="A4794">
        <v>5330</v>
      </c>
      <c r="B4794" t="s">
        <v>47</v>
      </c>
      <c r="C4794">
        <v>1992</v>
      </c>
      <c r="D4794">
        <v>6</v>
      </c>
      <c r="E4794">
        <v>28</v>
      </c>
      <c r="F4794">
        <v>15</v>
      </c>
      <c r="G4794">
        <v>5</v>
      </c>
      <c r="H4794">
        <v>30.7</v>
      </c>
      <c r="I4794">
        <v>5</v>
      </c>
      <c r="J4794">
        <v>6.7</v>
      </c>
      <c r="L4794">
        <v>6.7</v>
      </c>
      <c r="M4794">
        <v>6.3</v>
      </c>
      <c r="Q4794">
        <v>8</v>
      </c>
      <c r="R4794" t="s">
        <v>505</v>
      </c>
      <c r="S4794" t="s">
        <v>1092</v>
      </c>
      <c r="T4794" t="s">
        <v>3094</v>
      </c>
      <c r="U4794">
        <v>34.203000000000003</v>
      </c>
      <c r="V4794">
        <v>-116.827</v>
      </c>
      <c r="W4794">
        <v>150</v>
      </c>
      <c r="AC4794">
        <v>2</v>
      </c>
      <c r="AE4794">
        <v>2</v>
      </c>
      <c r="AO4794">
        <v>2</v>
      </c>
      <c r="AQ4794">
        <v>2</v>
      </c>
    </row>
    <row r="4795" spans="1:47" x14ac:dyDescent="0.35">
      <c r="A4795">
        <v>5331</v>
      </c>
      <c r="B4795" t="s">
        <v>47</v>
      </c>
      <c r="C4795">
        <v>1992</v>
      </c>
      <c r="D4795">
        <v>6</v>
      </c>
      <c r="E4795">
        <v>29</v>
      </c>
      <c r="F4795">
        <v>10</v>
      </c>
      <c r="G4795">
        <v>14</v>
      </c>
      <c r="H4795">
        <v>22.2</v>
      </c>
      <c r="I4795">
        <v>9</v>
      </c>
      <c r="J4795">
        <v>5.4</v>
      </c>
      <c r="L4795">
        <v>5.4</v>
      </c>
      <c r="M4795">
        <v>5.6</v>
      </c>
      <c r="R4795" t="s">
        <v>505</v>
      </c>
      <c r="S4795" t="s">
        <v>688</v>
      </c>
      <c r="T4795" t="s">
        <v>3095</v>
      </c>
      <c r="U4795">
        <v>36.704999999999998</v>
      </c>
      <c r="V4795">
        <v>-116.29300000000001</v>
      </c>
      <c r="W4795">
        <v>150</v>
      </c>
      <c r="AE4795">
        <v>2</v>
      </c>
      <c r="AQ4795">
        <v>2</v>
      </c>
    </row>
    <row r="4796" spans="1:47" x14ac:dyDescent="0.35">
      <c r="A4796">
        <v>6484</v>
      </c>
      <c r="B4796" t="s">
        <v>51</v>
      </c>
      <c r="C4796">
        <v>1992</v>
      </c>
      <c r="D4796">
        <v>7</v>
      </c>
      <c r="E4796">
        <v>18</v>
      </c>
      <c r="F4796">
        <v>8</v>
      </c>
      <c r="G4796">
        <v>36</v>
      </c>
      <c r="H4796">
        <v>58.7</v>
      </c>
      <c r="I4796">
        <v>29</v>
      </c>
      <c r="J4796">
        <v>7</v>
      </c>
      <c r="L4796">
        <v>7</v>
      </c>
      <c r="M4796">
        <v>6.2</v>
      </c>
      <c r="R4796" t="s">
        <v>199</v>
      </c>
      <c r="T4796" t="s">
        <v>2854</v>
      </c>
      <c r="U4796">
        <v>39.418999999999997</v>
      </c>
      <c r="V4796">
        <v>143.33000000000001</v>
      </c>
      <c r="W4796">
        <v>30</v>
      </c>
    </row>
    <row r="4797" spans="1:47" x14ac:dyDescent="0.35">
      <c r="A4797">
        <v>9818</v>
      </c>
      <c r="B4797" t="s">
        <v>51</v>
      </c>
      <c r="C4797">
        <v>1992</v>
      </c>
      <c r="D4797">
        <v>8</v>
      </c>
      <c r="E4797">
        <v>11</v>
      </c>
      <c r="F4797">
        <v>15</v>
      </c>
      <c r="G4797">
        <v>14</v>
      </c>
      <c r="H4797">
        <v>55.1</v>
      </c>
      <c r="I4797">
        <v>16</v>
      </c>
      <c r="J4797">
        <v>6.3</v>
      </c>
      <c r="L4797">
        <v>6.3</v>
      </c>
      <c r="M4797">
        <v>5.8</v>
      </c>
      <c r="R4797" t="s">
        <v>199</v>
      </c>
      <c r="T4797" t="s">
        <v>2283</v>
      </c>
      <c r="U4797">
        <v>32.536000000000001</v>
      </c>
      <c r="V4797">
        <v>141.64099999999999</v>
      </c>
      <c r="W4797">
        <v>30</v>
      </c>
    </row>
    <row r="4798" spans="1:47" x14ac:dyDescent="0.35">
      <c r="A4798">
        <v>5332</v>
      </c>
      <c r="B4798" t="s">
        <v>47</v>
      </c>
      <c r="C4798">
        <v>1992</v>
      </c>
      <c r="D4798">
        <v>8</v>
      </c>
      <c r="E4798">
        <v>19</v>
      </c>
      <c r="F4798">
        <v>2</v>
      </c>
      <c r="G4798">
        <v>4</v>
      </c>
      <c r="H4798">
        <v>37.4</v>
      </c>
      <c r="I4798">
        <v>27</v>
      </c>
      <c r="J4798">
        <v>7.5</v>
      </c>
      <c r="L4798">
        <v>7.5</v>
      </c>
      <c r="M4798">
        <v>6.6</v>
      </c>
      <c r="Q4798">
        <v>9</v>
      </c>
      <c r="R4798" t="s">
        <v>82</v>
      </c>
      <c r="T4798" t="s">
        <v>3096</v>
      </c>
      <c r="U4798">
        <v>42.142000000000003</v>
      </c>
      <c r="V4798">
        <v>73.575000000000003</v>
      </c>
      <c r="W4798">
        <v>40</v>
      </c>
      <c r="X4798">
        <v>75</v>
      </c>
      <c r="Y4798">
        <v>2</v>
      </c>
      <c r="AD4798">
        <v>130</v>
      </c>
      <c r="AE4798">
        <v>4</v>
      </c>
      <c r="AF4798">
        <v>8200</v>
      </c>
      <c r="AG4798">
        <v>4</v>
      </c>
      <c r="AJ4798">
        <v>75</v>
      </c>
      <c r="AK4798">
        <v>2</v>
      </c>
      <c r="AP4798">
        <v>130</v>
      </c>
      <c r="AQ4798">
        <v>4</v>
      </c>
      <c r="AR4798">
        <v>8200</v>
      </c>
      <c r="AS4798">
        <v>4</v>
      </c>
    </row>
    <row r="4799" spans="1:47" x14ac:dyDescent="0.35">
      <c r="A4799">
        <v>5334</v>
      </c>
      <c r="B4799" t="s">
        <v>47</v>
      </c>
      <c r="C4799">
        <v>1992</v>
      </c>
      <c r="D4799">
        <v>8</v>
      </c>
      <c r="E4799">
        <v>28</v>
      </c>
      <c r="F4799">
        <v>0</v>
      </c>
      <c r="G4799">
        <v>50</v>
      </c>
      <c r="H4799">
        <v>50.4</v>
      </c>
      <c r="I4799">
        <v>9</v>
      </c>
      <c r="J4799">
        <v>5.5</v>
      </c>
      <c r="L4799">
        <v>5.5</v>
      </c>
      <c r="M4799">
        <v>5.5</v>
      </c>
      <c r="R4799" t="s">
        <v>115</v>
      </c>
      <c r="T4799" t="s">
        <v>3097</v>
      </c>
      <c r="U4799">
        <v>29.087</v>
      </c>
      <c r="V4799">
        <v>66.739999999999995</v>
      </c>
      <c r="W4799">
        <v>60</v>
      </c>
      <c r="X4799">
        <v>4</v>
      </c>
      <c r="Y4799">
        <v>1</v>
      </c>
      <c r="AB4799">
        <v>200</v>
      </c>
      <c r="AC4799">
        <v>3</v>
      </c>
      <c r="AE4799">
        <v>2</v>
      </c>
      <c r="AG4799">
        <v>3</v>
      </c>
      <c r="AJ4799">
        <v>4</v>
      </c>
      <c r="AK4799">
        <v>1</v>
      </c>
      <c r="AN4799">
        <v>200</v>
      </c>
      <c r="AO4799">
        <v>3</v>
      </c>
      <c r="AQ4799">
        <v>2</v>
      </c>
      <c r="AS4799">
        <v>3</v>
      </c>
    </row>
    <row r="4800" spans="1:47" x14ac:dyDescent="0.35">
      <c r="A4800">
        <v>5335</v>
      </c>
      <c r="B4800" t="s">
        <v>51</v>
      </c>
      <c r="C4800">
        <v>1992</v>
      </c>
      <c r="D4800">
        <v>9</v>
      </c>
      <c r="E4800">
        <v>2</v>
      </c>
      <c r="F4800">
        <v>0</v>
      </c>
      <c r="G4800">
        <v>16</v>
      </c>
      <c r="H4800">
        <v>2.8</v>
      </c>
      <c r="I4800">
        <v>40</v>
      </c>
      <c r="J4800">
        <v>7.7</v>
      </c>
      <c r="L4800">
        <v>7.7</v>
      </c>
      <c r="M4800">
        <v>5.4</v>
      </c>
      <c r="R4800" t="s">
        <v>713</v>
      </c>
      <c r="T4800" t="s">
        <v>3098</v>
      </c>
      <c r="U4800">
        <v>11.727</v>
      </c>
      <c r="V4800">
        <v>-87.385999999999996</v>
      </c>
      <c r="W4800">
        <v>100</v>
      </c>
      <c r="Y4800">
        <v>1</v>
      </c>
      <c r="AJ4800">
        <v>170</v>
      </c>
      <c r="AK4800">
        <v>3</v>
      </c>
      <c r="AN4800">
        <v>489</v>
      </c>
      <c r="AO4800">
        <v>3</v>
      </c>
      <c r="AP4800">
        <v>30</v>
      </c>
      <c r="AQ4800">
        <v>4</v>
      </c>
      <c r="AR4800">
        <v>1500</v>
      </c>
      <c r="AS4800">
        <v>4</v>
      </c>
    </row>
    <row r="4801" spans="1:47" x14ac:dyDescent="0.35">
      <c r="A4801">
        <v>5337</v>
      </c>
      <c r="B4801" t="s">
        <v>47</v>
      </c>
      <c r="C4801">
        <v>1992</v>
      </c>
      <c r="D4801">
        <v>9</v>
      </c>
      <c r="E4801">
        <v>8</v>
      </c>
      <c r="F4801">
        <v>0</v>
      </c>
      <c r="G4801">
        <v>38</v>
      </c>
      <c r="H4801">
        <v>15.4</v>
      </c>
      <c r="I4801">
        <v>18</v>
      </c>
      <c r="J4801">
        <v>4.7</v>
      </c>
      <c r="L4801">
        <v>4.7</v>
      </c>
      <c r="M4801">
        <v>5.2</v>
      </c>
      <c r="R4801" t="s">
        <v>73</v>
      </c>
      <c r="T4801" t="s">
        <v>2418</v>
      </c>
      <c r="U4801">
        <v>29.134</v>
      </c>
      <c r="V4801">
        <v>52.186999999999998</v>
      </c>
      <c r="W4801">
        <v>140</v>
      </c>
      <c r="X4801">
        <v>1</v>
      </c>
      <c r="Y4801">
        <v>1</v>
      </c>
      <c r="AB4801">
        <v>11</v>
      </c>
      <c r="AC4801">
        <v>1</v>
      </c>
      <c r="AE4801">
        <v>2</v>
      </c>
      <c r="AF4801">
        <v>200</v>
      </c>
      <c r="AG4801">
        <v>3</v>
      </c>
      <c r="AJ4801">
        <v>1</v>
      </c>
      <c r="AK4801">
        <v>1</v>
      </c>
      <c r="AN4801">
        <v>11</v>
      </c>
      <c r="AO4801">
        <v>1</v>
      </c>
      <c r="AQ4801">
        <v>2</v>
      </c>
      <c r="AR4801">
        <v>200</v>
      </c>
      <c r="AS4801">
        <v>3</v>
      </c>
    </row>
    <row r="4802" spans="1:47" x14ac:dyDescent="0.35">
      <c r="A4802">
        <v>5338</v>
      </c>
      <c r="B4802" t="s">
        <v>47</v>
      </c>
      <c r="C4802">
        <v>1992</v>
      </c>
      <c r="D4802">
        <v>9</v>
      </c>
      <c r="E4802">
        <v>11</v>
      </c>
      <c r="F4802">
        <v>3</v>
      </c>
      <c r="G4802">
        <v>57</v>
      </c>
      <c r="H4802">
        <v>26.5</v>
      </c>
      <c r="I4802">
        <v>11</v>
      </c>
      <c r="J4802">
        <v>7</v>
      </c>
      <c r="L4802">
        <v>7</v>
      </c>
      <c r="M4802">
        <v>6.7</v>
      </c>
      <c r="R4802" t="s">
        <v>1156</v>
      </c>
      <c r="T4802" t="s">
        <v>3099</v>
      </c>
      <c r="U4802">
        <v>-6.0869999999999997</v>
      </c>
      <c r="V4802">
        <v>26.651</v>
      </c>
      <c r="W4802">
        <v>10</v>
      </c>
      <c r="X4802">
        <v>8</v>
      </c>
      <c r="Y4802">
        <v>1</v>
      </c>
      <c r="AB4802">
        <v>37</v>
      </c>
      <c r="AC4802">
        <v>1</v>
      </c>
      <c r="AE4802">
        <v>1</v>
      </c>
      <c r="AG4802">
        <v>2</v>
      </c>
      <c r="AJ4802">
        <v>8</v>
      </c>
      <c r="AK4802">
        <v>1</v>
      </c>
      <c r="AN4802">
        <v>37</v>
      </c>
      <c r="AO4802">
        <v>1</v>
      </c>
      <c r="AQ4802">
        <v>1</v>
      </c>
      <c r="AS4802">
        <v>2</v>
      </c>
    </row>
    <row r="4803" spans="1:47" x14ac:dyDescent="0.35">
      <c r="A4803">
        <v>5339</v>
      </c>
      <c r="B4803" t="s">
        <v>47</v>
      </c>
      <c r="C4803">
        <v>1992</v>
      </c>
      <c r="D4803">
        <v>10</v>
      </c>
      <c r="E4803">
        <v>12</v>
      </c>
      <c r="F4803">
        <v>13</v>
      </c>
      <c r="G4803">
        <v>9</v>
      </c>
      <c r="H4803">
        <v>55.5</v>
      </c>
      <c r="I4803">
        <v>22</v>
      </c>
      <c r="J4803">
        <v>5.3</v>
      </c>
      <c r="L4803">
        <v>5.3</v>
      </c>
      <c r="M4803">
        <v>5.9</v>
      </c>
      <c r="R4803" t="s">
        <v>85</v>
      </c>
      <c r="T4803" t="s">
        <v>3100</v>
      </c>
      <c r="U4803">
        <v>29.777999999999999</v>
      </c>
      <c r="V4803">
        <v>31.143999999999998</v>
      </c>
      <c r="W4803">
        <v>15</v>
      </c>
      <c r="X4803">
        <v>545</v>
      </c>
      <c r="Y4803">
        <v>3</v>
      </c>
      <c r="AB4803">
        <v>6512</v>
      </c>
      <c r="AC4803">
        <v>4</v>
      </c>
      <c r="AD4803">
        <v>1200</v>
      </c>
      <c r="AE4803">
        <v>4</v>
      </c>
      <c r="AF4803">
        <v>9350</v>
      </c>
      <c r="AG4803">
        <v>4</v>
      </c>
      <c r="AH4803">
        <v>9350</v>
      </c>
      <c r="AI4803">
        <v>4</v>
      </c>
      <c r="AJ4803">
        <v>545</v>
      </c>
      <c r="AK4803">
        <v>3</v>
      </c>
      <c r="AN4803">
        <v>6512</v>
      </c>
      <c r="AO4803">
        <v>4</v>
      </c>
      <c r="AP4803">
        <v>1200</v>
      </c>
      <c r="AQ4803">
        <v>4</v>
      </c>
      <c r="AR4803">
        <v>9350</v>
      </c>
      <c r="AS4803">
        <v>4</v>
      </c>
    </row>
    <row r="4804" spans="1:47" x14ac:dyDescent="0.35">
      <c r="A4804">
        <v>5341</v>
      </c>
      <c r="B4804" t="s">
        <v>47</v>
      </c>
      <c r="C4804">
        <v>1992</v>
      </c>
      <c r="D4804">
        <v>10</v>
      </c>
      <c r="E4804">
        <v>17</v>
      </c>
      <c r="F4804">
        <v>8</v>
      </c>
      <c r="G4804">
        <v>32</v>
      </c>
      <c r="H4804">
        <v>40.5</v>
      </c>
      <c r="I4804">
        <v>14</v>
      </c>
      <c r="J4804">
        <v>7</v>
      </c>
      <c r="L4804">
        <v>7</v>
      </c>
      <c r="M4804">
        <v>6.2</v>
      </c>
      <c r="R4804" t="s">
        <v>580</v>
      </c>
      <c r="T4804" t="s">
        <v>3101</v>
      </c>
      <c r="U4804">
        <v>6.8449999999999998</v>
      </c>
      <c r="V4804">
        <v>-76.805999999999997</v>
      </c>
      <c r="W4804">
        <v>160</v>
      </c>
      <c r="AB4804">
        <v>20</v>
      </c>
      <c r="AC4804">
        <v>1</v>
      </c>
      <c r="AE4804">
        <v>2</v>
      </c>
      <c r="AG4804">
        <v>3</v>
      </c>
      <c r="AN4804">
        <v>20</v>
      </c>
      <c r="AO4804">
        <v>1</v>
      </c>
      <c r="AQ4804">
        <v>2</v>
      </c>
      <c r="AS4804">
        <v>3</v>
      </c>
    </row>
    <row r="4805" spans="1:47" x14ac:dyDescent="0.35">
      <c r="A4805">
        <v>5342</v>
      </c>
      <c r="B4805" t="s">
        <v>47</v>
      </c>
      <c r="C4805">
        <v>1992</v>
      </c>
      <c r="D4805">
        <v>10</v>
      </c>
      <c r="E4805">
        <v>18</v>
      </c>
      <c r="F4805">
        <v>15</v>
      </c>
      <c r="G4805">
        <v>11</v>
      </c>
      <c r="H4805">
        <v>59.1</v>
      </c>
      <c r="I4805">
        <v>10</v>
      </c>
      <c r="J4805">
        <v>7.4</v>
      </c>
      <c r="L4805">
        <v>7.4</v>
      </c>
      <c r="M4805">
        <v>6.6</v>
      </c>
      <c r="R4805" t="s">
        <v>580</v>
      </c>
      <c r="T4805" t="s">
        <v>3102</v>
      </c>
      <c r="U4805">
        <v>7.0750000000000002</v>
      </c>
      <c r="V4805">
        <v>-76.861999999999995</v>
      </c>
      <c r="W4805">
        <v>160</v>
      </c>
      <c r="X4805">
        <v>11</v>
      </c>
      <c r="Y4805">
        <v>1</v>
      </c>
      <c r="AB4805">
        <v>115</v>
      </c>
      <c r="AC4805">
        <v>2</v>
      </c>
      <c r="AE4805">
        <v>2</v>
      </c>
      <c r="AG4805">
        <v>2</v>
      </c>
      <c r="AJ4805">
        <v>11</v>
      </c>
      <c r="AK4805">
        <v>1</v>
      </c>
      <c r="AN4805">
        <v>115</v>
      </c>
      <c r="AO4805">
        <v>2</v>
      </c>
      <c r="AQ4805">
        <v>2</v>
      </c>
    </row>
    <row r="4806" spans="1:47" x14ac:dyDescent="0.35">
      <c r="A4806">
        <v>5343</v>
      </c>
      <c r="B4806" t="s">
        <v>51</v>
      </c>
      <c r="C4806">
        <v>1992</v>
      </c>
      <c r="D4806">
        <v>12</v>
      </c>
      <c r="E4806">
        <v>12</v>
      </c>
      <c r="F4806">
        <v>5</v>
      </c>
      <c r="G4806">
        <v>29</v>
      </c>
      <c r="H4806">
        <v>26.3</v>
      </c>
      <c r="I4806">
        <v>28</v>
      </c>
      <c r="J4806">
        <v>7.8</v>
      </c>
      <c r="K4806">
        <v>7.8</v>
      </c>
      <c r="L4806">
        <v>7.5</v>
      </c>
      <c r="M4806">
        <v>6.5</v>
      </c>
      <c r="R4806" t="s">
        <v>676</v>
      </c>
      <c r="T4806" t="s">
        <v>3103</v>
      </c>
      <c r="U4806">
        <v>-8.48</v>
      </c>
      <c r="V4806">
        <v>121.896</v>
      </c>
      <c r="W4806">
        <v>60</v>
      </c>
      <c r="X4806">
        <v>1000</v>
      </c>
      <c r="Y4806">
        <v>4</v>
      </c>
      <c r="AB4806">
        <v>500</v>
      </c>
      <c r="AC4806">
        <v>3</v>
      </c>
      <c r="AD4806">
        <v>100</v>
      </c>
      <c r="AE4806">
        <v>4</v>
      </c>
      <c r="AF4806">
        <v>31785</v>
      </c>
      <c r="AG4806">
        <v>4</v>
      </c>
      <c r="AJ4806">
        <v>2500</v>
      </c>
      <c r="AK4806">
        <v>4</v>
      </c>
      <c r="AN4806">
        <v>2103</v>
      </c>
      <c r="AO4806">
        <v>4</v>
      </c>
      <c r="AP4806">
        <v>100</v>
      </c>
      <c r="AQ4806">
        <v>4</v>
      </c>
      <c r="AR4806">
        <v>31785</v>
      </c>
      <c r="AS4806">
        <v>4</v>
      </c>
    </row>
    <row r="4807" spans="1:47" x14ac:dyDescent="0.35">
      <c r="A4807">
        <v>5344</v>
      </c>
      <c r="B4807" t="s">
        <v>47</v>
      </c>
      <c r="C4807">
        <v>1993</v>
      </c>
      <c r="D4807">
        <v>1</v>
      </c>
      <c r="E4807">
        <v>15</v>
      </c>
      <c r="F4807">
        <v>11</v>
      </c>
      <c r="G4807">
        <v>6</v>
      </c>
      <c r="H4807">
        <v>5.9</v>
      </c>
      <c r="I4807">
        <v>102</v>
      </c>
      <c r="J4807">
        <v>7.6</v>
      </c>
      <c r="K4807">
        <v>7.6</v>
      </c>
      <c r="L4807">
        <v>7.1</v>
      </c>
      <c r="M4807">
        <v>6.9</v>
      </c>
      <c r="Q4807">
        <v>6</v>
      </c>
      <c r="R4807" t="s">
        <v>199</v>
      </c>
      <c r="T4807" t="s">
        <v>3104</v>
      </c>
      <c r="U4807">
        <v>43.3</v>
      </c>
      <c r="V4807">
        <v>143.691</v>
      </c>
      <c r="W4807">
        <v>30</v>
      </c>
      <c r="X4807">
        <v>2</v>
      </c>
      <c r="Y4807">
        <v>1</v>
      </c>
      <c r="AD4807">
        <v>358</v>
      </c>
      <c r="AE4807">
        <v>4</v>
      </c>
      <c r="AJ4807">
        <v>2</v>
      </c>
      <c r="AK4807">
        <v>1</v>
      </c>
      <c r="AP4807">
        <v>358</v>
      </c>
      <c r="AQ4807">
        <v>4</v>
      </c>
    </row>
    <row r="4808" spans="1:47" x14ac:dyDescent="0.35">
      <c r="A4808">
        <v>5346</v>
      </c>
      <c r="B4808" t="s">
        <v>47</v>
      </c>
      <c r="C4808">
        <v>1993</v>
      </c>
      <c r="D4808">
        <v>1</v>
      </c>
      <c r="E4808">
        <v>26</v>
      </c>
      <c r="F4808">
        <v>20</v>
      </c>
      <c r="G4808">
        <v>32</v>
      </c>
      <c r="H4808">
        <v>6.9</v>
      </c>
      <c r="I4808">
        <v>33</v>
      </c>
      <c r="J4808">
        <v>5.6</v>
      </c>
      <c r="K4808">
        <v>5.6</v>
      </c>
      <c r="L4808">
        <v>5.6</v>
      </c>
      <c r="M4808">
        <v>5.4</v>
      </c>
      <c r="R4808" t="s">
        <v>93</v>
      </c>
      <c r="T4808" t="s">
        <v>530</v>
      </c>
      <c r="U4808">
        <v>23.027000000000001</v>
      </c>
      <c r="V4808">
        <v>101.062</v>
      </c>
      <c r="W4808">
        <v>30</v>
      </c>
      <c r="AB4808">
        <v>66</v>
      </c>
      <c r="AC4808">
        <v>2</v>
      </c>
      <c r="AE4808">
        <v>3</v>
      </c>
      <c r="AF4808">
        <v>28417</v>
      </c>
      <c r="AG4808">
        <v>4</v>
      </c>
      <c r="AH4808">
        <v>28417</v>
      </c>
      <c r="AI4808">
        <v>4</v>
      </c>
      <c r="AN4808">
        <v>66</v>
      </c>
      <c r="AO4808">
        <v>2</v>
      </c>
      <c r="AQ4808">
        <v>3</v>
      </c>
      <c r="AR4808">
        <v>28417</v>
      </c>
      <c r="AS4808">
        <v>4</v>
      </c>
    </row>
    <row r="4809" spans="1:47" x14ac:dyDescent="0.35">
      <c r="A4809">
        <v>5347</v>
      </c>
      <c r="B4809" t="s">
        <v>47</v>
      </c>
      <c r="C4809">
        <v>1993</v>
      </c>
      <c r="D4809">
        <v>1</v>
      </c>
      <c r="E4809">
        <v>27</v>
      </c>
      <c r="F4809">
        <v>10</v>
      </c>
      <c r="G4809">
        <v>27</v>
      </c>
      <c r="H4809">
        <v>5.6</v>
      </c>
      <c r="I4809">
        <v>33</v>
      </c>
      <c r="J4809">
        <v>5.0999999999999996</v>
      </c>
      <c r="M4809">
        <v>5.0999999999999996</v>
      </c>
      <c r="R4809" t="s">
        <v>73</v>
      </c>
      <c r="T4809" t="s">
        <v>2097</v>
      </c>
      <c r="U4809">
        <v>32.103999999999999</v>
      </c>
      <c r="V4809">
        <v>60.088000000000001</v>
      </c>
      <c r="W4809">
        <v>140</v>
      </c>
      <c r="AE4809">
        <v>1</v>
      </c>
    </row>
    <row r="4810" spans="1:47" x14ac:dyDescent="0.35">
      <c r="A4810">
        <v>5348</v>
      </c>
      <c r="B4810" t="s">
        <v>51</v>
      </c>
      <c r="C4810">
        <v>1993</v>
      </c>
      <c r="D4810">
        <v>2</v>
      </c>
      <c r="E4810">
        <v>7</v>
      </c>
      <c r="F4810">
        <v>13</v>
      </c>
      <c r="G4810">
        <v>27</v>
      </c>
      <c r="H4810">
        <v>42</v>
      </c>
      <c r="I4810">
        <v>11</v>
      </c>
      <c r="J4810">
        <v>6.3</v>
      </c>
      <c r="K4810">
        <v>6.3</v>
      </c>
      <c r="L4810">
        <v>6.2</v>
      </c>
      <c r="M4810">
        <v>6.3</v>
      </c>
      <c r="R4810" t="s">
        <v>199</v>
      </c>
      <c r="T4810" t="s">
        <v>3105</v>
      </c>
      <c r="U4810">
        <v>37.634</v>
      </c>
      <c r="V4810">
        <v>137.245</v>
      </c>
      <c r="W4810">
        <v>30</v>
      </c>
      <c r="AE4810">
        <v>1</v>
      </c>
    </row>
    <row r="4811" spans="1:47" x14ac:dyDescent="0.35">
      <c r="A4811">
        <v>5349</v>
      </c>
      <c r="B4811" t="s">
        <v>47</v>
      </c>
      <c r="C4811">
        <v>1993</v>
      </c>
      <c r="D4811">
        <v>3</v>
      </c>
      <c r="E4811">
        <v>12</v>
      </c>
      <c r="F4811">
        <v>14</v>
      </c>
      <c r="G4811">
        <v>1</v>
      </c>
      <c r="H4811">
        <v>35.4</v>
      </c>
      <c r="I4811">
        <v>10</v>
      </c>
      <c r="J4811">
        <v>6.4</v>
      </c>
      <c r="K4811">
        <v>6.4</v>
      </c>
      <c r="L4811">
        <v>6.4</v>
      </c>
      <c r="M4811">
        <v>6</v>
      </c>
      <c r="R4811" t="s">
        <v>3106</v>
      </c>
      <c r="T4811" t="s">
        <v>3107</v>
      </c>
      <c r="U4811">
        <v>-14.385</v>
      </c>
      <c r="V4811">
        <v>-178.25200000000001</v>
      </c>
      <c r="W4811">
        <v>170</v>
      </c>
      <c r="X4811">
        <v>5</v>
      </c>
      <c r="Y4811">
        <v>1</v>
      </c>
      <c r="AB4811">
        <v>201</v>
      </c>
      <c r="AE4811">
        <v>1</v>
      </c>
      <c r="AJ4811">
        <v>5</v>
      </c>
      <c r="AK4811">
        <v>1</v>
      </c>
      <c r="AN4811">
        <v>20</v>
      </c>
      <c r="AO4811">
        <v>1</v>
      </c>
      <c r="AQ4811">
        <v>1</v>
      </c>
      <c r="AS4811">
        <v>2</v>
      </c>
      <c r="AU4811">
        <v>2</v>
      </c>
    </row>
    <row r="4812" spans="1:47" x14ac:dyDescent="0.35">
      <c r="A4812">
        <v>5350</v>
      </c>
      <c r="B4812" t="s">
        <v>47</v>
      </c>
      <c r="C4812">
        <v>1993</v>
      </c>
      <c r="D4812">
        <v>3</v>
      </c>
      <c r="E4812">
        <v>20</v>
      </c>
      <c r="F4812">
        <v>14</v>
      </c>
      <c r="G4812">
        <v>51</v>
      </c>
      <c r="H4812">
        <v>59.7</v>
      </c>
      <c r="I4812">
        <v>12</v>
      </c>
      <c r="J4812">
        <v>6.2</v>
      </c>
      <c r="K4812">
        <v>6.2</v>
      </c>
      <c r="L4812">
        <v>6</v>
      </c>
      <c r="M4812">
        <v>5.8</v>
      </c>
      <c r="R4812" t="s">
        <v>93</v>
      </c>
      <c r="T4812" t="s">
        <v>3108</v>
      </c>
      <c r="U4812">
        <v>29.084</v>
      </c>
      <c r="V4812">
        <v>87.332999999999998</v>
      </c>
      <c r="W4812">
        <v>40</v>
      </c>
      <c r="X4812">
        <v>2</v>
      </c>
      <c r="Y4812">
        <v>1</v>
      </c>
      <c r="AB4812">
        <v>3</v>
      </c>
      <c r="AC4812">
        <v>1</v>
      </c>
      <c r="AE4812">
        <v>1</v>
      </c>
      <c r="AJ4812">
        <v>2</v>
      </c>
      <c r="AK4812">
        <v>1</v>
      </c>
      <c r="AN4812">
        <v>3</v>
      </c>
      <c r="AO4812">
        <v>1</v>
      </c>
      <c r="AQ4812">
        <v>1</v>
      </c>
    </row>
    <row r="4813" spans="1:47" x14ac:dyDescent="0.35">
      <c r="A4813">
        <v>5351</v>
      </c>
      <c r="B4813" t="s">
        <v>47</v>
      </c>
      <c r="C4813">
        <v>1993</v>
      </c>
      <c r="D4813">
        <v>3</v>
      </c>
      <c r="E4813">
        <v>25</v>
      </c>
      <c r="F4813">
        <v>13</v>
      </c>
      <c r="G4813">
        <v>34</v>
      </c>
      <c r="H4813">
        <v>35.4</v>
      </c>
      <c r="I4813">
        <v>21</v>
      </c>
      <c r="J4813">
        <v>5.6</v>
      </c>
      <c r="K4813">
        <v>5.6</v>
      </c>
      <c r="L4813">
        <v>5.4</v>
      </c>
      <c r="M4813">
        <v>5.5</v>
      </c>
      <c r="Q4813">
        <v>7</v>
      </c>
      <c r="R4813" t="s">
        <v>505</v>
      </c>
      <c r="S4813" t="s">
        <v>1673</v>
      </c>
      <c r="T4813" t="s">
        <v>3109</v>
      </c>
      <c r="U4813">
        <v>45.034999999999997</v>
      </c>
      <c r="V4813">
        <v>-122.607</v>
      </c>
      <c r="W4813">
        <v>150</v>
      </c>
      <c r="AD4813">
        <v>28.4</v>
      </c>
      <c r="AE4813">
        <v>4</v>
      </c>
    </row>
    <row r="4814" spans="1:47" x14ac:dyDescent="0.35">
      <c r="A4814">
        <v>5352</v>
      </c>
      <c r="B4814" t="s">
        <v>47</v>
      </c>
      <c r="C4814">
        <v>1993</v>
      </c>
      <c r="D4814">
        <v>3</v>
      </c>
      <c r="E4814">
        <v>26</v>
      </c>
      <c r="F4814">
        <v>22</v>
      </c>
      <c r="G4814">
        <v>52</v>
      </c>
      <c r="H4814">
        <v>46.9</v>
      </c>
      <c r="I4814">
        <v>30</v>
      </c>
      <c r="J4814">
        <v>5.0999999999999996</v>
      </c>
      <c r="K4814">
        <v>5.0999999999999996</v>
      </c>
      <c r="L4814">
        <v>4.8</v>
      </c>
      <c r="M4814">
        <v>5.0999999999999996</v>
      </c>
      <c r="R4814" t="s">
        <v>73</v>
      </c>
      <c r="T4814" t="s">
        <v>3110</v>
      </c>
      <c r="U4814">
        <v>30.692</v>
      </c>
      <c r="V4814">
        <v>50.886000000000003</v>
      </c>
      <c r="W4814">
        <v>140</v>
      </c>
      <c r="AE4814">
        <v>2</v>
      </c>
    </row>
    <row r="4815" spans="1:47" x14ac:dyDescent="0.35">
      <c r="A4815">
        <v>5353</v>
      </c>
      <c r="B4815" t="s">
        <v>47</v>
      </c>
      <c r="C4815">
        <v>1993</v>
      </c>
      <c r="D4815">
        <v>4</v>
      </c>
      <c r="E4815">
        <v>18</v>
      </c>
      <c r="F4815">
        <v>9</v>
      </c>
      <c r="G4815">
        <v>16</v>
      </c>
      <c r="H4815">
        <v>23.2</v>
      </c>
      <c r="I4815">
        <v>106</v>
      </c>
      <c r="J4815">
        <v>6.3</v>
      </c>
      <c r="K4815">
        <v>6.3</v>
      </c>
      <c r="M4815">
        <v>6</v>
      </c>
      <c r="R4815" t="s">
        <v>479</v>
      </c>
      <c r="T4815" t="s">
        <v>606</v>
      </c>
      <c r="U4815">
        <v>-11.651999999999999</v>
      </c>
      <c r="V4815">
        <v>-76.53</v>
      </c>
      <c r="W4815">
        <v>160</v>
      </c>
      <c r="X4815">
        <v>6</v>
      </c>
      <c r="Y4815">
        <v>1</v>
      </c>
      <c r="AE4815">
        <v>1</v>
      </c>
    </row>
    <row r="4816" spans="1:47" x14ac:dyDescent="0.35">
      <c r="A4816">
        <v>5354</v>
      </c>
      <c r="B4816" t="s">
        <v>51</v>
      </c>
      <c r="C4816">
        <v>1993</v>
      </c>
      <c r="D4816">
        <v>6</v>
      </c>
      <c r="E4816">
        <v>8</v>
      </c>
      <c r="F4816">
        <v>13</v>
      </c>
      <c r="G4816">
        <v>3</v>
      </c>
      <c r="H4816">
        <v>36.4</v>
      </c>
      <c r="I4816">
        <v>71</v>
      </c>
      <c r="J4816">
        <v>7.5</v>
      </c>
      <c r="K4816">
        <v>7.5</v>
      </c>
      <c r="L4816">
        <v>7.3</v>
      </c>
      <c r="M4816">
        <v>6.4</v>
      </c>
      <c r="R4816" t="s">
        <v>98</v>
      </c>
      <c r="T4816" t="s">
        <v>902</v>
      </c>
      <c r="U4816">
        <v>51.218000000000004</v>
      </c>
      <c r="V4816">
        <v>157.82900000000001</v>
      </c>
      <c r="W4816">
        <v>50</v>
      </c>
      <c r="AE4816">
        <v>1</v>
      </c>
    </row>
    <row r="4817" spans="1:47" x14ac:dyDescent="0.35">
      <c r="A4817">
        <v>10046</v>
      </c>
      <c r="B4817" t="s">
        <v>51</v>
      </c>
      <c r="C4817">
        <v>1993</v>
      </c>
      <c r="D4817">
        <v>6</v>
      </c>
      <c r="E4817">
        <v>18</v>
      </c>
      <c r="F4817">
        <v>11</v>
      </c>
      <c r="G4817">
        <v>52</v>
      </c>
      <c r="H4817">
        <v>54.8</v>
      </c>
      <c r="I4817">
        <v>20</v>
      </c>
      <c r="J4817">
        <v>6.6</v>
      </c>
      <c r="K4817">
        <v>6.6</v>
      </c>
      <c r="L4817">
        <v>6.6</v>
      </c>
      <c r="M4817">
        <v>6.2</v>
      </c>
      <c r="R4817" t="s">
        <v>1827</v>
      </c>
      <c r="T4817" t="s">
        <v>1828</v>
      </c>
      <c r="U4817">
        <v>-28.885999999999999</v>
      </c>
      <c r="V4817">
        <v>-176.81899999999999</v>
      </c>
      <c r="W4817">
        <v>170</v>
      </c>
    </row>
    <row r="4818" spans="1:47" x14ac:dyDescent="0.35">
      <c r="A4818">
        <v>5355</v>
      </c>
      <c r="B4818" t="s">
        <v>47</v>
      </c>
      <c r="C4818">
        <v>1993</v>
      </c>
      <c r="D4818">
        <v>6</v>
      </c>
      <c r="E4818">
        <v>22</v>
      </c>
      <c r="F4818">
        <v>16</v>
      </c>
      <c r="G4818">
        <v>32</v>
      </c>
      <c r="H4818">
        <v>43.7</v>
      </c>
      <c r="I4818">
        <v>33</v>
      </c>
      <c r="J4818">
        <v>5.4</v>
      </c>
      <c r="K4818">
        <v>5.4</v>
      </c>
      <c r="L4818">
        <v>4.8</v>
      </c>
      <c r="M4818">
        <v>5.5</v>
      </c>
      <c r="R4818" t="s">
        <v>73</v>
      </c>
      <c r="T4818" t="s">
        <v>3110</v>
      </c>
      <c r="U4818">
        <v>30.149000000000001</v>
      </c>
      <c r="V4818">
        <v>50.814</v>
      </c>
      <c r="W4818">
        <v>140</v>
      </c>
      <c r="X4818">
        <v>24</v>
      </c>
      <c r="Y4818">
        <v>1</v>
      </c>
    </row>
    <row r="4819" spans="1:47" x14ac:dyDescent="0.35">
      <c r="A4819">
        <v>5356</v>
      </c>
      <c r="B4819" t="s">
        <v>47</v>
      </c>
      <c r="C4819">
        <v>1993</v>
      </c>
      <c r="D4819">
        <v>7</v>
      </c>
      <c r="E4819">
        <v>10</v>
      </c>
      <c r="F4819">
        <v>20</v>
      </c>
      <c r="G4819">
        <v>40</v>
      </c>
      <c r="H4819">
        <v>58.9</v>
      </c>
      <c r="I4819">
        <v>20</v>
      </c>
      <c r="J4819">
        <v>5.8</v>
      </c>
      <c r="K4819">
        <v>5.8</v>
      </c>
      <c r="L4819">
        <v>5.6</v>
      </c>
      <c r="M4819">
        <v>5.3</v>
      </c>
      <c r="R4819" t="s">
        <v>595</v>
      </c>
      <c r="T4819" t="s">
        <v>3111</v>
      </c>
      <c r="U4819">
        <v>9.8209999999999997</v>
      </c>
      <c r="V4819">
        <v>-83.622</v>
      </c>
      <c r="W4819">
        <v>100</v>
      </c>
      <c r="X4819">
        <v>2</v>
      </c>
      <c r="Y4819">
        <v>1</v>
      </c>
      <c r="AB4819">
        <v>9</v>
      </c>
      <c r="AC4819">
        <v>1</v>
      </c>
      <c r="AE4819">
        <v>1</v>
      </c>
      <c r="AJ4819">
        <v>2</v>
      </c>
      <c r="AK4819">
        <v>1</v>
      </c>
      <c r="AN4819">
        <v>9</v>
      </c>
      <c r="AO4819">
        <v>1</v>
      </c>
      <c r="AQ4819">
        <v>1</v>
      </c>
    </row>
    <row r="4820" spans="1:47" x14ac:dyDescent="0.35">
      <c r="A4820">
        <v>5357</v>
      </c>
      <c r="B4820" t="s">
        <v>51</v>
      </c>
      <c r="C4820">
        <v>1993</v>
      </c>
      <c r="D4820">
        <v>7</v>
      </c>
      <c r="E4820">
        <v>12</v>
      </c>
      <c r="F4820">
        <v>13</v>
      </c>
      <c r="G4820">
        <v>17</v>
      </c>
      <c r="H4820">
        <v>11.9</v>
      </c>
      <c r="I4820">
        <v>17</v>
      </c>
      <c r="J4820">
        <v>7.7</v>
      </c>
      <c r="K4820">
        <v>7.7</v>
      </c>
      <c r="L4820">
        <v>7.6</v>
      </c>
      <c r="M4820">
        <v>6.6</v>
      </c>
      <c r="Q4820">
        <v>8</v>
      </c>
      <c r="R4820" t="s">
        <v>199</v>
      </c>
      <c r="T4820" t="s">
        <v>3112</v>
      </c>
      <c r="U4820">
        <v>42.850999999999999</v>
      </c>
      <c r="V4820">
        <v>139.197</v>
      </c>
      <c r="W4820">
        <v>30</v>
      </c>
      <c r="X4820">
        <v>23</v>
      </c>
      <c r="Y4820">
        <v>3</v>
      </c>
      <c r="AB4820">
        <v>233</v>
      </c>
      <c r="AC4820">
        <v>3</v>
      </c>
      <c r="AD4820">
        <v>1207</v>
      </c>
      <c r="AE4820">
        <v>4</v>
      </c>
      <c r="AG4820">
        <v>3</v>
      </c>
      <c r="AJ4820">
        <v>231</v>
      </c>
      <c r="AK4820">
        <v>3</v>
      </c>
      <c r="AN4820">
        <v>233</v>
      </c>
      <c r="AO4820">
        <v>3</v>
      </c>
      <c r="AP4820">
        <v>1207</v>
      </c>
      <c r="AQ4820">
        <v>4</v>
      </c>
      <c r="AR4820">
        <v>2374</v>
      </c>
      <c r="AS4820">
        <v>4</v>
      </c>
    </row>
    <row r="4821" spans="1:47" x14ac:dyDescent="0.35">
      <c r="A4821">
        <v>5358</v>
      </c>
      <c r="B4821" t="s">
        <v>47</v>
      </c>
      <c r="C4821">
        <v>1993</v>
      </c>
      <c r="D4821">
        <v>7</v>
      </c>
      <c r="E4821">
        <v>14</v>
      </c>
      <c r="F4821">
        <v>12</v>
      </c>
      <c r="G4821">
        <v>31</v>
      </c>
      <c r="H4821">
        <v>49.4</v>
      </c>
      <c r="I4821">
        <v>23</v>
      </c>
      <c r="J4821">
        <v>5.6</v>
      </c>
      <c r="K4821">
        <v>5.6</v>
      </c>
      <c r="L4821">
        <v>5.5</v>
      </c>
      <c r="M4821">
        <v>5.3</v>
      </c>
      <c r="R4821" t="s">
        <v>56</v>
      </c>
      <c r="T4821" t="s">
        <v>850</v>
      </c>
      <c r="U4821">
        <v>38.223999999999997</v>
      </c>
      <c r="V4821">
        <v>21.756</v>
      </c>
      <c r="W4821">
        <v>130</v>
      </c>
      <c r="AE4821">
        <v>1</v>
      </c>
    </row>
    <row r="4822" spans="1:47" x14ac:dyDescent="0.35">
      <c r="A4822">
        <v>5359</v>
      </c>
      <c r="B4822" t="s">
        <v>47</v>
      </c>
      <c r="C4822">
        <v>1993</v>
      </c>
      <c r="D4822">
        <v>8</v>
      </c>
      <c r="E4822">
        <v>1</v>
      </c>
      <c r="F4822">
        <v>0</v>
      </c>
      <c r="G4822">
        <v>20</v>
      </c>
      <c r="H4822">
        <v>40.5</v>
      </c>
      <c r="I4822">
        <v>13</v>
      </c>
      <c r="J4822">
        <v>5.5</v>
      </c>
      <c r="K4822">
        <v>5.5</v>
      </c>
      <c r="L4822">
        <v>5.0999999999999996</v>
      </c>
      <c r="M4822">
        <v>5.2</v>
      </c>
      <c r="R4822" t="s">
        <v>1368</v>
      </c>
      <c r="T4822" t="s">
        <v>3113</v>
      </c>
      <c r="U4822">
        <v>15.385</v>
      </c>
      <c r="V4822">
        <v>31.69</v>
      </c>
      <c r="W4822">
        <v>15</v>
      </c>
      <c r="X4822">
        <v>2</v>
      </c>
      <c r="Y4822">
        <v>1</v>
      </c>
      <c r="AB4822">
        <v>9</v>
      </c>
      <c r="AC4822">
        <v>1</v>
      </c>
      <c r="AE4822">
        <v>1</v>
      </c>
      <c r="AJ4822">
        <v>2</v>
      </c>
      <c r="AK4822">
        <v>1</v>
      </c>
      <c r="AN4822">
        <v>9</v>
      </c>
      <c r="AO4822">
        <v>1</v>
      </c>
      <c r="AQ4822">
        <v>1</v>
      </c>
    </row>
    <row r="4823" spans="1:47" x14ac:dyDescent="0.35">
      <c r="A4823">
        <v>6486</v>
      </c>
      <c r="B4823" t="s">
        <v>51</v>
      </c>
      <c r="C4823">
        <v>1993</v>
      </c>
      <c r="D4823">
        <v>8</v>
      </c>
      <c r="E4823">
        <v>7</v>
      </c>
      <c r="F4823">
        <v>19</v>
      </c>
      <c r="G4823">
        <v>42</v>
      </c>
      <c r="H4823">
        <v>41.9</v>
      </c>
      <c r="I4823">
        <v>13</v>
      </c>
      <c r="J4823">
        <v>6.3</v>
      </c>
      <c r="K4823">
        <v>6.3</v>
      </c>
      <c r="L4823">
        <v>6.1</v>
      </c>
      <c r="M4823">
        <v>6.2</v>
      </c>
      <c r="R4823" t="s">
        <v>199</v>
      </c>
      <c r="T4823" t="s">
        <v>199</v>
      </c>
      <c r="U4823">
        <v>41.984999999999999</v>
      </c>
      <c r="V4823">
        <v>139.839</v>
      </c>
      <c r="W4823">
        <v>30</v>
      </c>
    </row>
    <row r="4824" spans="1:47" x14ac:dyDescent="0.35">
      <c r="A4824">
        <v>5360</v>
      </c>
      <c r="B4824" t="s">
        <v>51</v>
      </c>
      <c r="C4824">
        <v>1993</v>
      </c>
      <c r="D4824">
        <v>8</v>
      </c>
      <c r="E4824">
        <v>8</v>
      </c>
      <c r="F4824">
        <v>8</v>
      </c>
      <c r="G4824">
        <v>34</v>
      </c>
      <c r="H4824">
        <v>24.9</v>
      </c>
      <c r="I4824">
        <v>59</v>
      </c>
      <c r="J4824">
        <v>7.8</v>
      </c>
      <c r="K4824">
        <v>7.8</v>
      </c>
      <c r="L4824">
        <v>8</v>
      </c>
      <c r="M4824">
        <v>7.1</v>
      </c>
      <c r="Q4824">
        <v>9</v>
      </c>
      <c r="R4824" t="s">
        <v>647</v>
      </c>
      <c r="S4824" t="s">
        <v>1104</v>
      </c>
      <c r="T4824" t="s">
        <v>3114</v>
      </c>
      <c r="U4824">
        <v>12.981999999999999</v>
      </c>
      <c r="V4824">
        <v>144.80099999999999</v>
      </c>
      <c r="W4824">
        <v>170</v>
      </c>
      <c r="AB4824">
        <v>48</v>
      </c>
      <c r="AC4824">
        <v>1</v>
      </c>
      <c r="AD4824">
        <v>250</v>
      </c>
      <c r="AE4824">
        <v>4</v>
      </c>
      <c r="AN4824">
        <v>48</v>
      </c>
      <c r="AO4824">
        <v>1</v>
      </c>
      <c r="AP4824">
        <v>250</v>
      </c>
      <c r="AQ4824">
        <v>4</v>
      </c>
    </row>
    <row r="4825" spans="1:47" x14ac:dyDescent="0.35">
      <c r="A4825">
        <v>5362</v>
      </c>
      <c r="B4825" t="s">
        <v>47</v>
      </c>
      <c r="C4825">
        <v>1993</v>
      </c>
      <c r="D4825">
        <v>9</v>
      </c>
      <c r="E4825">
        <v>10</v>
      </c>
      <c r="F4825">
        <v>19</v>
      </c>
      <c r="G4825">
        <v>12</v>
      </c>
      <c r="H4825">
        <v>54.6</v>
      </c>
      <c r="I4825">
        <v>34</v>
      </c>
      <c r="J4825">
        <v>7.2</v>
      </c>
      <c r="K4825">
        <v>7.2</v>
      </c>
      <c r="L4825">
        <v>7.3</v>
      </c>
      <c r="M4825">
        <v>6.2</v>
      </c>
      <c r="R4825" t="s">
        <v>578</v>
      </c>
      <c r="T4825" t="s">
        <v>3115</v>
      </c>
      <c r="U4825">
        <v>14.717000000000001</v>
      </c>
      <c r="V4825">
        <v>-92.644999999999996</v>
      </c>
      <c r="W4825">
        <v>100</v>
      </c>
      <c r="X4825">
        <v>1</v>
      </c>
      <c r="Y4825">
        <v>1</v>
      </c>
      <c r="AB4825">
        <v>3</v>
      </c>
      <c r="AC4825">
        <v>1</v>
      </c>
      <c r="AE4825">
        <v>2</v>
      </c>
      <c r="AJ4825">
        <v>1</v>
      </c>
      <c r="AK4825">
        <v>1</v>
      </c>
      <c r="AN4825">
        <v>3</v>
      </c>
      <c r="AO4825">
        <v>1</v>
      </c>
      <c r="AQ4825">
        <v>2</v>
      </c>
    </row>
    <row r="4826" spans="1:47" x14ac:dyDescent="0.35">
      <c r="A4826">
        <v>5363</v>
      </c>
      <c r="B4826" t="s">
        <v>47</v>
      </c>
      <c r="C4826">
        <v>1993</v>
      </c>
      <c r="D4826">
        <v>9</v>
      </c>
      <c r="E4826">
        <v>21</v>
      </c>
      <c r="F4826">
        <v>3</v>
      </c>
      <c r="G4826">
        <v>28</v>
      </c>
      <c r="H4826">
        <v>55.4</v>
      </c>
      <c r="I4826">
        <v>11</v>
      </c>
      <c r="J4826">
        <v>6</v>
      </c>
      <c r="K4826">
        <v>6</v>
      </c>
      <c r="L4826">
        <v>5.8</v>
      </c>
      <c r="M4826">
        <v>5.7</v>
      </c>
      <c r="Q4826">
        <v>7</v>
      </c>
      <c r="R4826" t="s">
        <v>505</v>
      </c>
      <c r="S4826" t="s">
        <v>822</v>
      </c>
      <c r="T4826" t="s">
        <v>3116</v>
      </c>
      <c r="U4826">
        <v>42.314</v>
      </c>
      <c r="V4826">
        <v>-122.012</v>
      </c>
      <c r="W4826">
        <v>150</v>
      </c>
      <c r="X4826">
        <v>2</v>
      </c>
      <c r="Y4826">
        <v>1</v>
      </c>
      <c r="AD4826">
        <v>7.5</v>
      </c>
      <c r="AE4826">
        <v>3</v>
      </c>
    </row>
    <row r="4827" spans="1:47" x14ac:dyDescent="0.35">
      <c r="A4827">
        <v>5364</v>
      </c>
      <c r="B4827" t="s">
        <v>47</v>
      </c>
      <c r="C4827">
        <v>1993</v>
      </c>
      <c r="D4827">
        <v>9</v>
      </c>
      <c r="E4827">
        <v>29</v>
      </c>
      <c r="F4827">
        <v>22</v>
      </c>
      <c r="G4827">
        <v>25</v>
      </c>
      <c r="H4827">
        <v>48.6</v>
      </c>
      <c r="I4827">
        <v>7</v>
      </c>
      <c r="J4827">
        <v>6.2</v>
      </c>
      <c r="K4827">
        <v>6.2</v>
      </c>
      <c r="L4827">
        <v>6.2</v>
      </c>
      <c r="M4827">
        <v>6.3</v>
      </c>
      <c r="Q4827">
        <v>8</v>
      </c>
      <c r="R4827" t="s">
        <v>77</v>
      </c>
      <c r="T4827" t="s">
        <v>3117</v>
      </c>
      <c r="U4827">
        <v>18.065999999999999</v>
      </c>
      <c r="V4827">
        <v>76.450999999999993</v>
      </c>
      <c r="W4827">
        <v>60</v>
      </c>
      <c r="X4827">
        <v>11000</v>
      </c>
      <c r="Y4827">
        <v>4</v>
      </c>
      <c r="AB4827">
        <v>30000</v>
      </c>
      <c r="AC4827">
        <v>4</v>
      </c>
      <c r="AD4827">
        <v>300</v>
      </c>
      <c r="AE4827">
        <v>4</v>
      </c>
      <c r="AG4827">
        <v>4</v>
      </c>
      <c r="AI4827">
        <v>4</v>
      </c>
      <c r="AJ4827">
        <v>11000</v>
      </c>
      <c r="AK4827">
        <v>4</v>
      </c>
      <c r="AN4827">
        <v>30000</v>
      </c>
      <c r="AO4827">
        <v>4</v>
      </c>
      <c r="AP4827">
        <v>300</v>
      </c>
      <c r="AQ4827">
        <v>4</v>
      </c>
      <c r="AS4827">
        <v>4</v>
      </c>
      <c r="AU4827">
        <v>4</v>
      </c>
    </row>
    <row r="4828" spans="1:47" x14ac:dyDescent="0.35">
      <c r="A4828">
        <v>5366</v>
      </c>
      <c r="B4828" t="s">
        <v>47</v>
      </c>
      <c r="C4828">
        <v>1993</v>
      </c>
      <c r="D4828">
        <v>10</v>
      </c>
      <c r="E4828">
        <v>13</v>
      </c>
      <c r="F4828">
        <v>2</v>
      </c>
      <c r="G4828">
        <v>6</v>
      </c>
      <c r="H4828">
        <v>0.3</v>
      </c>
      <c r="I4828">
        <v>25</v>
      </c>
      <c r="J4828">
        <v>6.9</v>
      </c>
      <c r="K4828">
        <v>6.9</v>
      </c>
      <c r="L4828">
        <v>7</v>
      </c>
      <c r="M4828">
        <v>6.4</v>
      </c>
      <c r="R4828" t="s">
        <v>977</v>
      </c>
      <c r="T4828" t="s">
        <v>3118</v>
      </c>
      <c r="U4828">
        <v>-5.8890000000000002</v>
      </c>
      <c r="V4828">
        <v>146.02000000000001</v>
      </c>
      <c r="W4828">
        <v>170</v>
      </c>
      <c r="X4828">
        <v>60</v>
      </c>
      <c r="Y4828">
        <v>2</v>
      </c>
      <c r="AB4828">
        <v>200</v>
      </c>
      <c r="AC4828">
        <v>3</v>
      </c>
      <c r="AD4828">
        <v>5</v>
      </c>
      <c r="AE4828">
        <v>2</v>
      </c>
      <c r="AJ4828">
        <v>60</v>
      </c>
      <c r="AK4828">
        <v>2</v>
      </c>
      <c r="AN4828">
        <v>200</v>
      </c>
      <c r="AO4828">
        <v>3</v>
      </c>
      <c r="AP4828">
        <v>5</v>
      </c>
      <c r="AQ4828">
        <v>2</v>
      </c>
    </row>
    <row r="4829" spans="1:47" x14ac:dyDescent="0.35">
      <c r="A4829">
        <v>5367</v>
      </c>
      <c r="B4829" t="s">
        <v>47</v>
      </c>
      <c r="C4829">
        <v>1993</v>
      </c>
      <c r="D4829">
        <v>10</v>
      </c>
      <c r="E4829">
        <v>20</v>
      </c>
      <c r="F4829">
        <v>16</v>
      </c>
      <c r="G4829">
        <v>15</v>
      </c>
      <c r="H4829">
        <v>59.6</v>
      </c>
      <c r="I4829">
        <v>37</v>
      </c>
      <c r="J4829">
        <v>5.0999999999999996</v>
      </c>
      <c r="M4829">
        <v>5.0999999999999996</v>
      </c>
      <c r="R4829" t="s">
        <v>376</v>
      </c>
      <c r="T4829" t="s">
        <v>3119</v>
      </c>
      <c r="U4829">
        <v>28.722999999999999</v>
      </c>
      <c r="V4829">
        <v>82.28</v>
      </c>
      <c r="W4829">
        <v>60</v>
      </c>
      <c r="AE4829">
        <v>1</v>
      </c>
    </row>
    <row r="4830" spans="1:47" x14ac:dyDescent="0.35">
      <c r="A4830">
        <v>5368</v>
      </c>
      <c r="B4830" t="s">
        <v>47</v>
      </c>
      <c r="C4830">
        <v>1993</v>
      </c>
      <c r="D4830">
        <v>11</v>
      </c>
      <c r="E4830">
        <v>12</v>
      </c>
      <c r="F4830">
        <v>13</v>
      </c>
      <c r="G4830">
        <v>27</v>
      </c>
      <c r="H4830">
        <v>28.1</v>
      </c>
      <c r="I4830">
        <v>10</v>
      </c>
      <c r="J4830">
        <v>4.5999999999999996</v>
      </c>
      <c r="M4830">
        <v>4.5999999999999996</v>
      </c>
      <c r="R4830" t="s">
        <v>77</v>
      </c>
      <c r="T4830" t="s">
        <v>3120</v>
      </c>
      <c r="U4830">
        <v>18.12</v>
      </c>
      <c r="V4830">
        <v>76.533000000000001</v>
      </c>
      <c r="W4830">
        <v>60</v>
      </c>
      <c r="AB4830">
        <v>25</v>
      </c>
      <c r="AC4830">
        <v>1</v>
      </c>
      <c r="AE4830">
        <v>1</v>
      </c>
      <c r="AN4830">
        <v>25</v>
      </c>
      <c r="AO4830">
        <v>1</v>
      </c>
      <c r="AQ4830">
        <v>1</v>
      </c>
      <c r="AT4830">
        <v>100</v>
      </c>
      <c r="AU4830">
        <v>2</v>
      </c>
    </row>
    <row r="4831" spans="1:47" x14ac:dyDescent="0.35">
      <c r="A4831">
        <v>6487</v>
      </c>
      <c r="B4831" t="s">
        <v>51</v>
      </c>
      <c r="C4831">
        <v>1993</v>
      </c>
      <c r="D4831">
        <v>11</v>
      </c>
      <c r="E4831">
        <v>13</v>
      </c>
      <c r="F4831">
        <v>1</v>
      </c>
      <c r="G4831">
        <v>18</v>
      </c>
      <c r="H4831">
        <v>4.0999999999999996</v>
      </c>
      <c r="I4831">
        <v>34</v>
      </c>
      <c r="J4831">
        <v>7</v>
      </c>
      <c r="K4831">
        <v>7</v>
      </c>
      <c r="L4831">
        <v>7</v>
      </c>
      <c r="M4831">
        <v>6.5</v>
      </c>
      <c r="R4831" t="s">
        <v>98</v>
      </c>
      <c r="T4831" t="s">
        <v>902</v>
      </c>
      <c r="U4831">
        <v>51.933999999999997</v>
      </c>
      <c r="V4831">
        <v>158.64699999999999</v>
      </c>
      <c r="W4831">
        <v>50</v>
      </c>
      <c r="AE4831">
        <v>1</v>
      </c>
      <c r="AQ4831">
        <v>1</v>
      </c>
    </row>
    <row r="4832" spans="1:47" x14ac:dyDescent="0.35">
      <c r="A4832">
        <v>5369</v>
      </c>
      <c r="B4832" t="s">
        <v>47</v>
      </c>
      <c r="C4832">
        <v>1993</v>
      </c>
      <c r="D4832">
        <v>11</v>
      </c>
      <c r="E4832">
        <v>30</v>
      </c>
      <c r="F4832">
        <v>20</v>
      </c>
      <c r="G4832">
        <v>37</v>
      </c>
      <c r="H4832">
        <v>12.8</v>
      </c>
      <c r="I4832">
        <v>18</v>
      </c>
      <c r="J4832">
        <v>5.6</v>
      </c>
      <c r="K4832">
        <v>5.6</v>
      </c>
      <c r="L4832">
        <v>5.6</v>
      </c>
      <c r="M4832">
        <v>5.2</v>
      </c>
      <c r="R4832" t="s">
        <v>93</v>
      </c>
      <c r="T4832" t="s">
        <v>3121</v>
      </c>
      <c r="U4832">
        <v>39.262999999999998</v>
      </c>
      <c r="V4832">
        <v>75.533000000000001</v>
      </c>
      <c r="W4832">
        <v>40</v>
      </c>
      <c r="AB4832">
        <v>4</v>
      </c>
      <c r="AC4832">
        <v>1</v>
      </c>
      <c r="AE4832">
        <v>1</v>
      </c>
      <c r="AF4832">
        <v>100</v>
      </c>
      <c r="AG4832">
        <v>1</v>
      </c>
      <c r="AN4832">
        <v>4</v>
      </c>
      <c r="AO4832">
        <v>1</v>
      </c>
      <c r="AQ4832">
        <v>1</v>
      </c>
      <c r="AR4832">
        <v>100</v>
      </c>
      <c r="AS4832">
        <v>2</v>
      </c>
    </row>
    <row r="4833" spans="1:47" x14ac:dyDescent="0.35">
      <c r="A4833">
        <v>5370</v>
      </c>
      <c r="B4833" t="s">
        <v>47</v>
      </c>
      <c r="C4833">
        <v>1994</v>
      </c>
      <c r="D4833">
        <v>1</v>
      </c>
      <c r="E4833">
        <v>3</v>
      </c>
      <c r="F4833">
        <v>5</v>
      </c>
      <c r="G4833">
        <v>52</v>
      </c>
      <c r="H4833">
        <v>27.6</v>
      </c>
      <c r="I4833">
        <v>8</v>
      </c>
      <c r="J4833">
        <v>5.7</v>
      </c>
      <c r="K4833">
        <v>5.7</v>
      </c>
      <c r="L4833">
        <v>5.5</v>
      </c>
      <c r="M4833">
        <v>5.8</v>
      </c>
      <c r="R4833" t="s">
        <v>93</v>
      </c>
      <c r="T4833" t="s">
        <v>3122</v>
      </c>
      <c r="U4833">
        <v>36.027999999999999</v>
      </c>
      <c r="V4833">
        <v>100.104</v>
      </c>
      <c r="W4833">
        <v>30</v>
      </c>
      <c r="AB4833">
        <v>5</v>
      </c>
      <c r="AC4833">
        <v>1</v>
      </c>
      <c r="AE4833">
        <v>1</v>
      </c>
      <c r="AF4833">
        <v>56</v>
      </c>
      <c r="AG4833">
        <v>2</v>
      </c>
      <c r="AH4833">
        <v>56</v>
      </c>
      <c r="AI4833">
        <v>2</v>
      </c>
      <c r="AN4833">
        <v>5</v>
      </c>
      <c r="AO4833">
        <v>1</v>
      </c>
      <c r="AQ4833">
        <v>1</v>
      </c>
      <c r="AR4833">
        <v>56</v>
      </c>
      <c r="AS4833">
        <v>2</v>
      </c>
    </row>
    <row r="4834" spans="1:47" x14ac:dyDescent="0.35">
      <c r="A4834">
        <v>5371</v>
      </c>
      <c r="B4834" t="s">
        <v>47</v>
      </c>
      <c r="C4834">
        <v>1994</v>
      </c>
      <c r="D4834">
        <v>1</v>
      </c>
      <c r="E4834">
        <v>16</v>
      </c>
      <c r="F4834">
        <v>1</v>
      </c>
      <c r="G4834">
        <v>49</v>
      </c>
      <c r="H4834">
        <v>16.2</v>
      </c>
      <c r="I4834">
        <v>5</v>
      </c>
      <c r="J4834">
        <v>4.5999999999999996</v>
      </c>
      <c r="M4834">
        <v>4.5999999999999996</v>
      </c>
      <c r="Q4834">
        <v>5</v>
      </c>
      <c r="R4834" t="s">
        <v>505</v>
      </c>
      <c r="S4834" t="s">
        <v>1135</v>
      </c>
      <c r="T4834" t="s">
        <v>3123</v>
      </c>
      <c r="U4834">
        <v>40.33</v>
      </c>
      <c r="V4834">
        <v>-76.037000000000006</v>
      </c>
      <c r="W4834">
        <v>150</v>
      </c>
      <c r="AE4834">
        <v>1</v>
      </c>
      <c r="AQ4834">
        <v>1</v>
      </c>
    </row>
    <row r="4835" spans="1:47" x14ac:dyDescent="0.35">
      <c r="A4835">
        <v>5372</v>
      </c>
      <c r="B4835" t="s">
        <v>51</v>
      </c>
      <c r="C4835">
        <v>1994</v>
      </c>
      <c r="D4835">
        <v>1</v>
      </c>
      <c r="E4835">
        <v>17</v>
      </c>
      <c r="F4835">
        <v>12</v>
      </c>
      <c r="G4835">
        <v>30</v>
      </c>
      <c r="H4835">
        <v>55.3</v>
      </c>
      <c r="I4835">
        <v>18</v>
      </c>
      <c r="J4835">
        <v>6.7</v>
      </c>
      <c r="K4835">
        <v>6.7</v>
      </c>
      <c r="L4835">
        <v>6.8</v>
      </c>
      <c r="M4835">
        <v>6.4</v>
      </c>
      <c r="Q4835">
        <v>9</v>
      </c>
      <c r="R4835" t="s">
        <v>505</v>
      </c>
      <c r="S4835" t="s">
        <v>1092</v>
      </c>
      <c r="T4835" t="s">
        <v>3124</v>
      </c>
      <c r="U4835">
        <v>34.213000000000001</v>
      </c>
      <c r="V4835">
        <v>-118.53700000000001</v>
      </c>
      <c r="W4835">
        <v>150</v>
      </c>
      <c r="X4835">
        <v>60</v>
      </c>
      <c r="Y4835">
        <v>2</v>
      </c>
      <c r="AB4835">
        <v>7000</v>
      </c>
      <c r="AC4835">
        <v>4</v>
      </c>
      <c r="AD4835">
        <v>40000</v>
      </c>
      <c r="AE4835">
        <v>4</v>
      </c>
      <c r="AF4835">
        <v>40000</v>
      </c>
      <c r="AG4835">
        <v>4</v>
      </c>
      <c r="AJ4835">
        <v>60</v>
      </c>
      <c r="AK4835">
        <v>2</v>
      </c>
      <c r="AN4835">
        <v>7000</v>
      </c>
      <c r="AO4835">
        <v>4</v>
      </c>
      <c r="AP4835">
        <v>40000</v>
      </c>
      <c r="AQ4835">
        <v>4</v>
      </c>
      <c r="AR4835">
        <v>40000</v>
      </c>
      <c r="AS4835">
        <v>4</v>
      </c>
    </row>
    <row r="4836" spans="1:47" x14ac:dyDescent="0.35">
      <c r="A4836">
        <v>5375</v>
      </c>
      <c r="B4836" t="s">
        <v>51</v>
      </c>
      <c r="C4836">
        <v>1994</v>
      </c>
      <c r="D4836">
        <v>1</v>
      </c>
      <c r="E4836">
        <v>21</v>
      </c>
      <c r="F4836">
        <v>2</v>
      </c>
      <c r="G4836">
        <v>24</v>
      </c>
      <c r="H4836">
        <v>29.9</v>
      </c>
      <c r="I4836">
        <v>20</v>
      </c>
      <c r="J4836">
        <v>7</v>
      </c>
      <c r="K4836">
        <v>7</v>
      </c>
      <c r="L4836">
        <v>7.2</v>
      </c>
      <c r="M4836">
        <v>6.2</v>
      </c>
      <c r="R4836" t="s">
        <v>676</v>
      </c>
      <c r="T4836" t="s">
        <v>3125</v>
      </c>
      <c r="U4836">
        <v>1.0149999999999999</v>
      </c>
      <c r="V4836">
        <v>127.733</v>
      </c>
      <c r="W4836">
        <v>170</v>
      </c>
      <c r="X4836">
        <v>9</v>
      </c>
      <c r="Y4836">
        <v>1</v>
      </c>
      <c r="AB4836">
        <v>300</v>
      </c>
      <c r="AC4836">
        <v>3</v>
      </c>
      <c r="AE4836">
        <v>2</v>
      </c>
      <c r="AH4836">
        <v>550</v>
      </c>
      <c r="AI4836">
        <v>3</v>
      </c>
      <c r="AJ4836">
        <v>9</v>
      </c>
      <c r="AK4836">
        <v>1</v>
      </c>
      <c r="AN4836">
        <v>300</v>
      </c>
      <c r="AO4836">
        <v>3</v>
      </c>
      <c r="AQ4836">
        <v>2</v>
      </c>
      <c r="AT4836">
        <v>550</v>
      </c>
      <c r="AU4836">
        <v>3</v>
      </c>
    </row>
    <row r="4837" spans="1:47" x14ac:dyDescent="0.35">
      <c r="A4837">
        <v>5376</v>
      </c>
      <c r="B4837" t="s">
        <v>47</v>
      </c>
      <c r="C4837">
        <v>1994</v>
      </c>
      <c r="D4837">
        <v>2</v>
      </c>
      <c r="E4837">
        <v>3</v>
      </c>
      <c r="F4837">
        <v>9</v>
      </c>
      <c r="G4837">
        <v>5</v>
      </c>
      <c r="H4837">
        <v>4.2</v>
      </c>
      <c r="I4837">
        <v>8</v>
      </c>
      <c r="J4837">
        <v>5.8</v>
      </c>
      <c r="K4837">
        <v>5.8</v>
      </c>
      <c r="L4837">
        <v>5.5</v>
      </c>
      <c r="M4837">
        <v>5.4</v>
      </c>
      <c r="Q4837">
        <v>7</v>
      </c>
      <c r="R4837" t="s">
        <v>505</v>
      </c>
      <c r="S4837" t="s">
        <v>2857</v>
      </c>
      <c r="T4837" t="s">
        <v>3126</v>
      </c>
      <c r="U4837">
        <v>42.762</v>
      </c>
      <c r="V4837">
        <v>-110.976</v>
      </c>
      <c r="W4837">
        <v>150</v>
      </c>
      <c r="AE4837">
        <v>1</v>
      </c>
      <c r="AQ4837">
        <v>1</v>
      </c>
    </row>
    <row r="4838" spans="1:47" x14ac:dyDescent="0.35">
      <c r="A4838">
        <v>5377</v>
      </c>
      <c r="B4838" t="s">
        <v>47</v>
      </c>
      <c r="C4838">
        <v>1994</v>
      </c>
      <c r="D4838">
        <v>2</v>
      </c>
      <c r="E4838">
        <v>5</v>
      </c>
      <c r="F4838">
        <v>23</v>
      </c>
      <c r="G4838">
        <v>34</v>
      </c>
      <c r="H4838">
        <v>9.9</v>
      </c>
      <c r="I4838">
        <v>14</v>
      </c>
      <c r="J4838">
        <v>6.2</v>
      </c>
      <c r="K4838">
        <v>6.2</v>
      </c>
      <c r="L4838">
        <v>6</v>
      </c>
      <c r="M4838">
        <v>5.8</v>
      </c>
      <c r="R4838" t="s">
        <v>2295</v>
      </c>
      <c r="T4838" t="s">
        <v>3127</v>
      </c>
      <c r="U4838">
        <v>0.59299999999999997</v>
      </c>
      <c r="V4838">
        <v>30.036999999999999</v>
      </c>
      <c r="W4838">
        <v>10</v>
      </c>
      <c r="X4838">
        <v>7</v>
      </c>
      <c r="Y4838">
        <v>1</v>
      </c>
      <c r="AC4838">
        <v>2</v>
      </c>
      <c r="AD4838">
        <v>70</v>
      </c>
      <c r="AE4838">
        <v>4</v>
      </c>
      <c r="AJ4838">
        <v>7</v>
      </c>
      <c r="AK4838">
        <v>1</v>
      </c>
      <c r="AO4838">
        <v>2</v>
      </c>
      <c r="AP4838">
        <v>70</v>
      </c>
      <c r="AQ4838">
        <v>4</v>
      </c>
    </row>
    <row r="4839" spans="1:47" x14ac:dyDescent="0.35">
      <c r="A4839">
        <v>5379</v>
      </c>
      <c r="B4839" t="s">
        <v>47</v>
      </c>
      <c r="C4839">
        <v>1994</v>
      </c>
      <c r="D4839">
        <v>2</v>
      </c>
      <c r="E4839">
        <v>15</v>
      </c>
      <c r="F4839">
        <v>17</v>
      </c>
      <c r="G4839">
        <v>7</v>
      </c>
      <c r="H4839">
        <v>43.8</v>
      </c>
      <c r="I4839">
        <v>23</v>
      </c>
      <c r="J4839">
        <v>6.9</v>
      </c>
      <c r="K4839">
        <v>6.9</v>
      </c>
      <c r="L4839">
        <v>7</v>
      </c>
      <c r="M4839">
        <v>5.9</v>
      </c>
      <c r="R4839" t="s">
        <v>676</v>
      </c>
      <c r="T4839" t="s">
        <v>3128</v>
      </c>
      <c r="U4839">
        <v>-4.9669999999999996</v>
      </c>
      <c r="V4839">
        <v>104.30200000000001</v>
      </c>
      <c r="W4839">
        <v>60</v>
      </c>
      <c r="X4839">
        <v>207</v>
      </c>
      <c r="Y4839">
        <v>3</v>
      </c>
      <c r="AB4839">
        <v>2000</v>
      </c>
      <c r="AC4839">
        <v>4</v>
      </c>
      <c r="AD4839">
        <v>170.476</v>
      </c>
      <c r="AE4839">
        <v>4</v>
      </c>
      <c r="AF4839">
        <v>6000</v>
      </c>
      <c r="AG4839">
        <v>4</v>
      </c>
      <c r="AJ4839">
        <v>207</v>
      </c>
      <c r="AK4839">
        <v>3</v>
      </c>
      <c r="AN4839">
        <v>2000</v>
      </c>
      <c r="AO4839">
        <v>4</v>
      </c>
      <c r="AP4839">
        <v>170.476</v>
      </c>
      <c r="AQ4839">
        <v>4</v>
      </c>
      <c r="AR4839">
        <v>6000</v>
      </c>
      <c r="AS4839">
        <v>4</v>
      </c>
    </row>
    <row r="4840" spans="1:47" x14ac:dyDescent="0.35">
      <c r="A4840">
        <v>5380</v>
      </c>
      <c r="B4840" t="s">
        <v>47</v>
      </c>
      <c r="C4840">
        <v>1994</v>
      </c>
      <c r="D4840">
        <v>2</v>
      </c>
      <c r="E4840">
        <v>23</v>
      </c>
      <c r="F4840">
        <v>8</v>
      </c>
      <c r="G4840">
        <v>2</v>
      </c>
      <c r="H4840">
        <v>4.7</v>
      </c>
      <c r="I4840">
        <v>6</v>
      </c>
      <c r="J4840">
        <v>6.1</v>
      </c>
      <c r="K4840">
        <v>6.1</v>
      </c>
      <c r="L4840">
        <v>6.1</v>
      </c>
      <c r="M4840">
        <v>6.1</v>
      </c>
      <c r="R4840" t="s">
        <v>73</v>
      </c>
      <c r="T4840" t="s">
        <v>3129</v>
      </c>
      <c r="U4840">
        <v>30.853000000000002</v>
      </c>
      <c r="V4840">
        <v>60.595999999999997</v>
      </c>
      <c r="W4840">
        <v>140</v>
      </c>
      <c r="X4840">
        <v>6</v>
      </c>
      <c r="Y4840">
        <v>1</v>
      </c>
      <c r="AC4840">
        <v>3</v>
      </c>
      <c r="AD4840">
        <v>1.4</v>
      </c>
      <c r="AE4840">
        <v>2</v>
      </c>
      <c r="AJ4840">
        <v>6</v>
      </c>
      <c r="AK4840">
        <v>1</v>
      </c>
      <c r="AO4840">
        <v>3</v>
      </c>
      <c r="AP4840">
        <v>1.4</v>
      </c>
      <c r="AQ4840">
        <v>2</v>
      </c>
    </row>
    <row r="4841" spans="1:47" x14ac:dyDescent="0.35">
      <c r="A4841">
        <v>5381</v>
      </c>
      <c r="B4841" t="s">
        <v>47</v>
      </c>
      <c r="C4841">
        <v>1994</v>
      </c>
      <c r="D4841">
        <v>3</v>
      </c>
      <c r="E4841">
        <v>1</v>
      </c>
      <c r="F4841">
        <v>3</v>
      </c>
      <c r="G4841">
        <v>49</v>
      </c>
      <c r="H4841">
        <v>0.8</v>
      </c>
      <c r="I4841">
        <v>13</v>
      </c>
      <c r="J4841">
        <v>6.1</v>
      </c>
      <c r="K4841">
        <v>6.1</v>
      </c>
      <c r="L4841">
        <v>6</v>
      </c>
      <c r="M4841">
        <v>5.8</v>
      </c>
      <c r="R4841" t="s">
        <v>73</v>
      </c>
      <c r="T4841" t="s">
        <v>3130</v>
      </c>
      <c r="U4841">
        <v>29.096</v>
      </c>
      <c r="V4841">
        <v>52.616999999999997</v>
      </c>
      <c r="W4841">
        <v>140</v>
      </c>
      <c r="X4841">
        <v>2</v>
      </c>
      <c r="Y4841">
        <v>1</v>
      </c>
      <c r="AB4841">
        <v>50</v>
      </c>
      <c r="AC4841">
        <v>1</v>
      </c>
      <c r="AE4841">
        <v>1</v>
      </c>
      <c r="AI4841">
        <v>1</v>
      </c>
      <c r="AJ4841">
        <v>2</v>
      </c>
      <c r="AK4841">
        <v>1</v>
      </c>
      <c r="AN4841">
        <v>50</v>
      </c>
      <c r="AO4841">
        <v>1</v>
      </c>
      <c r="AQ4841">
        <v>1</v>
      </c>
      <c r="AU4841">
        <v>1</v>
      </c>
    </row>
    <row r="4842" spans="1:47" x14ac:dyDescent="0.35">
      <c r="A4842">
        <v>5382</v>
      </c>
      <c r="B4842" t="s">
        <v>47</v>
      </c>
      <c r="C4842">
        <v>1994</v>
      </c>
      <c r="D4842">
        <v>3</v>
      </c>
      <c r="E4842">
        <v>2</v>
      </c>
      <c r="F4842">
        <v>3</v>
      </c>
      <c r="G4842">
        <v>38</v>
      </c>
      <c r="H4842">
        <v>3.8</v>
      </c>
      <c r="I4842">
        <v>59</v>
      </c>
      <c r="J4842">
        <v>5.4</v>
      </c>
      <c r="K4842">
        <v>5.4</v>
      </c>
      <c r="L4842">
        <v>5</v>
      </c>
      <c r="M4842">
        <v>5.2</v>
      </c>
      <c r="R4842" t="s">
        <v>826</v>
      </c>
      <c r="T4842" t="s">
        <v>3131</v>
      </c>
      <c r="U4842">
        <v>19.803000000000001</v>
      </c>
      <c r="V4842">
        <v>-72.799000000000007</v>
      </c>
      <c r="W4842">
        <v>90</v>
      </c>
      <c r="X4842">
        <v>4</v>
      </c>
      <c r="Y4842">
        <v>1</v>
      </c>
      <c r="AE4842">
        <v>1</v>
      </c>
      <c r="AI4842">
        <v>1</v>
      </c>
      <c r="AJ4842">
        <v>4</v>
      </c>
      <c r="AK4842">
        <v>1</v>
      </c>
      <c r="AQ4842">
        <v>1</v>
      </c>
      <c r="AU4842">
        <v>1</v>
      </c>
    </row>
    <row r="4843" spans="1:47" x14ac:dyDescent="0.35">
      <c r="A4843">
        <v>5383</v>
      </c>
      <c r="B4843" t="s">
        <v>47</v>
      </c>
      <c r="C4843">
        <v>1994</v>
      </c>
      <c r="D4843">
        <v>3</v>
      </c>
      <c r="E4843">
        <v>9</v>
      </c>
      <c r="F4843">
        <v>23</v>
      </c>
      <c r="G4843">
        <v>28</v>
      </c>
      <c r="H4843">
        <v>6.7</v>
      </c>
      <c r="I4843">
        <v>563</v>
      </c>
      <c r="J4843">
        <v>7.6</v>
      </c>
      <c r="K4843">
        <v>7.6</v>
      </c>
      <c r="M4843">
        <v>6.6</v>
      </c>
      <c r="R4843" t="s">
        <v>1594</v>
      </c>
      <c r="T4843" t="s">
        <v>1595</v>
      </c>
      <c r="U4843">
        <v>-18.039000000000001</v>
      </c>
      <c r="V4843">
        <v>-178.41300000000001</v>
      </c>
      <c r="W4843">
        <v>170</v>
      </c>
    </row>
    <row r="4844" spans="1:47" x14ac:dyDescent="0.35">
      <c r="A4844">
        <v>6604</v>
      </c>
      <c r="B4844" t="s">
        <v>51</v>
      </c>
      <c r="C4844">
        <v>1994</v>
      </c>
      <c r="D4844">
        <v>4</v>
      </c>
      <c r="E4844">
        <v>8</v>
      </c>
      <c r="F4844">
        <v>1</v>
      </c>
      <c r="G4844">
        <v>10</v>
      </c>
      <c r="H4844">
        <v>40.799999999999997</v>
      </c>
      <c r="I4844">
        <v>13</v>
      </c>
      <c r="J4844">
        <v>6.4</v>
      </c>
      <c r="K4844">
        <v>6.4</v>
      </c>
      <c r="L4844">
        <v>6.3</v>
      </c>
      <c r="M4844">
        <v>6</v>
      </c>
      <c r="R4844" t="s">
        <v>199</v>
      </c>
      <c r="T4844" t="s">
        <v>2519</v>
      </c>
      <c r="U4844">
        <v>40.607999999999997</v>
      </c>
      <c r="V4844">
        <v>143.68299999999999</v>
      </c>
      <c r="W4844">
        <v>30</v>
      </c>
    </row>
    <row r="4845" spans="1:47" x14ac:dyDescent="0.35">
      <c r="A4845">
        <v>5384</v>
      </c>
      <c r="B4845" t="s">
        <v>47</v>
      </c>
      <c r="C4845">
        <v>1994</v>
      </c>
      <c r="D4845">
        <v>5</v>
      </c>
      <c r="E4845">
        <v>1</v>
      </c>
      <c r="F4845">
        <v>12</v>
      </c>
      <c r="G4845">
        <v>0</v>
      </c>
      <c r="H4845">
        <v>35.700000000000003</v>
      </c>
      <c r="I4845">
        <v>19</v>
      </c>
      <c r="J4845">
        <v>6.1</v>
      </c>
      <c r="K4845">
        <v>6.1</v>
      </c>
      <c r="L4845">
        <v>6.3</v>
      </c>
      <c r="M4845">
        <v>6</v>
      </c>
      <c r="Q4845">
        <v>6</v>
      </c>
      <c r="R4845" t="s">
        <v>121</v>
      </c>
      <c r="T4845" t="s">
        <v>3132</v>
      </c>
      <c r="U4845">
        <v>36.901000000000003</v>
      </c>
      <c r="V4845">
        <v>67.162999999999997</v>
      </c>
      <c r="W4845">
        <v>40</v>
      </c>
      <c r="X4845">
        <v>160</v>
      </c>
      <c r="Y4845">
        <v>3</v>
      </c>
      <c r="AN4845">
        <v>160</v>
      </c>
      <c r="AO4845">
        <v>3</v>
      </c>
    </row>
    <row r="4846" spans="1:47" x14ac:dyDescent="0.35">
      <c r="A4846">
        <v>9819</v>
      </c>
      <c r="B4846" t="s">
        <v>51</v>
      </c>
      <c r="C4846">
        <v>1994</v>
      </c>
      <c r="D4846">
        <v>5</v>
      </c>
      <c r="E4846">
        <v>24</v>
      </c>
      <c r="F4846">
        <v>4</v>
      </c>
      <c r="G4846">
        <v>0</v>
      </c>
      <c r="H4846">
        <v>42.1</v>
      </c>
      <c r="I4846">
        <v>16</v>
      </c>
      <c r="J4846">
        <v>6.5</v>
      </c>
      <c r="K4846">
        <v>6.5</v>
      </c>
      <c r="L4846">
        <v>6.7</v>
      </c>
      <c r="M4846">
        <v>6.2</v>
      </c>
      <c r="Q4846">
        <v>4</v>
      </c>
      <c r="R4846" t="s">
        <v>738</v>
      </c>
      <c r="T4846" t="s">
        <v>738</v>
      </c>
      <c r="U4846">
        <v>23.959</v>
      </c>
      <c r="V4846">
        <v>122.44799999999999</v>
      </c>
      <c r="W4846">
        <v>30</v>
      </c>
    </row>
    <row r="4847" spans="1:47" x14ac:dyDescent="0.35">
      <c r="A4847">
        <v>5385</v>
      </c>
      <c r="B4847" t="s">
        <v>51</v>
      </c>
      <c r="C4847">
        <v>1994</v>
      </c>
      <c r="D4847">
        <v>6</v>
      </c>
      <c r="E4847">
        <v>2</v>
      </c>
      <c r="F4847">
        <v>18</v>
      </c>
      <c r="G4847">
        <v>17</v>
      </c>
      <c r="H4847">
        <v>34</v>
      </c>
      <c r="I4847">
        <v>18</v>
      </c>
      <c r="J4847">
        <v>7.8</v>
      </c>
      <c r="K4847">
        <v>7.8</v>
      </c>
      <c r="L4847">
        <v>7.2</v>
      </c>
      <c r="M4847">
        <v>5.7</v>
      </c>
      <c r="R4847" t="s">
        <v>676</v>
      </c>
      <c r="T4847" t="s">
        <v>1170</v>
      </c>
      <c r="U4847">
        <v>-10.477</v>
      </c>
      <c r="V4847">
        <v>112.83499999999999</v>
      </c>
      <c r="W4847">
        <v>60</v>
      </c>
      <c r="Y4847">
        <v>1</v>
      </c>
      <c r="AE4847">
        <v>1</v>
      </c>
      <c r="AJ4847">
        <v>238</v>
      </c>
      <c r="AK4847">
        <v>3</v>
      </c>
      <c r="AN4847">
        <v>423</v>
      </c>
      <c r="AO4847">
        <v>3</v>
      </c>
      <c r="AP4847">
        <v>2.2000000000000002</v>
      </c>
      <c r="AQ4847">
        <v>2</v>
      </c>
      <c r="AR4847">
        <v>1500</v>
      </c>
      <c r="AS4847">
        <v>4</v>
      </c>
    </row>
    <row r="4848" spans="1:47" x14ac:dyDescent="0.35">
      <c r="A4848">
        <v>6832</v>
      </c>
      <c r="B4848" t="s">
        <v>51</v>
      </c>
      <c r="C4848">
        <v>1994</v>
      </c>
      <c r="D4848">
        <v>6</v>
      </c>
      <c r="E4848">
        <v>3</v>
      </c>
      <c r="F4848">
        <v>21</v>
      </c>
      <c r="G4848">
        <v>6</v>
      </c>
      <c r="H4848">
        <v>59.8</v>
      </c>
      <c r="I4848">
        <v>26</v>
      </c>
      <c r="J4848">
        <v>6.6</v>
      </c>
      <c r="K4848">
        <v>6.6</v>
      </c>
      <c r="L4848">
        <v>6.4</v>
      </c>
      <c r="M4848">
        <v>6.1</v>
      </c>
      <c r="R4848" t="s">
        <v>676</v>
      </c>
      <c r="T4848" t="s">
        <v>1170</v>
      </c>
      <c r="U4848">
        <v>-10.362</v>
      </c>
      <c r="V4848">
        <v>112.892</v>
      </c>
      <c r="W4848">
        <v>60</v>
      </c>
    </row>
    <row r="4849" spans="1:47" x14ac:dyDescent="0.35">
      <c r="A4849">
        <v>10108</v>
      </c>
      <c r="B4849" t="s">
        <v>51</v>
      </c>
      <c r="C4849">
        <v>1994</v>
      </c>
      <c r="D4849">
        <v>6</v>
      </c>
      <c r="E4849">
        <v>4</v>
      </c>
      <c r="F4849">
        <v>0</v>
      </c>
      <c r="G4849">
        <v>57</v>
      </c>
      <c r="H4849">
        <v>50.6</v>
      </c>
      <c r="I4849">
        <v>11</v>
      </c>
      <c r="J4849">
        <v>6.5</v>
      </c>
      <c r="K4849">
        <v>6.5</v>
      </c>
      <c r="L4849">
        <v>6.3</v>
      </c>
      <c r="M4849">
        <v>6</v>
      </c>
      <c r="R4849" t="s">
        <v>676</v>
      </c>
      <c r="T4849" t="s">
        <v>1170</v>
      </c>
      <c r="U4849">
        <v>-10.776999999999999</v>
      </c>
      <c r="V4849">
        <v>113.366</v>
      </c>
      <c r="W4849">
        <v>60</v>
      </c>
    </row>
    <row r="4850" spans="1:47" x14ac:dyDescent="0.35">
      <c r="A4850">
        <v>5386</v>
      </c>
      <c r="B4850" t="s">
        <v>47</v>
      </c>
      <c r="C4850">
        <v>1994</v>
      </c>
      <c r="D4850">
        <v>6</v>
      </c>
      <c r="E4850">
        <v>5</v>
      </c>
      <c r="F4850">
        <v>1</v>
      </c>
      <c r="G4850">
        <v>9</v>
      </c>
      <c r="H4850">
        <v>30.1</v>
      </c>
      <c r="I4850">
        <v>11</v>
      </c>
      <c r="J4850">
        <v>6.4</v>
      </c>
      <c r="K4850">
        <v>6.4</v>
      </c>
      <c r="L4850">
        <v>6.6</v>
      </c>
      <c r="M4850">
        <v>6.1</v>
      </c>
      <c r="R4850" t="s">
        <v>738</v>
      </c>
      <c r="T4850" t="s">
        <v>3133</v>
      </c>
      <c r="U4850">
        <v>24.510999999999999</v>
      </c>
      <c r="V4850">
        <v>121.905</v>
      </c>
      <c r="W4850">
        <v>30</v>
      </c>
      <c r="X4850">
        <v>1</v>
      </c>
      <c r="Y4850">
        <v>1</v>
      </c>
      <c r="AB4850">
        <v>2</v>
      </c>
      <c r="AC4850">
        <v>1</v>
      </c>
      <c r="AE4850">
        <v>2</v>
      </c>
      <c r="AG4850">
        <v>2</v>
      </c>
      <c r="AJ4850">
        <v>1</v>
      </c>
      <c r="AK4850">
        <v>1</v>
      </c>
      <c r="AN4850">
        <v>2</v>
      </c>
      <c r="AO4850">
        <v>1</v>
      </c>
      <c r="AQ4850">
        <v>2</v>
      </c>
      <c r="AS4850">
        <v>2</v>
      </c>
    </row>
    <row r="4851" spans="1:47" x14ac:dyDescent="0.35">
      <c r="A4851">
        <v>6833</v>
      </c>
      <c r="B4851" t="s">
        <v>51</v>
      </c>
      <c r="C4851">
        <v>1994</v>
      </c>
      <c r="D4851">
        <v>6</v>
      </c>
      <c r="E4851">
        <v>5</v>
      </c>
      <c r="F4851">
        <v>1</v>
      </c>
      <c r="G4851">
        <v>45</v>
      </c>
      <c r="H4851">
        <v>2.7</v>
      </c>
      <c r="I4851">
        <v>17</v>
      </c>
      <c r="J4851">
        <v>6.1</v>
      </c>
      <c r="K4851">
        <v>6.1</v>
      </c>
      <c r="L4851">
        <v>6.3</v>
      </c>
      <c r="M4851">
        <v>5.7</v>
      </c>
      <c r="R4851" t="s">
        <v>676</v>
      </c>
      <c r="T4851" t="s">
        <v>1170</v>
      </c>
      <c r="U4851">
        <v>-10.340999999999999</v>
      </c>
      <c r="V4851">
        <v>113.369</v>
      </c>
      <c r="W4851">
        <v>60</v>
      </c>
    </row>
    <row r="4852" spans="1:47" x14ac:dyDescent="0.35">
      <c r="A4852">
        <v>5387</v>
      </c>
      <c r="B4852" t="s">
        <v>47</v>
      </c>
      <c r="C4852">
        <v>1994</v>
      </c>
      <c r="D4852">
        <v>6</v>
      </c>
      <c r="E4852">
        <v>6</v>
      </c>
      <c r="F4852">
        <v>20</v>
      </c>
      <c r="G4852">
        <v>47</v>
      </c>
      <c r="H4852">
        <v>40.5</v>
      </c>
      <c r="I4852">
        <v>12</v>
      </c>
      <c r="J4852">
        <v>6.8</v>
      </c>
      <c r="K4852">
        <v>6.8</v>
      </c>
      <c r="L4852">
        <v>6.6</v>
      </c>
      <c r="M4852">
        <v>6.4</v>
      </c>
      <c r="R4852" t="s">
        <v>580</v>
      </c>
      <c r="T4852" t="s">
        <v>3134</v>
      </c>
      <c r="U4852">
        <v>2.9169999999999998</v>
      </c>
      <c r="V4852">
        <v>-76.057000000000002</v>
      </c>
      <c r="W4852">
        <v>160</v>
      </c>
      <c r="X4852">
        <v>650</v>
      </c>
      <c r="Y4852">
        <v>3</v>
      </c>
      <c r="AD4852">
        <v>2.4</v>
      </c>
      <c r="AE4852">
        <v>2</v>
      </c>
      <c r="AF4852">
        <v>200</v>
      </c>
      <c r="AG4852">
        <v>3</v>
      </c>
      <c r="AJ4852">
        <v>650</v>
      </c>
      <c r="AK4852">
        <v>3</v>
      </c>
      <c r="AP4852">
        <v>2.4</v>
      </c>
      <c r="AQ4852">
        <v>2</v>
      </c>
      <c r="AR4852">
        <v>200</v>
      </c>
      <c r="AS4852">
        <v>3</v>
      </c>
    </row>
    <row r="4853" spans="1:47" x14ac:dyDescent="0.35">
      <c r="A4853">
        <v>5388</v>
      </c>
      <c r="B4853" t="s">
        <v>47</v>
      </c>
      <c r="C4853">
        <v>1994</v>
      </c>
      <c r="D4853">
        <v>6</v>
      </c>
      <c r="E4853">
        <v>9</v>
      </c>
      <c r="F4853">
        <v>0</v>
      </c>
      <c r="G4853">
        <v>33</v>
      </c>
      <c r="H4853">
        <v>16.2</v>
      </c>
      <c r="I4853">
        <v>631</v>
      </c>
      <c r="J4853">
        <v>8.1999999999999993</v>
      </c>
      <c r="K4853">
        <v>8.1999999999999993</v>
      </c>
      <c r="M4853">
        <v>7</v>
      </c>
      <c r="R4853" t="s">
        <v>1754</v>
      </c>
      <c r="T4853" t="s">
        <v>3135</v>
      </c>
      <c r="U4853">
        <v>-13.840999999999999</v>
      </c>
      <c r="V4853">
        <v>-67.552999999999997</v>
      </c>
      <c r="W4853">
        <v>160</v>
      </c>
      <c r="X4853">
        <v>5</v>
      </c>
      <c r="Y4853">
        <v>1</v>
      </c>
      <c r="AC4853">
        <v>3</v>
      </c>
      <c r="AE4853">
        <v>2</v>
      </c>
      <c r="AJ4853">
        <v>5</v>
      </c>
      <c r="AK4853">
        <v>1</v>
      </c>
      <c r="AO4853">
        <v>3</v>
      </c>
      <c r="AQ4853">
        <v>2</v>
      </c>
    </row>
    <row r="4854" spans="1:47" x14ac:dyDescent="0.35">
      <c r="A4854">
        <v>5389</v>
      </c>
      <c r="B4854" t="s">
        <v>47</v>
      </c>
      <c r="C4854">
        <v>1994</v>
      </c>
      <c r="D4854">
        <v>6</v>
      </c>
      <c r="E4854">
        <v>18</v>
      </c>
      <c r="F4854">
        <v>3</v>
      </c>
      <c r="G4854">
        <v>25</v>
      </c>
      <c r="H4854">
        <v>15.8</v>
      </c>
      <c r="I4854">
        <v>14</v>
      </c>
      <c r="J4854">
        <v>6.8</v>
      </c>
      <c r="K4854">
        <v>6.8</v>
      </c>
      <c r="L4854">
        <v>7.1</v>
      </c>
      <c r="M4854">
        <v>6.2</v>
      </c>
      <c r="Q4854">
        <v>6</v>
      </c>
      <c r="R4854" t="s">
        <v>1186</v>
      </c>
      <c r="T4854" t="s">
        <v>3136</v>
      </c>
      <c r="U4854">
        <v>-42.963000000000001</v>
      </c>
      <c r="V4854">
        <v>171.65799999999999</v>
      </c>
      <c r="W4854">
        <v>170</v>
      </c>
      <c r="AE4854">
        <v>1</v>
      </c>
      <c r="AQ4854">
        <v>1</v>
      </c>
    </row>
    <row r="4855" spans="1:47" x14ac:dyDescent="0.35">
      <c r="A4855">
        <v>5390</v>
      </c>
      <c r="B4855" t="s">
        <v>47</v>
      </c>
      <c r="C4855">
        <v>1994</v>
      </c>
      <c r="D4855">
        <v>6</v>
      </c>
      <c r="E4855">
        <v>20</v>
      </c>
      <c r="F4855">
        <v>9</v>
      </c>
      <c r="G4855">
        <v>9</v>
      </c>
      <c r="H4855">
        <v>2.9</v>
      </c>
      <c r="I4855">
        <v>9</v>
      </c>
      <c r="J4855">
        <v>5.9</v>
      </c>
      <c r="K4855">
        <v>5.9</v>
      </c>
      <c r="L4855">
        <v>5.7</v>
      </c>
      <c r="M4855">
        <v>5.9</v>
      </c>
      <c r="R4855" t="s">
        <v>73</v>
      </c>
      <c r="T4855" t="s">
        <v>3137</v>
      </c>
      <c r="U4855">
        <v>28.968</v>
      </c>
      <c r="V4855">
        <v>52.613999999999997</v>
      </c>
      <c r="W4855">
        <v>140</v>
      </c>
      <c r="X4855">
        <v>3</v>
      </c>
      <c r="Y4855">
        <v>1</v>
      </c>
      <c r="AB4855">
        <v>100</v>
      </c>
      <c r="AC4855">
        <v>2</v>
      </c>
      <c r="AE4855">
        <v>3</v>
      </c>
      <c r="AG4855">
        <v>3</v>
      </c>
      <c r="AI4855">
        <v>3</v>
      </c>
      <c r="AJ4855">
        <v>3</v>
      </c>
      <c r="AK4855">
        <v>1</v>
      </c>
      <c r="AN4855">
        <v>100</v>
      </c>
      <c r="AO4855">
        <v>2</v>
      </c>
      <c r="AQ4855">
        <v>3</v>
      </c>
      <c r="AS4855">
        <v>3</v>
      </c>
      <c r="AU4855">
        <v>3</v>
      </c>
    </row>
    <row r="4856" spans="1:47" x14ac:dyDescent="0.35">
      <c r="A4856">
        <v>5391</v>
      </c>
      <c r="B4856" t="s">
        <v>47</v>
      </c>
      <c r="C4856">
        <v>1994</v>
      </c>
      <c r="D4856">
        <v>8</v>
      </c>
      <c r="E4856">
        <v>18</v>
      </c>
      <c r="F4856">
        <v>1</v>
      </c>
      <c r="G4856">
        <v>13</v>
      </c>
      <c r="H4856">
        <v>5.7</v>
      </c>
      <c r="I4856">
        <v>9</v>
      </c>
      <c r="J4856">
        <v>5.9</v>
      </c>
      <c r="K4856">
        <v>5.9</v>
      </c>
      <c r="L4856">
        <v>5.9</v>
      </c>
      <c r="M4856">
        <v>5.7</v>
      </c>
      <c r="R4856" t="s">
        <v>258</v>
      </c>
      <c r="T4856" t="s">
        <v>1147</v>
      </c>
      <c r="U4856">
        <v>35.520000000000003</v>
      </c>
      <c r="V4856">
        <v>-0.106</v>
      </c>
      <c r="W4856">
        <v>15</v>
      </c>
      <c r="X4856">
        <v>171</v>
      </c>
      <c r="Y4856">
        <v>3</v>
      </c>
      <c r="AE4856">
        <v>4</v>
      </c>
      <c r="AG4856">
        <v>4</v>
      </c>
      <c r="AI4856">
        <v>4</v>
      </c>
      <c r="AJ4856">
        <v>171</v>
      </c>
      <c r="AK4856">
        <v>3</v>
      </c>
      <c r="AQ4856">
        <v>4</v>
      </c>
      <c r="AS4856">
        <v>4</v>
      </c>
    </row>
    <row r="4857" spans="1:47" x14ac:dyDescent="0.35">
      <c r="A4857">
        <v>6488</v>
      </c>
      <c r="B4857" t="s">
        <v>51</v>
      </c>
      <c r="C4857">
        <v>1994</v>
      </c>
      <c r="D4857">
        <v>9</v>
      </c>
      <c r="E4857">
        <v>1</v>
      </c>
      <c r="F4857">
        <v>15</v>
      </c>
      <c r="G4857">
        <v>15</v>
      </c>
      <c r="H4857">
        <v>53</v>
      </c>
      <c r="I4857">
        <v>10</v>
      </c>
      <c r="J4857">
        <v>7</v>
      </c>
      <c r="K4857">
        <v>7</v>
      </c>
      <c r="L4857">
        <v>7</v>
      </c>
      <c r="M4857">
        <v>6.6</v>
      </c>
      <c r="Q4857">
        <v>6</v>
      </c>
      <c r="R4857" t="s">
        <v>505</v>
      </c>
      <c r="S4857" t="s">
        <v>1092</v>
      </c>
      <c r="T4857" t="s">
        <v>3138</v>
      </c>
      <c r="U4857">
        <v>40.402000000000001</v>
      </c>
      <c r="V4857">
        <v>-125.68</v>
      </c>
      <c r="W4857">
        <v>150</v>
      </c>
      <c r="AE4857">
        <v>1</v>
      </c>
      <c r="AQ4857">
        <v>1</v>
      </c>
    </row>
    <row r="4858" spans="1:47" x14ac:dyDescent="0.35">
      <c r="A4858">
        <v>5392</v>
      </c>
      <c r="B4858" t="s">
        <v>51</v>
      </c>
      <c r="C4858">
        <v>1994</v>
      </c>
      <c r="D4858">
        <v>10</v>
      </c>
      <c r="E4858">
        <v>4</v>
      </c>
      <c r="F4858">
        <v>13</v>
      </c>
      <c r="G4858">
        <v>22</v>
      </c>
      <c r="H4858">
        <v>55.8</v>
      </c>
      <c r="I4858">
        <v>14</v>
      </c>
      <c r="J4858">
        <v>8.3000000000000007</v>
      </c>
      <c r="K4858">
        <v>8.3000000000000007</v>
      </c>
      <c r="L4858">
        <v>8.1</v>
      </c>
      <c r="M4858">
        <v>7.3</v>
      </c>
      <c r="Q4858">
        <v>9</v>
      </c>
      <c r="R4858" t="s">
        <v>98</v>
      </c>
      <c r="T4858" t="s">
        <v>3139</v>
      </c>
      <c r="U4858">
        <v>43.773000000000003</v>
      </c>
      <c r="V4858">
        <v>147.321</v>
      </c>
      <c r="W4858">
        <v>50</v>
      </c>
      <c r="X4858">
        <v>11</v>
      </c>
      <c r="Y4858">
        <v>1</v>
      </c>
      <c r="AB4858">
        <v>382</v>
      </c>
      <c r="AC4858">
        <v>3</v>
      </c>
      <c r="AE4858">
        <v>3</v>
      </c>
      <c r="AJ4858">
        <v>11</v>
      </c>
      <c r="AK4858">
        <v>1</v>
      </c>
      <c r="AN4858">
        <v>382</v>
      </c>
      <c r="AO4858">
        <v>3</v>
      </c>
      <c r="AQ4858">
        <v>3</v>
      </c>
    </row>
    <row r="4859" spans="1:47" x14ac:dyDescent="0.35">
      <c r="A4859">
        <v>5393</v>
      </c>
      <c r="B4859" t="s">
        <v>51</v>
      </c>
      <c r="C4859">
        <v>1994</v>
      </c>
      <c r="D4859">
        <v>10</v>
      </c>
      <c r="E4859">
        <v>8</v>
      </c>
      <c r="F4859">
        <v>21</v>
      </c>
      <c r="G4859">
        <v>44</v>
      </c>
      <c r="H4859">
        <v>7.2</v>
      </c>
      <c r="I4859">
        <v>17</v>
      </c>
      <c r="J4859">
        <v>6.8</v>
      </c>
      <c r="K4859">
        <v>6.8</v>
      </c>
      <c r="L4859">
        <v>6.8</v>
      </c>
      <c r="M4859">
        <v>6.4</v>
      </c>
      <c r="R4859" t="s">
        <v>676</v>
      </c>
      <c r="T4859" t="s">
        <v>3140</v>
      </c>
      <c r="U4859">
        <v>-1.258</v>
      </c>
      <c r="V4859">
        <v>127.98</v>
      </c>
      <c r="W4859">
        <v>170</v>
      </c>
      <c r="X4859">
        <v>1</v>
      </c>
      <c r="Y4859">
        <v>1</v>
      </c>
      <c r="AB4859">
        <v>52</v>
      </c>
      <c r="AC4859">
        <v>2</v>
      </c>
      <c r="AE4859">
        <v>2</v>
      </c>
      <c r="AH4859">
        <v>500</v>
      </c>
      <c r="AI4859">
        <v>3</v>
      </c>
      <c r="AJ4859">
        <v>1</v>
      </c>
      <c r="AK4859">
        <v>1</v>
      </c>
      <c r="AN4859">
        <v>52</v>
      </c>
      <c r="AO4859">
        <v>2</v>
      </c>
      <c r="AQ4859">
        <v>2</v>
      </c>
      <c r="AT4859">
        <v>500</v>
      </c>
      <c r="AU4859">
        <v>3</v>
      </c>
    </row>
    <row r="4860" spans="1:47" x14ac:dyDescent="0.35">
      <c r="A4860">
        <v>6605</v>
      </c>
      <c r="B4860" t="s">
        <v>51</v>
      </c>
      <c r="C4860">
        <v>1994</v>
      </c>
      <c r="D4860">
        <v>10</v>
      </c>
      <c r="E4860">
        <v>9</v>
      </c>
      <c r="F4860">
        <v>7</v>
      </c>
      <c r="G4860">
        <v>55</v>
      </c>
      <c r="H4860">
        <v>39.5</v>
      </c>
      <c r="I4860">
        <v>33</v>
      </c>
      <c r="J4860">
        <v>7.3</v>
      </c>
      <c r="K4860">
        <v>7.3</v>
      </c>
      <c r="L4860">
        <v>7.1</v>
      </c>
      <c r="M4860">
        <v>6.5</v>
      </c>
      <c r="R4860" t="s">
        <v>98</v>
      </c>
      <c r="T4860" t="s">
        <v>904</v>
      </c>
      <c r="U4860">
        <v>43.905000000000001</v>
      </c>
      <c r="V4860">
        <v>147.916</v>
      </c>
      <c r="W4860">
        <v>50</v>
      </c>
    </row>
    <row r="4861" spans="1:47" x14ac:dyDescent="0.35">
      <c r="A4861">
        <v>5394</v>
      </c>
      <c r="B4861" t="s">
        <v>51</v>
      </c>
      <c r="C4861">
        <v>1994</v>
      </c>
      <c r="D4861">
        <v>11</v>
      </c>
      <c r="E4861">
        <v>14</v>
      </c>
      <c r="F4861">
        <v>19</v>
      </c>
      <c r="G4861">
        <v>15</v>
      </c>
      <c r="H4861">
        <v>30.6</v>
      </c>
      <c r="I4861">
        <v>32</v>
      </c>
      <c r="J4861">
        <v>7.1</v>
      </c>
      <c r="K4861">
        <v>7.1</v>
      </c>
      <c r="L4861">
        <v>7.1</v>
      </c>
      <c r="M4861">
        <v>6.1</v>
      </c>
      <c r="R4861" t="s">
        <v>621</v>
      </c>
      <c r="T4861" t="s">
        <v>2261</v>
      </c>
      <c r="U4861">
        <v>13.525</v>
      </c>
      <c r="V4861">
        <v>121.06699999999999</v>
      </c>
      <c r="W4861">
        <v>170</v>
      </c>
      <c r="X4861">
        <v>81</v>
      </c>
      <c r="Y4861">
        <v>2</v>
      </c>
      <c r="AB4861">
        <v>225</v>
      </c>
      <c r="AC4861">
        <v>3</v>
      </c>
      <c r="AD4861">
        <v>3.7</v>
      </c>
      <c r="AE4861">
        <v>2</v>
      </c>
      <c r="AF4861">
        <v>797</v>
      </c>
      <c r="AG4861">
        <v>3</v>
      </c>
      <c r="AH4861">
        <v>3288</v>
      </c>
      <c r="AI4861">
        <v>4</v>
      </c>
      <c r="AJ4861">
        <v>81</v>
      </c>
      <c r="AK4861">
        <v>2</v>
      </c>
      <c r="AN4861">
        <v>225</v>
      </c>
      <c r="AO4861">
        <v>3</v>
      </c>
      <c r="AP4861">
        <v>3.7</v>
      </c>
      <c r="AQ4861">
        <v>2</v>
      </c>
      <c r="AR4861">
        <v>797</v>
      </c>
      <c r="AS4861">
        <v>3</v>
      </c>
      <c r="AT4861">
        <v>3288</v>
      </c>
      <c r="AU4861">
        <v>4</v>
      </c>
    </row>
    <row r="4862" spans="1:47" x14ac:dyDescent="0.35">
      <c r="A4862">
        <v>5395</v>
      </c>
      <c r="B4862" t="s">
        <v>47</v>
      </c>
      <c r="C4862">
        <v>1994</v>
      </c>
      <c r="D4862">
        <v>12</v>
      </c>
      <c r="E4862">
        <v>26</v>
      </c>
      <c r="F4862">
        <v>14</v>
      </c>
      <c r="G4862">
        <v>10</v>
      </c>
      <c r="H4862">
        <v>29.1</v>
      </c>
      <c r="I4862">
        <v>23</v>
      </c>
      <c r="J4862">
        <v>5.5</v>
      </c>
      <c r="K4862">
        <v>5.5</v>
      </c>
      <c r="L4862">
        <v>5</v>
      </c>
      <c r="M4862">
        <v>5.0999999999999996</v>
      </c>
      <c r="Q4862">
        <v>7</v>
      </c>
      <c r="R4862" t="s">
        <v>505</v>
      </c>
      <c r="S4862" t="s">
        <v>1092</v>
      </c>
      <c r="T4862" t="s">
        <v>3141</v>
      </c>
      <c r="U4862">
        <v>40.741</v>
      </c>
      <c r="V4862">
        <v>-124.31</v>
      </c>
      <c r="W4862">
        <v>150</v>
      </c>
      <c r="AD4862">
        <v>2.1</v>
      </c>
      <c r="AE4862">
        <v>2</v>
      </c>
      <c r="AP4862">
        <v>2.1</v>
      </c>
      <c r="AQ4862">
        <v>2</v>
      </c>
    </row>
    <row r="4863" spans="1:47" x14ac:dyDescent="0.35">
      <c r="A4863">
        <v>5397</v>
      </c>
      <c r="B4863" t="s">
        <v>51</v>
      </c>
      <c r="C4863">
        <v>1994</v>
      </c>
      <c r="D4863">
        <v>12</v>
      </c>
      <c r="E4863">
        <v>28</v>
      </c>
      <c r="F4863">
        <v>12</v>
      </c>
      <c r="G4863">
        <v>19</v>
      </c>
      <c r="H4863">
        <v>23</v>
      </c>
      <c r="I4863">
        <v>27</v>
      </c>
      <c r="J4863">
        <v>7.8</v>
      </c>
      <c r="K4863">
        <v>7.8</v>
      </c>
      <c r="L4863">
        <v>7.5</v>
      </c>
      <c r="M4863">
        <v>6.4</v>
      </c>
      <c r="Q4863">
        <v>9</v>
      </c>
      <c r="R4863" t="s">
        <v>199</v>
      </c>
      <c r="T4863" t="s">
        <v>2158</v>
      </c>
      <c r="U4863">
        <v>40.524999999999999</v>
      </c>
      <c r="V4863">
        <v>143.41900000000001</v>
      </c>
      <c r="W4863">
        <v>30</v>
      </c>
      <c r="X4863">
        <v>3</v>
      </c>
      <c r="Y4863">
        <v>1</v>
      </c>
      <c r="AB4863">
        <v>200</v>
      </c>
      <c r="AC4863">
        <v>3</v>
      </c>
      <c r="AD4863">
        <v>170.4</v>
      </c>
      <c r="AE4863">
        <v>4</v>
      </c>
      <c r="AJ4863">
        <v>3</v>
      </c>
      <c r="AK4863">
        <v>1</v>
      </c>
      <c r="AN4863">
        <v>200</v>
      </c>
      <c r="AO4863">
        <v>3</v>
      </c>
      <c r="AP4863">
        <v>170.4</v>
      </c>
      <c r="AQ4863">
        <v>4</v>
      </c>
    </row>
    <row r="4864" spans="1:47" x14ac:dyDescent="0.35">
      <c r="A4864">
        <v>5398</v>
      </c>
      <c r="B4864" t="s">
        <v>47</v>
      </c>
      <c r="C4864">
        <v>1994</v>
      </c>
      <c r="D4864">
        <v>12</v>
      </c>
      <c r="E4864">
        <v>31</v>
      </c>
      <c r="F4864">
        <v>2</v>
      </c>
      <c r="G4864">
        <v>57</v>
      </c>
      <c r="H4864">
        <v>20.8</v>
      </c>
      <c r="I4864">
        <v>33</v>
      </c>
      <c r="J4864">
        <v>5.3</v>
      </c>
      <c r="K4864">
        <v>5.3</v>
      </c>
      <c r="L4864">
        <v>5.3</v>
      </c>
      <c r="M4864">
        <v>5.7</v>
      </c>
      <c r="R4864" t="s">
        <v>93</v>
      </c>
      <c r="T4864" t="s">
        <v>3142</v>
      </c>
      <c r="U4864">
        <v>20.524000000000001</v>
      </c>
      <c r="V4864">
        <v>109.33</v>
      </c>
      <c r="W4864">
        <v>30</v>
      </c>
      <c r="AB4864">
        <v>360</v>
      </c>
      <c r="AC4864">
        <v>3</v>
      </c>
      <c r="AE4864">
        <v>2</v>
      </c>
      <c r="AF4864">
        <v>1100</v>
      </c>
      <c r="AG4864">
        <v>4</v>
      </c>
      <c r="AN4864">
        <v>360</v>
      </c>
      <c r="AO4864">
        <v>3</v>
      </c>
      <c r="AQ4864">
        <v>2</v>
      </c>
      <c r="AR4864">
        <v>1100</v>
      </c>
      <c r="AS4864">
        <v>4</v>
      </c>
    </row>
    <row r="4865" spans="1:47" x14ac:dyDescent="0.35">
      <c r="A4865">
        <v>5399</v>
      </c>
      <c r="B4865" t="s">
        <v>51</v>
      </c>
      <c r="C4865">
        <v>1995</v>
      </c>
      <c r="D4865">
        <v>1</v>
      </c>
      <c r="E4865">
        <v>16</v>
      </c>
      <c r="F4865">
        <v>20</v>
      </c>
      <c r="G4865">
        <v>46</v>
      </c>
      <c r="H4865">
        <v>52.1</v>
      </c>
      <c r="I4865">
        <v>22</v>
      </c>
      <c r="J4865">
        <v>6.9</v>
      </c>
      <c r="K4865">
        <v>6.9</v>
      </c>
      <c r="L4865">
        <v>6.8</v>
      </c>
      <c r="M4865">
        <v>6.3</v>
      </c>
      <c r="Q4865">
        <v>11</v>
      </c>
      <c r="R4865" t="s">
        <v>199</v>
      </c>
      <c r="T4865" t="s">
        <v>3143</v>
      </c>
      <c r="U4865">
        <v>34.582999999999998</v>
      </c>
      <c r="V4865">
        <v>135.018</v>
      </c>
      <c r="W4865">
        <v>30</v>
      </c>
      <c r="X4865">
        <v>5502</v>
      </c>
      <c r="Y4865">
        <v>4</v>
      </c>
      <c r="AB4865">
        <v>36896</v>
      </c>
      <c r="AC4865">
        <v>4</v>
      </c>
      <c r="AD4865">
        <v>100000</v>
      </c>
      <c r="AE4865">
        <v>4</v>
      </c>
      <c r="AF4865">
        <v>200000</v>
      </c>
      <c r="AG4865">
        <v>4</v>
      </c>
      <c r="AJ4865">
        <v>5502</v>
      </c>
      <c r="AK4865">
        <v>4</v>
      </c>
      <c r="AN4865">
        <v>36896</v>
      </c>
      <c r="AO4865">
        <v>4</v>
      </c>
      <c r="AP4865">
        <v>100000</v>
      </c>
      <c r="AQ4865">
        <v>4</v>
      </c>
      <c r="AR4865">
        <v>200000</v>
      </c>
      <c r="AS4865">
        <v>4</v>
      </c>
    </row>
    <row r="4866" spans="1:47" x14ac:dyDescent="0.35">
      <c r="A4866">
        <v>5402</v>
      </c>
      <c r="B4866" t="s">
        <v>47</v>
      </c>
      <c r="C4866">
        <v>1995</v>
      </c>
      <c r="D4866">
        <v>1</v>
      </c>
      <c r="E4866">
        <v>19</v>
      </c>
      <c r="F4866">
        <v>15</v>
      </c>
      <c r="G4866">
        <v>5</v>
      </c>
      <c r="H4866">
        <v>3.4</v>
      </c>
      <c r="I4866">
        <v>17</v>
      </c>
      <c r="J4866">
        <v>6.5</v>
      </c>
      <c r="K4866">
        <v>6.5</v>
      </c>
      <c r="L4866">
        <v>6.6</v>
      </c>
      <c r="M4866">
        <v>6.3</v>
      </c>
      <c r="R4866" t="s">
        <v>580</v>
      </c>
      <c r="T4866" t="s">
        <v>3144</v>
      </c>
      <c r="U4866">
        <v>5.05</v>
      </c>
      <c r="V4866">
        <v>-72.915999999999997</v>
      </c>
      <c r="W4866">
        <v>160</v>
      </c>
      <c r="X4866">
        <v>7</v>
      </c>
      <c r="Y4866">
        <v>1</v>
      </c>
      <c r="AC4866">
        <v>2</v>
      </c>
      <c r="AE4866">
        <v>2</v>
      </c>
      <c r="AF4866">
        <v>512</v>
      </c>
      <c r="AG4866">
        <v>3</v>
      </c>
      <c r="AH4866">
        <v>20</v>
      </c>
      <c r="AI4866">
        <v>1</v>
      </c>
      <c r="AJ4866">
        <v>7</v>
      </c>
      <c r="AK4866">
        <v>1</v>
      </c>
      <c r="AO4866">
        <v>2</v>
      </c>
      <c r="AQ4866">
        <v>2</v>
      </c>
      <c r="AR4866">
        <v>512</v>
      </c>
      <c r="AS4866">
        <v>3</v>
      </c>
      <c r="AT4866">
        <v>20</v>
      </c>
      <c r="AU4866">
        <v>1</v>
      </c>
    </row>
    <row r="4867" spans="1:47" x14ac:dyDescent="0.35">
      <c r="A4867">
        <v>5403</v>
      </c>
      <c r="B4867" t="s">
        <v>47</v>
      </c>
      <c r="C4867">
        <v>1995</v>
      </c>
      <c r="D4867">
        <v>2</v>
      </c>
      <c r="E4867">
        <v>5</v>
      </c>
      <c r="F4867">
        <v>22</v>
      </c>
      <c r="G4867">
        <v>51</v>
      </c>
      <c r="H4867">
        <v>5.0999999999999996</v>
      </c>
      <c r="I4867">
        <v>21</v>
      </c>
      <c r="J4867">
        <v>7.1</v>
      </c>
      <c r="K4867">
        <v>7.1</v>
      </c>
      <c r="L4867">
        <v>7.5</v>
      </c>
      <c r="M4867">
        <v>6.5</v>
      </c>
      <c r="R4867" t="s">
        <v>1186</v>
      </c>
      <c r="T4867" t="s">
        <v>3145</v>
      </c>
      <c r="U4867">
        <v>-37.759</v>
      </c>
      <c r="V4867">
        <v>178.75200000000001</v>
      </c>
      <c r="W4867">
        <v>170</v>
      </c>
    </row>
    <row r="4868" spans="1:47" x14ac:dyDescent="0.35">
      <c r="A4868">
        <v>5404</v>
      </c>
      <c r="B4868" t="s">
        <v>47</v>
      </c>
      <c r="C4868">
        <v>1995</v>
      </c>
      <c r="D4868">
        <v>2</v>
      </c>
      <c r="E4868">
        <v>8</v>
      </c>
      <c r="F4868">
        <v>18</v>
      </c>
      <c r="G4868">
        <v>40</v>
      </c>
      <c r="H4868">
        <v>25.3</v>
      </c>
      <c r="I4868">
        <v>74</v>
      </c>
      <c r="J4868">
        <v>6.4</v>
      </c>
      <c r="K4868">
        <v>6.4</v>
      </c>
      <c r="M4868">
        <v>6.3</v>
      </c>
      <c r="R4868" t="s">
        <v>580</v>
      </c>
      <c r="T4868" t="s">
        <v>3146</v>
      </c>
      <c r="U4868">
        <v>4.1040000000000001</v>
      </c>
      <c r="V4868">
        <v>-76.622</v>
      </c>
      <c r="W4868">
        <v>160</v>
      </c>
      <c r="X4868">
        <v>45</v>
      </c>
      <c r="Y4868">
        <v>1</v>
      </c>
      <c r="AB4868">
        <v>400</v>
      </c>
      <c r="AC4868">
        <v>3</v>
      </c>
      <c r="AD4868">
        <v>50</v>
      </c>
      <c r="AE4868">
        <v>4</v>
      </c>
      <c r="AF4868">
        <v>2000</v>
      </c>
      <c r="AG4868">
        <v>4</v>
      </c>
      <c r="AJ4868">
        <v>45</v>
      </c>
      <c r="AK4868">
        <v>1</v>
      </c>
      <c r="AL4868">
        <v>1</v>
      </c>
      <c r="AN4868">
        <v>400</v>
      </c>
      <c r="AO4868">
        <v>3</v>
      </c>
      <c r="AP4868">
        <v>50</v>
      </c>
      <c r="AQ4868">
        <v>4</v>
      </c>
      <c r="AR4868">
        <v>2000</v>
      </c>
      <c r="AS4868">
        <v>4</v>
      </c>
    </row>
    <row r="4869" spans="1:47" x14ac:dyDescent="0.35">
      <c r="A4869">
        <v>5405</v>
      </c>
      <c r="B4869" t="s">
        <v>47</v>
      </c>
      <c r="C4869">
        <v>1995</v>
      </c>
      <c r="D4869">
        <v>2</v>
      </c>
      <c r="E4869">
        <v>23</v>
      </c>
      <c r="F4869">
        <v>21</v>
      </c>
      <c r="G4869">
        <v>3</v>
      </c>
      <c r="H4869">
        <v>1.3</v>
      </c>
      <c r="I4869">
        <v>10</v>
      </c>
      <c r="J4869">
        <v>5.9</v>
      </c>
      <c r="K4869">
        <v>5.9</v>
      </c>
      <c r="L4869">
        <v>5.7</v>
      </c>
      <c r="M4869">
        <v>5.8</v>
      </c>
      <c r="Q4869">
        <v>7</v>
      </c>
      <c r="R4869" t="s">
        <v>110</v>
      </c>
      <c r="T4869" t="s">
        <v>3147</v>
      </c>
      <c r="U4869">
        <v>35.045999999999999</v>
      </c>
      <c r="V4869">
        <v>32.279000000000003</v>
      </c>
      <c r="W4869">
        <v>130</v>
      </c>
      <c r="X4869">
        <v>2</v>
      </c>
      <c r="Y4869">
        <v>1</v>
      </c>
      <c r="AB4869">
        <v>5</v>
      </c>
      <c r="AC4869">
        <v>1</v>
      </c>
      <c r="AD4869">
        <v>4.34</v>
      </c>
      <c r="AE4869">
        <v>2</v>
      </c>
      <c r="AF4869">
        <v>70</v>
      </c>
      <c r="AG4869">
        <v>2</v>
      </c>
      <c r="AH4869">
        <v>570</v>
      </c>
      <c r="AI4869">
        <v>3</v>
      </c>
      <c r="AJ4869">
        <v>2</v>
      </c>
      <c r="AK4869">
        <v>1</v>
      </c>
      <c r="AN4869">
        <v>5</v>
      </c>
      <c r="AO4869">
        <v>1</v>
      </c>
      <c r="AP4869">
        <v>4.34</v>
      </c>
      <c r="AQ4869">
        <v>2</v>
      </c>
      <c r="AR4869">
        <v>70</v>
      </c>
      <c r="AS4869">
        <v>2</v>
      </c>
      <c r="AT4869">
        <v>570</v>
      </c>
      <c r="AU4869">
        <v>3</v>
      </c>
    </row>
    <row r="4870" spans="1:47" x14ac:dyDescent="0.35">
      <c r="A4870">
        <v>6491</v>
      </c>
      <c r="B4870" t="s">
        <v>47</v>
      </c>
      <c r="C4870">
        <v>1995</v>
      </c>
      <c r="D4870">
        <v>3</v>
      </c>
      <c r="E4870">
        <v>19</v>
      </c>
      <c r="F4870">
        <v>23</v>
      </c>
      <c r="G4870">
        <v>53</v>
      </c>
      <c r="H4870">
        <v>14.9</v>
      </c>
      <c r="I4870">
        <v>33</v>
      </c>
      <c r="J4870">
        <v>6.9</v>
      </c>
      <c r="K4870">
        <v>6.9</v>
      </c>
      <c r="L4870">
        <v>7.1</v>
      </c>
      <c r="M4870">
        <v>6.2</v>
      </c>
      <c r="R4870" t="s">
        <v>676</v>
      </c>
      <c r="T4870" t="s">
        <v>2008</v>
      </c>
      <c r="U4870">
        <v>-4.1829999999999998</v>
      </c>
      <c r="V4870">
        <v>135.10900000000001</v>
      </c>
      <c r="W4870">
        <v>170</v>
      </c>
      <c r="AE4870">
        <v>1</v>
      </c>
      <c r="AI4870">
        <v>1</v>
      </c>
      <c r="AQ4870">
        <v>1</v>
      </c>
      <c r="AU4870">
        <v>1</v>
      </c>
    </row>
    <row r="4871" spans="1:47" x14ac:dyDescent="0.35">
      <c r="A4871">
        <v>5406</v>
      </c>
      <c r="B4871" t="s">
        <v>47</v>
      </c>
      <c r="C4871">
        <v>1995</v>
      </c>
      <c r="D4871">
        <v>4</v>
      </c>
      <c r="E4871">
        <v>1</v>
      </c>
      <c r="F4871">
        <v>3</v>
      </c>
      <c r="G4871">
        <v>49</v>
      </c>
      <c r="H4871">
        <v>33.5</v>
      </c>
      <c r="I4871">
        <v>11</v>
      </c>
      <c r="J4871">
        <v>5.4</v>
      </c>
      <c r="K4871">
        <v>5.4</v>
      </c>
      <c r="L4871">
        <v>4.9000000000000004</v>
      </c>
      <c r="M4871">
        <v>5.8</v>
      </c>
      <c r="R4871" t="s">
        <v>199</v>
      </c>
      <c r="T4871" t="s">
        <v>3148</v>
      </c>
      <c r="U4871">
        <v>37.924999999999997</v>
      </c>
      <c r="V4871">
        <v>139.18600000000001</v>
      </c>
      <c r="W4871">
        <v>30</v>
      </c>
      <c r="AE4871">
        <v>2</v>
      </c>
    </row>
    <row r="4872" spans="1:47" x14ac:dyDescent="0.35">
      <c r="A4872">
        <v>5407</v>
      </c>
      <c r="B4872" t="s">
        <v>51</v>
      </c>
      <c r="C4872">
        <v>1995</v>
      </c>
      <c r="D4872">
        <v>4</v>
      </c>
      <c r="E4872">
        <v>7</v>
      </c>
      <c r="F4872">
        <v>22</v>
      </c>
      <c r="G4872">
        <v>6</v>
      </c>
      <c r="H4872">
        <v>56.8</v>
      </c>
      <c r="I4872">
        <v>21</v>
      </c>
      <c r="J4872">
        <v>7.4</v>
      </c>
      <c r="K4872">
        <v>7.4</v>
      </c>
      <c r="L4872">
        <v>8</v>
      </c>
      <c r="M4872">
        <v>6.8</v>
      </c>
      <c r="R4872" t="s">
        <v>1988</v>
      </c>
      <c r="T4872" t="s">
        <v>3149</v>
      </c>
      <c r="U4872">
        <v>-15.199</v>
      </c>
      <c r="V4872">
        <v>-173.529</v>
      </c>
      <c r="W4872">
        <v>170</v>
      </c>
    </row>
    <row r="4873" spans="1:47" x14ac:dyDescent="0.35">
      <c r="A4873">
        <v>6492</v>
      </c>
      <c r="B4873" t="s">
        <v>51</v>
      </c>
      <c r="C4873">
        <v>1995</v>
      </c>
      <c r="D4873">
        <v>4</v>
      </c>
      <c r="E4873">
        <v>21</v>
      </c>
      <c r="F4873">
        <v>0</v>
      </c>
      <c r="G4873">
        <v>34</v>
      </c>
      <c r="H4873">
        <v>46</v>
      </c>
      <c r="I4873">
        <v>21</v>
      </c>
      <c r="J4873">
        <v>7.2</v>
      </c>
      <c r="K4873">
        <v>7.2</v>
      </c>
      <c r="L4873">
        <v>7.3</v>
      </c>
      <c r="M4873">
        <v>6.3</v>
      </c>
      <c r="R4873" t="s">
        <v>621</v>
      </c>
      <c r="T4873" t="s">
        <v>3150</v>
      </c>
      <c r="U4873">
        <v>12.058999999999999</v>
      </c>
      <c r="V4873">
        <v>125.58</v>
      </c>
      <c r="W4873">
        <v>170</v>
      </c>
    </row>
    <row r="4874" spans="1:47" x14ac:dyDescent="0.35">
      <c r="A4874">
        <v>6493</v>
      </c>
      <c r="B4874" t="s">
        <v>51</v>
      </c>
      <c r="C4874">
        <v>1995</v>
      </c>
      <c r="D4874">
        <v>4</v>
      </c>
      <c r="E4874">
        <v>21</v>
      </c>
      <c r="F4874">
        <v>5</v>
      </c>
      <c r="G4874">
        <v>17</v>
      </c>
      <c r="H4874">
        <v>1.3</v>
      </c>
      <c r="I4874">
        <v>23</v>
      </c>
      <c r="J4874">
        <v>6.8</v>
      </c>
      <c r="K4874">
        <v>6.8</v>
      </c>
      <c r="L4874">
        <v>6.9</v>
      </c>
      <c r="M4874">
        <v>5.6</v>
      </c>
      <c r="R4874" t="s">
        <v>621</v>
      </c>
      <c r="T4874" t="s">
        <v>3150</v>
      </c>
      <c r="U4874">
        <v>12.047000000000001</v>
      </c>
      <c r="V4874">
        <v>125.92</v>
      </c>
      <c r="W4874">
        <v>170</v>
      </c>
    </row>
    <row r="4875" spans="1:47" x14ac:dyDescent="0.35">
      <c r="A4875">
        <v>5408</v>
      </c>
      <c r="B4875" t="s">
        <v>51</v>
      </c>
      <c r="C4875">
        <v>1995</v>
      </c>
      <c r="D4875">
        <v>5</v>
      </c>
      <c r="E4875">
        <v>13</v>
      </c>
      <c r="F4875">
        <v>8</v>
      </c>
      <c r="G4875">
        <v>47</v>
      </c>
      <c r="H4875">
        <v>12.7</v>
      </c>
      <c r="I4875">
        <v>14</v>
      </c>
      <c r="J4875">
        <v>6.6</v>
      </c>
      <c r="K4875">
        <v>6.6</v>
      </c>
      <c r="L4875">
        <v>6.6</v>
      </c>
      <c r="M4875">
        <v>6.2</v>
      </c>
      <c r="Q4875">
        <v>8</v>
      </c>
      <c r="R4875" t="s">
        <v>56</v>
      </c>
      <c r="T4875" t="s">
        <v>3151</v>
      </c>
      <c r="U4875">
        <v>40.149000000000001</v>
      </c>
      <c r="V4875">
        <v>21.695</v>
      </c>
      <c r="W4875">
        <v>130</v>
      </c>
      <c r="AB4875">
        <v>25</v>
      </c>
      <c r="AC4875">
        <v>1</v>
      </c>
      <c r="AD4875">
        <v>450</v>
      </c>
      <c r="AE4875">
        <v>4</v>
      </c>
      <c r="AF4875">
        <v>12000</v>
      </c>
      <c r="AG4875">
        <v>4</v>
      </c>
      <c r="AN4875">
        <v>25</v>
      </c>
      <c r="AO4875">
        <v>1</v>
      </c>
      <c r="AP4875">
        <v>450</v>
      </c>
      <c r="AQ4875">
        <v>4</v>
      </c>
      <c r="AR4875">
        <v>12000</v>
      </c>
      <c r="AS4875">
        <v>4</v>
      </c>
    </row>
    <row r="4876" spans="1:47" x14ac:dyDescent="0.35">
      <c r="A4876">
        <v>5410</v>
      </c>
      <c r="B4876" t="s">
        <v>51</v>
      </c>
      <c r="C4876">
        <v>1995</v>
      </c>
      <c r="D4876">
        <v>5</v>
      </c>
      <c r="E4876">
        <v>14</v>
      </c>
      <c r="F4876">
        <v>11</v>
      </c>
      <c r="G4876">
        <v>33</v>
      </c>
      <c r="H4876">
        <v>21.1</v>
      </c>
      <c r="I4876">
        <v>13</v>
      </c>
      <c r="J4876">
        <v>6.9</v>
      </c>
      <c r="K4876">
        <v>6.9</v>
      </c>
      <c r="L4876">
        <v>6.9</v>
      </c>
      <c r="M4876">
        <v>6.2</v>
      </c>
      <c r="N4876">
        <v>6.9</v>
      </c>
      <c r="Q4876">
        <v>7</v>
      </c>
      <c r="R4876" t="s">
        <v>676</v>
      </c>
      <c r="T4876" t="s">
        <v>3152</v>
      </c>
      <c r="U4876">
        <v>-8.452</v>
      </c>
      <c r="V4876">
        <v>125.04900000000001</v>
      </c>
      <c r="W4876">
        <v>60</v>
      </c>
      <c r="AJ4876">
        <v>11</v>
      </c>
      <c r="AK4876">
        <v>1</v>
      </c>
      <c r="AN4876">
        <v>19</v>
      </c>
      <c r="AO4876">
        <v>1</v>
      </c>
      <c r="AQ4876">
        <v>1</v>
      </c>
      <c r="AS4876">
        <v>2</v>
      </c>
    </row>
    <row r="4877" spans="1:47" x14ac:dyDescent="0.35">
      <c r="A4877">
        <v>5411</v>
      </c>
      <c r="B4877" t="s">
        <v>51</v>
      </c>
      <c r="C4877">
        <v>1995</v>
      </c>
      <c r="D4877">
        <v>5</v>
      </c>
      <c r="E4877">
        <v>16</v>
      </c>
      <c r="F4877">
        <v>20</v>
      </c>
      <c r="G4877">
        <v>12</v>
      </c>
      <c r="H4877">
        <v>44.2</v>
      </c>
      <c r="I4877">
        <v>20</v>
      </c>
      <c r="J4877">
        <v>7.7</v>
      </c>
      <c r="L4877">
        <v>7.7</v>
      </c>
      <c r="M4877">
        <v>6.9</v>
      </c>
      <c r="N4877">
        <v>7.7</v>
      </c>
      <c r="Q4877">
        <v>3</v>
      </c>
      <c r="R4877" t="s">
        <v>1543</v>
      </c>
      <c r="T4877" t="s">
        <v>3153</v>
      </c>
      <c r="U4877">
        <v>-23.007999999999999</v>
      </c>
      <c r="V4877">
        <v>169.9</v>
      </c>
      <c r="W4877">
        <v>170</v>
      </c>
    </row>
    <row r="4878" spans="1:47" x14ac:dyDescent="0.35">
      <c r="A4878">
        <v>5412</v>
      </c>
      <c r="B4878" t="s">
        <v>51</v>
      </c>
      <c r="C4878">
        <v>1995</v>
      </c>
      <c r="D4878">
        <v>5</v>
      </c>
      <c r="E4878">
        <v>27</v>
      </c>
      <c r="F4878">
        <v>13</v>
      </c>
      <c r="G4878">
        <v>3</v>
      </c>
      <c r="H4878">
        <v>52.6</v>
      </c>
      <c r="I4878">
        <v>11</v>
      </c>
      <c r="J4878">
        <v>7.1</v>
      </c>
      <c r="L4878">
        <v>7.1</v>
      </c>
      <c r="M4878">
        <v>6.7</v>
      </c>
      <c r="N4878">
        <v>7.5</v>
      </c>
      <c r="Q4878">
        <v>9</v>
      </c>
      <c r="R4878" t="s">
        <v>98</v>
      </c>
      <c r="T4878" t="s">
        <v>3154</v>
      </c>
      <c r="U4878">
        <v>52.628999999999998</v>
      </c>
      <c r="V4878">
        <v>142.827</v>
      </c>
      <c r="W4878">
        <v>50</v>
      </c>
      <c r="X4878">
        <v>1989</v>
      </c>
      <c r="Y4878">
        <v>4</v>
      </c>
      <c r="AB4878">
        <v>750</v>
      </c>
      <c r="AC4878">
        <v>3</v>
      </c>
      <c r="AD4878">
        <v>300</v>
      </c>
      <c r="AE4878">
        <v>4</v>
      </c>
      <c r="AJ4878">
        <v>1989</v>
      </c>
      <c r="AK4878">
        <v>4</v>
      </c>
      <c r="AN4878">
        <v>750</v>
      </c>
      <c r="AO4878">
        <v>3</v>
      </c>
      <c r="AP4878">
        <v>300</v>
      </c>
      <c r="AQ4878">
        <v>4</v>
      </c>
    </row>
    <row r="4879" spans="1:47" x14ac:dyDescent="0.35">
      <c r="A4879">
        <v>5413</v>
      </c>
      <c r="B4879" t="s">
        <v>51</v>
      </c>
      <c r="C4879">
        <v>1995</v>
      </c>
      <c r="D4879">
        <v>6</v>
      </c>
      <c r="E4879">
        <v>15</v>
      </c>
      <c r="F4879">
        <v>0</v>
      </c>
      <c r="G4879">
        <v>15</v>
      </c>
      <c r="H4879">
        <v>48.7</v>
      </c>
      <c r="I4879">
        <v>14</v>
      </c>
      <c r="J4879">
        <v>6.5</v>
      </c>
      <c r="K4879">
        <v>6.5</v>
      </c>
      <c r="L4879">
        <v>6.5</v>
      </c>
      <c r="M4879">
        <v>6.1</v>
      </c>
      <c r="Q4879">
        <v>7</v>
      </c>
      <c r="R4879" t="s">
        <v>56</v>
      </c>
      <c r="T4879" t="s">
        <v>3155</v>
      </c>
      <c r="U4879">
        <v>38.401000000000003</v>
      </c>
      <c r="V4879">
        <v>22.283000000000001</v>
      </c>
      <c r="W4879">
        <v>130</v>
      </c>
      <c r="X4879">
        <v>26</v>
      </c>
      <c r="Y4879">
        <v>1</v>
      </c>
      <c r="AB4879">
        <v>60</v>
      </c>
      <c r="AC4879">
        <v>2</v>
      </c>
      <c r="AD4879">
        <v>660</v>
      </c>
      <c r="AE4879">
        <v>4</v>
      </c>
      <c r="AJ4879">
        <v>26</v>
      </c>
      <c r="AK4879">
        <v>1</v>
      </c>
      <c r="AN4879">
        <v>60</v>
      </c>
      <c r="AO4879">
        <v>2</v>
      </c>
      <c r="AP4879">
        <v>660</v>
      </c>
      <c r="AQ4879">
        <v>4</v>
      </c>
    </row>
    <row r="4880" spans="1:47" x14ac:dyDescent="0.35">
      <c r="A4880">
        <v>5414</v>
      </c>
      <c r="B4880" t="s">
        <v>47</v>
      </c>
      <c r="C4880">
        <v>1995</v>
      </c>
      <c r="D4880">
        <v>7</v>
      </c>
      <c r="E4880">
        <v>11</v>
      </c>
      <c r="F4880">
        <v>21</v>
      </c>
      <c r="G4880">
        <v>46</v>
      </c>
      <c r="H4880">
        <v>39.700000000000003</v>
      </c>
      <c r="I4880">
        <v>13</v>
      </c>
      <c r="J4880">
        <v>6.8</v>
      </c>
      <c r="K4880">
        <v>6.8</v>
      </c>
      <c r="L4880">
        <v>7.1</v>
      </c>
      <c r="M4880">
        <v>6.1</v>
      </c>
      <c r="R4880" t="s">
        <v>93</v>
      </c>
      <c r="T4880" t="s">
        <v>3156</v>
      </c>
      <c r="U4880">
        <v>21.966000000000001</v>
      </c>
      <c r="V4880">
        <v>99.195999999999998</v>
      </c>
      <c r="W4880">
        <v>30</v>
      </c>
      <c r="X4880">
        <v>11</v>
      </c>
      <c r="Y4880">
        <v>1</v>
      </c>
      <c r="AB4880">
        <v>136</v>
      </c>
      <c r="AC4880">
        <v>3</v>
      </c>
      <c r="AD4880">
        <v>36.1</v>
      </c>
      <c r="AE4880">
        <v>4</v>
      </c>
      <c r="AF4880">
        <v>100000</v>
      </c>
      <c r="AG4880">
        <v>4</v>
      </c>
      <c r="AH4880">
        <v>100000</v>
      </c>
      <c r="AI4880">
        <v>4</v>
      </c>
      <c r="AJ4880">
        <v>11</v>
      </c>
      <c r="AK4880">
        <v>1</v>
      </c>
      <c r="AN4880">
        <v>136</v>
      </c>
      <c r="AO4880">
        <v>3</v>
      </c>
      <c r="AP4880">
        <v>36.1</v>
      </c>
      <c r="AQ4880">
        <v>4</v>
      </c>
      <c r="AR4880">
        <v>100000</v>
      </c>
      <c r="AS4880">
        <v>4</v>
      </c>
    </row>
    <row r="4881" spans="1:45" x14ac:dyDescent="0.35">
      <c r="A4881">
        <v>5415</v>
      </c>
      <c r="B4881" t="s">
        <v>47</v>
      </c>
      <c r="C4881">
        <v>1995</v>
      </c>
      <c r="D4881">
        <v>7</v>
      </c>
      <c r="E4881">
        <v>21</v>
      </c>
      <c r="F4881">
        <v>22</v>
      </c>
      <c r="G4881">
        <v>44</v>
      </c>
      <c r="H4881">
        <v>4.5</v>
      </c>
      <c r="I4881">
        <v>13</v>
      </c>
      <c r="J4881">
        <v>5.6</v>
      </c>
      <c r="K4881">
        <v>5.6</v>
      </c>
      <c r="L4881">
        <v>5.4</v>
      </c>
      <c r="M4881">
        <v>5.7</v>
      </c>
      <c r="R4881" t="s">
        <v>93</v>
      </c>
      <c r="T4881" t="s">
        <v>3157</v>
      </c>
      <c r="U4881">
        <v>36.427</v>
      </c>
      <c r="V4881">
        <v>103.123</v>
      </c>
      <c r="W4881">
        <v>30</v>
      </c>
      <c r="X4881">
        <v>14</v>
      </c>
      <c r="Y4881">
        <v>1</v>
      </c>
      <c r="AB4881">
        <v>60</v>
      </c>
      <c r="AC4881">
        <v>1</v>
      </c>
      <c r="AE4881">
        <v>3</v>
      </c>
      <c r="AF4881">
        <v>4500</v>
      </c>
      <c r="AG4881">
        <v>4</v>
      </c>
      <c r="AJ4881">
        <v>14</v>
      </c>
      <c r="AK4881">
        <v>1</v>
      </c>
      <c r="AN4881">
        <v>60</v>
      </c>
      <c r="AO4881">
        <v>1</v>
      </c>
      <c r="AQ4881">
        <v>3</v>
      </c>
      <c r="AR4881">
        <v>4500</v>
      </c>
      <c r="AS4881">
        <v>4</v>
      </c>
    </row>
    <row r="4882" spans="1:45" x14ac:dyDescent="0.35">
      <c r="A4882">
        <v>5416</v>
      </c>
      <c r="B4882" t="s">
        <v>51</v>
      </c>
      <c r="C4882">
        <v>1995</v>
      </c>
      <c r="D4882">
        <v>7</v>
      </c>
      <c r="E4882">
        <v>30</v>
      </c>
      <c r="F4882">
        <v>5</v>
      </c>
      <c r="G4882">
        <v>11</v>
      </c>
      <c r="H4882">
        <v>23.6</v>
      </c>
      <c r="I4882">
        <v>46</v>
      </c>
      <c r="J4882">
        <v>8</v>
      </c>
      <c r="K4882">
        <v>8</v>
      </c>
      <c r="L4882">
        <v>7.3</v>
      </c>
      <c r="M4882">
        <v>6.6</v>
      </c>
      <c r="Q4882">
        <v>7</v>
      </c>
      <c r="R4882" t="s">
        <v>539</v>
      </c>
      <c r="T4882" t="s">
        <v>3158</v>
      </c>
      <c r="U4882">
        <v>-23.34</v>
      </c>
      <c r="V4882">
        <v>-70.293999999999997</v>
      </c>
      <c r="W4882">
        <v>160</v>
      </c>
      <c r="X4882">
        <v>3</v>
      </c>
      <c r="Y4882">
        <v>1</v>
      </c>
      <c r="AB4882">
        <v>58</v>
      </c>
      <c r="AC4882">
        <v>2</v>
      </c>
      <c r="AD4882">
        <v>1.66</v>
      </c>
      <c r="AE4882">
        <v>2</v>
      </c>
      <c r="AF4882">
        <v>115</v>
      </c>
      <c r="AG4882">
        <v>3</v>
      </c>
      <c r="AJ4882">
        <v>3</v>
      </c>
      <c r="AK4882">
        <v>1</v>
      </c>
      <c r="AP4882">
        <v>1.7909999999999999</v>
      </c>
      <c r="AQ4882">
        <v>2</v>
      </c>
      <c r="AR4882">
        <v>115</v>
      </c>
      <c r="AS4882">
        <v>3</v>
      </c>
    </row>
    <row r="4883" spans="1:45" x14ac:dyDescent="0.35">
      <c r="A4883">
        <v>5417</v>
      </c>
      <c r="B4883" t="s">
        <v>51</v>
      </c>
      <c r="C4883">
        <v>1995</v>
      </c>
      <c r="D4883">
        <v>8</v>
      </c>
      <c r="E4883">
        <v>16</v>
      </c>
      <c r="F4883">
        <v>10</v>
      </c>
      <c r="G4883">
        <v>27</v>
      </c>
      <c r="H4883">
        <v>28.6</v>
      </c>
      <c r="I4883">
        <v>30</v>
      </c>
      <c r="J4883">
        <v>7.7</v>
      </c>
      <c r="K4883">
        <v>7.7</v>
      </c>
      <c r="L4883">
        <v>7.8</v>
      </c>
      <c r="M4883">
        <v>6.5</v>
      </c>
      <c r="R4883" t="s">
        <v>977</v>
      </c>
      <c r="T4883" t="s">
        <v>3159</v>
      </c>
      <c r="U4883">
        <v>-5.7990000000000004</v>
      </c>
      <c r="V4883">
        <v>154.178</v>
      </c>
      <c r="W4883">
        <v>170</v>
      </c>
      <c r="AE4883">
        <v>1</v>
      </c>
      <c r="AQ4883">
        <v>1</v>
      </c>
    </row>
    <row r="4884" spans="1:45" x14ac:dyDescent="0.35">
      <c r="A4884">
        <v>5418</v>
      </c>
      <c r="B4884" t="s">
        <v>51</v>
      </c>
      <c r="C4884">
        <v>1995</v>
      </c>
      <c r="D4884">
        <v>9</v>
      </c>
      <c r="E4884">
        <v>14</v>
      </c>
      <c r="F4884">
        <v>14</v>
      </c>
      <c r="G4884">
        <v>4</v>
      </c>
      <c r="H4884">
        <v>31.4</v>
      </c>
      <c r="I4884">
        <v>23</v>
      </c>
      <c r="J4884">
        <v>7.4</v>
      </c>
      <c r="K4884">
        <v>7.4</v>
      </c>
      <c r="L4884">
        <v>7.2</v>
      </c>
      <c r="M4884">
        <v>6.4</v>
      </c>
      <c r="R4884" t="s">
        <v>543</v>
      </c>
      <c r="T4884" t="s">
        <v>3160</v>
      </c>
      <c r="U4884">
        <v>16.779</v>
      </c>
      <c r="V4884">
        <v>-98.596999999999994</v>
      </c>
      <c r="W4884">
        <v>150</v>
      </c>
      <c r="X4884">
        <v>3</v>
      </c>
      <c r="Y4884">
        <v>1</v>
      </c>
      <c r="AB4884">
        <v>100</v>
      </c>
      <c r="AC4884">
        <v>2</v>
      </c>
      <c r="AE4884">
        <v>2</v>
      </c>
      <c r="AJ4884">
        <v>3</v>
      </c>
      <c r="AN4884">
        <v>100</v>
      </c>
      <c r="AO4884">
        <v>2</v>
      </c>
      <c r="AQ4884">
        <v>2</v>
      </c>
    </row>
    <row r="4885" spans="1:45" x14ac:dyDescent="0.35">
      <c r="A4885">
        <v>5419</v>
      </c>
      <c r="B4885" t="s">
        <v>47</v>
      </c>
      <c r="C4885">
        <v>1995</v>
      </c>
      <c r="D4885">
        <v>10</v>
      </c>
      <c r="E4885">
        <v>1</v>
      </c>
      <c r="F4885">
        <v>15</v>
      </c>
      <c r="G4885">
        <v>57</v>
      </c>
      <c r="H4885">
        <v>16.2</v>
      </c>
      <c r="I4885">
        <v>33</v>
      </c>
      <c r="J4885">
        <v>6.4</v>
      </c>
      <c r="K4885">
        <v>6.4</v>
      </c>
      <c r="L4885">
        <v>6.2</v>
      </c>
      <c r="M4885">
        <v>5.8</v>
      </c>
      <c r="Q4885">
        <v>8</v>
      </c>
      <c r="R4885" t="s">
        <v>80</v>
      </c>
      <c r="T4885" t="s">
        <v>3161</v>
      </c>
      <c r="U4885">
        <v>38.063000000000002</v>
      </c>
      <c r="V4885">
        <v>30.134</v>
      </c>
      <c r="W4885">
        <v>140</v>
      </c>
      <c r="X4885">
        <v>95</v>
      </c>
      <c r="Y4885">
        <v>2</v>
      </c>
      <c r="AB4885">
        <v>348</v>
      </c>
      <c r="AC4885">
        <v>3</v>
      </c>
      <c r="AD4885">
        <v>205.8</v>
      </c>
      <c r="AE4885">
        <v>4</v>
      </c>
      <c r="AF4885">
        <v>5100</v>
      </c>
      <c r="AG4885">
        <v>4</v>
      </c>
      <c r="AJ4885">
        <v>95</v>
      </c>
      <c r="AK4885">
        <v>2</v>
      </c>
      <c r="AN4885">
        <v>348</v>
      </c>
      <c r="AO4885">
        <v>3</v>
      </c>
      <c r="AP4885">
        <v>205.8</v>
      </c>
      <c r="AQ4885">
        <v>4</v>
      </c>
      <c r="AR4885">
        <v>5100</v>
      </c>
      <c r="AS4885">
        <v>4</v>
      </c>
    </row>
    <row r="4886" spans="1:45" x14ac:dyDescent="0.35">
      <c r="A4886">
        <v>5420</v>
      </c>
      <c r="B4886" t="s">
        <v>47</v>
      </c>
      <c r="C4886">
        <v>1995</v>
      </c>
      <c r="D4886">
        <v>10</v>
      </c>
      <c r="E4886">
        <v>3</v>
      </c>
      <c r="F4886">
        <v>1</v>
      </c>
      <c r="G4886">
        <v>51</v>
      </c>
      <c r="H4886">
        <v>23.9</v>
      </c>
      <c r="I4886">
        <v>24</v>
      </c>
      <c r="J4886">
        <v>7</v>
      </c>
      <c r="K4886">
        <v>7</v>
      </c>
      <c r="L4886">
        <v>7</v>
      </c>
      <c r="M4886">
        <v>6.5</v>
      </c>
      <c r="R4886" t="s">
        <v>570</v>
      </c>
      <c r="T4886" t="s">
        <v>608</v>
      </c>
      <c r="U4886">
        <v>-2.75</v>
      </c>
      <c r="V4886">
        <v>-77.881</v>
      </c>
      <c r="W4886">
        <v>160</v>
      </c>
      <c r="X4886">
        <v>2</v>
      </c>
      <c r="Y4886">
        <v>1</v>
      </c>
      <c r="AB4886">
        <v>5</v>
      </c>
      <c r="AC4886">
        <v>1</v>
      </c>
      <c r="AE4886">
        <v>1</v>
      </c>
      <c r="AF4886">
        <v>83</v>
      </c>
      <c r="AG4886">
        <v>2</v>
      </c>
      <c r="AJ4886">
        <v>2</v>
      </c>
      <c r="AK4886">
        <v>1</v>
      </c>
      <c r="AN4886">
        <v>5</v>
      </c>
      <c r="AO4886">
        <v>1</v>
      </c>
      <c r="AQ4886">
        <v>1</v>
      </c>
      <c r="AR4886">
        <v>83</v>
      </c>
      <c r="AS4886">
        <v>2</v>
      </c>
    </row>
    <row r="4887" spans="1:45" x14ac:dyDescent="0.35">
      <c r="A4887">
        <v>5421</v>
      </c>
      <c r="B4887" t="s">
        <v>47</v>
      </c>
      <c r="C4887">
        <v>1995</v>
      </c>
      <c r="D4887">
        <v>10</v>
      </c>
      <c r="E4887">
        <v>6</v>
      </c>
      <c r="F4887">
        <v>5</v>
      </c>
      <c r="G4887">
        <v>23</v>
      </c>
      <c r="H4887">
        <v>18.5</v>
      </c>
      <c r="I4887">
        <v>9</v>
      </c>
      <c r="J4887">
        <v>6</v>
      </c>
      <c r="K4887">
        <v>6</v>
      </c>
      <c r="L4887">
        <v>5.8</v>
      </c>
      <c r="M4887">
        <v>5.7</v>
      </c>
      <c r="R4887" t="s">
        <v>505</v>
      </c>
      <c r="S4887" t="s">
        <v>1032</v>
      </c>
      <c r="T4887" t="s">
        <v>3162</v>
      </c>
      <c r="U4887">
        <v>65.17</v>
      </c>
      <c r="V4887">
        <v>-148.565</v>
      </c>
      <c r="W4887">
        <v>150</v>
      </c>
      <c r="AE4887">
        <v>1</v>
      </c>
      <c r="AQ4887">
        <v>1</v>
      </c>
    </row>
    <row r="4888" spans="1:45" x14ac:dyDescent="0.35">
      <c r="A4888">
        <v>5422</v>
      </c>
      <c r="B4888" t="s">
        <v>47</v>
      </c>
      <c r="C4888">
        <v>1995</v>
      </c>
      <c r="D4888">
        <v>10</v>
      </c>
      <c r="E4888">
        <v>6</v>
      </c>
      <c r="F4888">
        <v>18</v>
      </c>
      <c r="G4888">
        <v>9</v>
      </c>
      <c r="H4888">
        <v>45.9</v>
      </c>
      <c r="I4888">
        <v>33</v>
      </c>
      <c r="J4888">
        <v>6.8</v>
      </c>
      <c r="K4888">
        <v>6.8</v>
      </c>
      <c r="L4888">
        <v>6.9</v>
      </c>
      <c r="M4888">
        <v>5.8</v>
      </c>
      <c r="R4888" t="s">
        <v>676</v>
      </c>
      <c r="T4888" t="s">
        <v>3163</v>
      </c>
      <c r="U4888">
        <v>-2.0449999999999999</v>
      </c>
      <c r="V4888">
        <v>101.43600000000001</v>
      </c>
      <c r="W4888">
        <v>60</v>
      </c>
      <c r="X4888">
        <v>84</v>
      </c>
      <c r="Y4888">
        <v>2</v>
      </c>
      <c r="AB4888">
        <v>1868</v>
      </c>
      <c r="AC4888">
        <v>4</v>
      </c>
      <c r="AE4888">
        <v>4</v>
      </c>
      <c r="AF4888">
        <v>17600</v>
      </c>
      <c r="AG4888">
        <v>4</v>
      </c>
      <c r="AJ4888">
        <v>84</v>
      </c>
      <c r="AK4888">
        <v>2</v>
      </c>
      <c r="AN4888">
        <v>1868</v>
      </c>
      <c r="AO4888">
        <v>4</v>
      </c>
      <c r="AQ4888">
        <v>4</v>
      </c>
      <c r="AR4888">
        <v>17600</v>
      </c>
      <c r="AS4888">
        <v>4</v>
      </c>
    </row>
    <row r="4889" spans="1:45" x14ac:dyDescent="0.35">
      <c r="A4889">
        <v>5423</v>
      </c>
      <c r="B4889" t="s">
        <v>51</v>
      </c>
      <c r="C4889">
        <v>1995</v>
      </c>
      <c r="D4889">
        <v>10</v>
      </c>
      <c r="E4889">
        <v>9</v>
      </c>
      <c r="F4889">
        <v>15</v>
      </c>
      <c r="G4889">
        <v>35</v>
      </c>
      <c r="H4889">
        <v>53.9</v>
      </c>
      <c r="I4889">
        <v>33</v>
      </c>
      <c r="J4889">
        <v>8</v>
      </c>
      <c r="K4889">
        <v>8</v>
      </c>
      <c r="L4889">
        <v>7.4</v>
      </c>
      <c r="M4889">
        <v>6.6</v>
      </c>
      <c r="R4889" t="s">
        <v>543</v>
      </c>
      <c r="T4889" t="s">
        <v>3164</v>
      </c>
      <c r="U4889">
        <v>19.055</v>
      </c>
      <c r="V4889">
        <v>-104.205</v>
      </c>
      <c r="W4889">
        <v>150</v>
      </c>
      <c r="X4889">
        <v>49</v>
      </c>
      <c r="Y4889">
        <v>2</v>
      </c>
      <c r="AB4889">
        <v>200</v>
      </c>
      <c r="AC4889">
        <v>3</v>
      </c>
      <c r="AE4889">
        <v>2</v>
      </c>
      <c r="AG4889">
        <v>2</v>
      </c>
      <c r="AJ4889">
        <v>50</v>
      </c>
      <c r="AK4889">
        <v>1</v>
      </c>
      <c r="AN4889">
        <v>200</v>
      </c>
      <c r="AO4889">
        <v>3</v>
      </c>
      <c r="AQ4889">
        <v>2</v>
      </c>
      <c r="AS4889">
        <v>2</v>
      </c>
    </row>
    <row r="4890" spans="1:45" x14ac:dyDescent="0.35">
      <c r="A4890">
        <v>6495</v>
      </c>
      <c r="B4890" t="s">
        <v>51</v>
      </c>
      <c r="C4890">
        <v>1995</v>
      </c>
      <c r="D4890">
        <v>10</v>
      </c>
      <c r="E4890">
        <v>18</v>
      </c>
      <c r="F4890">
        <v>10</v>
      </c>
      <c r="G4890">
        <v>37</v>
      </c>
      <c r="H4890">
        <v>26.3</v>
      </c>
      <c r="I4890">
        <v>28</v>
      </c>
      <c r="J4890">
        <v>7.1</v>
      </c>
      <c r="K4890">
        <v>7.1</v>
      </c>
      <c r="L4890">
        <v>6.9</v>
      </c>
      <c r="M4890">
        <v>6.4</v>
      </c>
      <c r="R4890" t="s">
        <v>199</v>
      </c>
      <c r="T4890" t="s">
        <v>3165</v>
      </c>
      <c r="U4890">
        <v>27.928999999999998</v>
      </c>
      <c r="V4890">
        <v>130.17500000000001</v>
      </c>
      <c r="W4890">
        <v>30</v>
      </c>
      <c r="AB4890">
        <v>1</v>
      </c>
      <c r="AC4890">
        <v>1</v>
      </c>
      <c r="AN4890">
        <v>1</v>
      </c>
      <c r="AO4890">
        <v>1</v>
      </c>
      <c r="AQ4890">
        <v>1</v>
      </c>
    </row>
    <row r="4891" spans="1:45" x14ac:dyDescent="0.35">
      <c r="A4891">
        <v>6496</v>
      </c>
      <c r="B4891" t="s">
        <v>51</v>
      </c>
      <c r="C4891">
        <v>1995</v>
      </c>
      <c r="D4891">
        <v>10</v>
      </c>
      <c r="E4891">
        <v>19</v>
      </c>
      <c r="F4891">
        <v>2</v>
      </c>
      <c r="G4891">
        <v>41</v>
      </c>
      <c r="H4891">
        <v>36.1</v>
      </c>
      <c r="I4891">
        <v>20</v>
      </c>
      <c r="J4891">
        <v>6.8</v>
      </c>
      <c r="K4891">
        <v>6.8</v>
      </c>
      <c r="L4891">
        <v>6.9</v>
      </c>
      <c r="M4891">
        <v>6.3</v>
      </c>
      <c r="R4891" t="s">
        <v>199</v>
      </c>
      <c r="T4891" t="s">
        <v>3165</v>
      </c>
      <c r="U4891">
        <v>28.094000000000001</v>
      </c>
      <c r="V4891">
        <v>130.148</v>
      </c>
      <c r="W4891">
        <v>30</v>
      </c>
    </row>
    <row r="4892" spans="1:45" x14ac:dyDescent="0.35">
      <c r="A4892">
        <v>5424</v>
      </c>
      <c r="B4892" t="s">
        <v>47</v>
      </c>
      <c r="C4892">
        <v>1995</v>
      </c>
      <c r="D4892">
        <v>10</v>
      </c>
      <c r="E4892">
        <v>23</v>
      </c>
      <c r="F4892">
        <v>22</v>
      </c>
      <c r="G4892">
        <v>46</v>
      </c>
      <c r="H4892">
        <v>50.8</v>
      </c>
      <c r="I4892">
        <v>10</v>
      </c>
      <c r="J4892">
        <v>6.2</v>
      </c>
      <c r="K4892">
        <v>6.2</v>
      </c>
      <c r="L4892">
        <v>6.4</v>
      </c>
      <c r="M4892">
        <v>5.8</v>
      </c>
      <c r="R4892" t="s">
        <v>93</v>
      </c>
      <c r="T4892" t="s">
        <v>3166</v>
      </c>
      <c r="U4892">
        <v>26.003</v>
      </c>
      <c r="V4892">
        <v>102.227</v>
      </c>
      <c r="W4892">
        <v>30</v>
      </c>
      <c r="X4892">
        <v>81</v>
      </c>
      <c r="Y4892">
        <v>2</v>
      </c>
      <c r="AB4892">
        <v>800</v>
      </c>
      <c r="AC4892">
        <v>3</v>
      </c>
      <c r="AD4892">
        <v>80</v>
      </c>
      <c r="AE4892">
        <v>4</v>
      </c>
      <c r="AF4892">
        <v>200</v>
      </c>
      <c r="AG4892">
        <v>3</v>
      </c>
      <c r="AH4892">
        <v>200</v>
      </c>
      <c r="AI4892">
        <v>3</v>
      </c>
      <c r="AJ4892">
        <v>81</v>
      </c>
      <c r="AK4892">
        <v>2</v>
      </c>
      <c r="AN4892">
        <v>800</v>
      </c>
      <c r="AO4892">
        <v>3</v>
      </c>
      <c r="AP4892">
        <v>80</v>
      </c>
      <c r="AQ4892">
        <v>4</v>
      </c>
      <c r="AR4892">
        <v>200</v>
      </c>
      <c r="AS4892">
        <v>3</v>
      </c>
    </row>
    <row r="4893" spans="1:45" x14ac:dyDescent="0.35">
      <c r="A4893">
        <v>6606</v>
      </c>
      <c r="B4893" t="s">
        <v>51</v>
      </c>
      <c r="C4893">
        <v>1995</v>
      </c>
      <c r="D4893">
        <v>11</v>
      </c>
      <c r="E4893">
        <v>1</v>
      </c>
      <c r="F4893">
        <v>0</v>
      </c>
      <c r="G4893">
        <v>35</v>
      </c>
      <c r="H4893">
        <v>32.700000000000003</v>
      </c>
      <c r="I4893">
        <v>20</v>
      </c>
      <c r="J4893">
        <v>6.7</v>
      </c>
      <c r="K4893">
        <v>6.7</v>
      </c>
      <c r="L4893">
        <v>6.4</v>
      </c>
      <c r="M4893">
        <v>6.3</v>
      </c>
      <c r="R4893" t="s">
        <v>539</v>
      </c>
      <c r="T4893" t="s">
        <v>3167</v>
      </c>
      <c r="U4893">
        <v>-28.905999999999999</v>
      </c>
      <c r="V4893">
        <v>-71.417000000000002</v>
      </c>
      <c r="W4893">
        <v>160</v>
      </c>
    </row>
    <row r="4894" spans="1:45" x14ac:dyDescent="0.35">
      <c r="A4894">
        <v>5426</v>
      </c>
      <c r="B4894" t="s">
        <v>51</v>
      </c>
      <c r="C4894">
        <v>1995</v>
      </c>
      <c r="D4894">
        <v>11</v>
      </c>
      <c r="E4894">
        <v>22</v>
      </c>
      <c r="F4894">
        <v>4</v>
      </c>
      <c r="G4894">
        <v>15</v>
      </c>
      <c r="H4894">
        <v>11.9</v>
      </c>
      <c r="I4894">
        <v>10</v>
      </c>
      <c r="J4894">
        <v>7.2</v>
      </c>
      <c r="K4894">
        <v>7.2</v>
      </c>
      <c r="L4894">
        <v>7.3</v>
      </c>
      <c r="M4894">
        <v>6.2</v>
      </c>
      <c r="Q4894">
        <v>8</v>
      </c>
      <c r="R4894" t="s">
        <v>85</v>
      </c>
      <c r="T4894" t="s">
        <v>3168</v>
      </c>
      <c r="U4894">
        <v>28.826000000000001</v>
      </c>
      <c r="V4894">
        <v>34.798999999999999</v>
      </c>
      <c r="W4894">
        <v>15</v>
      </c>
      <c r="X4894">
        <v>11</v>
      </c>
      <c r="Y4894">
        <v>1</v>
      </c>
      <c r="AB4894">
        <v>47</v>
      </c>
      <c r="AC4894">
        <v>1</v>
      </c>
      <c r="AE4894">
        <v>2</v>
      </c>
      <c r="AJ4894">
        <v>11</v>
      </c>
      <c r="AK4894">
        <v>1</v>
      </c>
      <c r="AN4894">
        <v>47</v>
      </c>
      <c r="AO4894">
        <v>1</v>
      </c>
      <c r="AQ4894">
        <v>2</v>
      </c>
      <c r="AS4894">
        <v>1</v>
      </c>
    </row>
    <row r="4895" spans="1:45" x14ac:dyDescent="0.35">
      <c r="A4895">
        <v>5427</v>
      </c>
      <c r="B4895" t="s">
        <v>51</v>
      </c>
      <c r="C4895">
        <v>1995</v>
      </c>
      <c r="D4895">
        <v>12</v>
      </c>
      <c r="E4895">
        <v>3</v>
      </c>
      <c r="F4895">
        <v>18</v>
      </c>
      <c r="G4895">
        <v>1</v>
      </c>
      <c r="H4895">
        <v>8.9</v>
      </c>
      <c r="I4895">
        <v>33</v>
      </c>
      <c r="J4895">
        <v>7.9</v>
      </c>
      <c r="K4895">
        <v>7.9</v>
      </c>
      <c r="L4895">
        <v>7.9</v>
      </c>
      <c r="M4895">
        <v>6.6</v>
      </c>
      <c r="Q4895">
        <v>5</v>
      </c>
      <c r="R4895" t="s">
        <v>98</v>
      </c>
      <c r="T4895" t="s">
        <v>3169</v>
      </c>
      <c r="U4895">
        <v>44.662999999999997</v>
      </c>
      <c r="V4895">
        <v>149.30000000000001</v>
      </c>
      <c r="W4895">
        <v>50</v>
      </c>
    </row>
    <row r="4896" spans="1:45" x14ac:dyDescent="0.35">
      <c r="A4896">
        <v>5428</v>
      </c>
      <c r="B4896" t="s">
        <v>51</v>
      </c>
      <c r="C4896">
        <v>1996</v>
      </c>
      <c r="D4896">
        <v>1</v>
      </c>
      <c r="E4896">
        <v>1</v>
      </c>
      <c r="F4896">
        <v>8</v>
      </c>
      <c r="G4896">
        <v>5</v>
      </c>
      <c r="H4896">
        <v>10.8</v>
      </c>
      <c r="I4896">
        <v>24</v>
      </c>
      <c r="J4896">
        <v>7.9</v>
      </c>
      <c r="K4896">
        <v>7.9</v>
      </c>
      <c r="L4896">
        <v>7.6</v>
      </c>
      <c r="M4896">
        <v>6.3</v>
      </c>
      <c r="Q4896">
        <v>6</v>
      </c>
      <c r="R4896" t="s">
        <v>676</v>
      </c>
      <c r="T4896" t="s">
        <v>3170</v>
      </c>
      <c r="U4896">
        <v>0.72899999999999998</v>
      </c>
      <c r="V4896">
        <v>119.931</v>
      </c>
      <c r="W4896">
        <v>170</v>
      </c>
      <c r="AE4896">
        <v>1</v>
      </c>
      <c r="AJ4896">
        <v>9</v>
      </c>
      <c r="AK4896">
        <v>1</v>
      </c>
      <c r="AN4896">
        <v>63</v>
      </c>
      <c r="AO4896">
        <v>2</v>
      </c>
      <c r="AP4896">
        <v>1.2</v>
      </c>
      <c r="AQ4896">
        <v>2</v>
      </c>
      <c r="AR4896">
        <v>400</v>
      </c>
      <c r="AS4896">
        <v>3</v>
      </c>
    </row>
    <row r="4897" spans="1:47" x14ac:dyDescent="0.35">
      <c r="A4897">
        <v>5430</v>
      </c>
      <c r="B4897" t="s">
        <v>47</v>
      </c>
      <c r="C4897">
        <v>1996</v>
      </c>
      <c r="D4897">
        <v>2</v>
      </c>
      <c r="E4897">
        <v>3</v>
      </c>
      <c r="F4897">
        <v>11</v>
      </c>
      <c r="G4897">
        <v>14</v>
      </c>
      <c r="H4897">
        <v>20.100000000000001</v>
      </c>
      <c r="I4897">
        <v>11</v>
      </c>
      <c r="J4897">
        <v>6.6</v>
      </c>
      <c r="K4897">
        <v>6.6</v>
      </c>
      <c r="L4897">
        <v>6.5</v>
      </c>
      <c r="M4897">
        <v>6.4</v>
      </c>
      <c r="Q4897">
        <v>9</v>
      </c>
      <c r="R4897" t="s">
        <v>93</v>
      </c>
      <c r="T4897" t="s">
        <v>3171</v>
      </c>
      <c r="U4897">
        <v>27.291</v>
      </c>
      <c r="V4897">
        <v>100.276</v>
      </c>
      <c r="W4897">
        <v>30</v>
      </c>
      <c r="X4897">
        <v>322</v>
      </c>
      <c r="Y4897">
        <v>3</v>
      </c>
      <c r="AB4897">
        <v>17057</v>
      </c>
      <c r="AC4897">
        <v>4</v>
      </c>
      <c r="AD4897">
        <v>506</v>
      </c>
      <c r="AE4897">
        <v>4</v>
      </c>
      <c r="AF4897">
        <v>959000</v>
      </c>
      <c r="AG4897">
        <v>4</v>
      </c>
      <c r="AH4897">
        <v>959000</v>
      </c>
      <c r="AI4897">
        <v>4</v>
      </c>
      <c r="AJ4897">
        <v>322</v>
      </c>
      <c r="AK4897">
        <v>3</v>
      </c>
      <c r="AN4897">
        <v>17057</v>
      </c>
      <c r="AO4897">
        <v>4</v>
      </c>
      <c r="AP4897">
        <v>506</v>
      </c>
      <c r="AQ4897">
        <v>4</v>
      </c>
      <c r="AR4897">
        <v>959000</v>
      </c>
      <c r="AS4897">
        <v>4</v>
      </c>
    </row>
    <row r="4898" spans="1:47" x14ac:dyDescent="0.35">
      <c r="A4898">
        <v>5433</v>
      </c>
      <c r="B4898" t="s">
        <v>51</v>
      </c>
      <c r="C4898">
        <v>1996</v>
      </c>
      <c r="D4898">
        <v>2</v>
      </c>
      <c r="E4898">
        <v>17</v>
      </c>
      <c r="F4898">
        <v>5</v>
      </c>
      <c r="G4898">
        <v>59</v>
      </c>
      <c r="H4898">
        <v>30.5</v>
      </c>
      <c r="I4898">
        <v>33</v>
      </c>
      <c r="J4898">
        <v>8.1999999999999993</v>
      </c>
      <c r="K4898">
        <v>8.1999999999999993</v>
      </c>
      <c r="L4898">
        <v>8.1</v>
      </c>
      <c r="M4898">
        <v>6.5</v>
      </c>
      <c r="R4898" t="s">
        <v>676</v>
      </c>
      <c r="T4898" t="s">
        <v>3172</v>
      </c>
      <c r="U4898">
        <v>-0.89100000000000001</v>
      </c>
      <c r="V4898">
        <v>136.952</v>
      </c>
      <c r="W4898">
        <v>170</v>
      </c>
      <c r="X4898">
        <v>54</v>
      </c>
      <c r="Y4898">
        <v>2</v>
      </c>
      <c r="AB4898">
        <v>423</v>
      </c>
      <c r="AC4898">
        <v>3</v>
      </c>
      <c r="AD4898">
        <v>4.2</v>
      </c>
      <c r="AE4898">
        <v>2</v>
      </c>
      <c r="AF4898">
        <v>5043</v>
      </c>
      <c r="AG4898">
        <v>4</v>
      </c>
      <c r="AJ4898">
        <v>164</v>
      </c>
      <c r="AK4898">
        <v>3</v>
      </c>
      <c r="AN4898">
        <v>423</v>
      </c>
      <c r="AO4898">
        <v>3</v>
      </c>
      <c r="AP4898">
        <v>4.2</v>
      </c>
      <c r="AQ4898">
        <v>2</v>
      </c>
      <c r="AR4898">
        <v>5043</v>
      </c>
      <c r="AS4898">
        <v>4</v>
      </c>
    </row>
    <row r="4899" spans="1:47" x14ac:dyDescent="0.35">
      <c r="A4899">
        <v>5435</v>
      </c>
      <c r="B4899" t="s">
        <v>51</v>
      </c>
      <c r="C4899">
        <v>1996</v>
      </c>
      <c r="D4899">
        <v>2</v>
      </c>
      <c r="E4899">
        <v>21</v>
      </c>
      <c r="F4899">
        <v>12</v>
      </c>
      <c r="G4899">
        <v>51</v>
      </c>
      <c r="H4899">
        <v>1.3</v>
      </c>
      <c r="I4899">
        <v>10</v>
      </c>
      <c r="J4899">
        <v>7.5</v>
      </c>
      <c r="K4899">
        <v>7.5</v>
      </c>
      <c r="L4899">
        <v>6.6</v>
      </c>
      <c r="M4899">
        <v>5.8</v>
      </c>
      <c r="Q4899">
        <v>4</v>
      </c>
      <c r="R4899" t="s">
        <v>479</v>
      </c>
      <c r="T4899" t="s">
        <v>3173</v>
      </c>
      <c r="U4899">
        <v>-9.593</v>
      </c>
      <c r="V4899">
        <v>-79.587000000000003</v>
      </c>
      <c r="W4899">
        <v>160</v>
      </c>
      <c r="AJ4899">
        <v>12</v>
      </c>
      <c r="AK4899">
        <v>1</v>
      </c>
      <c r="AN4899">
        <v>57</v>
      </c>
      <c r="AO4899">
        <v>2</v>
      </c>
      <c r="AR4899">
        <v>15</v>
      </c>
      <c r="AS4899">
        <v>1</v>
      </c>
      <c r="AT4899">
        <v>22</v>
      </c>
      <c r="AU4899">
        <v>1</v>
      </c>
    </row>
    <row r="4900" spans="1:47" x14ac:dyDescent="0.35">
      <c r="A4900">
        <v>6497</v>
      </c>
      <c r="B4900" t="s">
        <v>51</v>
      </c>
      <c r="C4900">
        <v>1996</v>
      </c>
      <c r="D4900">
        <v>2</v>
      </c>
      <c r="E4900">
        <v>25</v>
      </c>
      <c r="F4900">
        <v>3</v>
      </c>
      <c r="G4900">
        <v>8</v>
      </c>
      <c r="H4900">
        <v>15.8</v>
      </c>
      <c r="I4900">
        <v>21</v>
      </c>
      <c r="J4900">
        <v>7.1</v>
      </c>
      <c r="K4900">
        <v>7.1</v>
      </c>
      <c r="L4900">
        <v>6.9</v>
      </c>
      <c r="M4900">
        <v>6.1</v>
      </c>
      <c r="R4900" t="s">
        <v>543</v>
      </c>
      <c r="T4900" t="s">
        <v>1802</v>
      </c>
      <c r="U4900">
        <v>15.978</v>
      </c>
      <c r="V4900">
        <v>-98.07</v>
      </c>
      <c r="W4900">
        <v>150</v>
      </c>
    </row>
    <row r="4901" spans="1:47" x14ac:dyDescent="0.35">
      <c r="A4901">
        <v>5436</v>
      </c>
      <c r="B4901" t="s">
        <v>47</v>
      </c>
      <c r="C4901">
        <v>1996</v>
      </c>
      <c r="D4901">
        <v>3</v>
      </c>
      <c r="E4901">
        <v>19</v>
      </c>
      <c r="F4901">
        <v>15</v>
      </c>
      <c r="G4901">
        <v>0</v>
      </c>
      <c r="H4901">
        <v>26</v>
      </c>
      <c r="I4901">
        <v>28</v>
      </c>
      <c r="J4901">
        <v>6.3</v>
      </c>
      <c r="K4901">
        <v>6.3</v>
      </c>
      <c r="L4901">
        <v>6</v>
      </c>
      <c r="M4901">
        <v>5.7</v>
      </c>
      <c r="R4901" t="s">
        <v>93</v>
      </c>
      <c r="T4901" t="s">
        <v>3174</v>
      </c>
      <c r="U4901">
        <v>39.993000000000002</v>
      </c>
      <c r="V4901">
        <v>76.695999999999998</v>
      </c>
      <c r="W4901">
        <v>40</v>
      </c>
      <c r="X4901">
        <v>24</v>
      </c>
      <c r="Y4901">
        <v>1</v>
      </c>
      <c r="AB4901">
        <v>128</v>
      </c>
      <c r="AC4901">
        <v>3</v>
      </c>
      <c r="AD4901">
        <v>24</v>
      </c>
      <c r="AE4901">
        <v>3</v>
      </c>
      <c r="AF4901">
        <v>15314</v>
      </c>
      <c r="AG4901">
        <v>4</v>
      </c>
      <c r="AJ4901">
        <v>24</v>
      </c>
      <c r="AK4901">
        <v>1</v>
      </c>
      <c r="AN4901">
        <v>128</v>
      </c>
      <c r="AO4901">
        <v>3</v>
      </c>
      <c r="AP4901">
        <v>24</v>
      </c>
      <c r="AQ4901">
        <v>3</v>
      </c>
      <c r="AR4901">
        <v>15314</v>
      </c>
      <c r="AS4901">
        <v>4</v>
      </c>
    </row>
    <row r="4902" spans="1:47" x14ac:dyDescent="0.35">
      <c r="A4902">
        <v>5437</v>
      </c>
      <c r="B4902" t="s">
        <v>47</v>
      </c>
      <c r="C4902">
        <v>1996</v>
      </c>
      <c r="D4902">
        <v>3</v>
      </c>
      <c r="E4902">
        <v>28</v>
      </c>
      <c r="F4902">
        <v>23</v>
      </c>
      <c r="G4902">
        <v>3</v>
      </c>
      <c r="H4902">
        <v>49.8</v>
      </c>
      <c r="I4902">
        <v>33</v>
      </c>
      <c r="J4902">
        <v>5.9</v>
      </c>
      <c r="K4902">
        <v>5.9</v>
      </c>
      <c r="L4902">
        <v>5.2</v>
      </c>
      <c r="M4902">
        <v>5.8</v>
      </c>
      <c r="Q4902">
        <v>6</v>
      </c>
      <c r="R4902" t="s">
        <v>570</v>
      </c>
      <c r="T4902" t="s">
        <v>3175</v>
      </c>
      <c r="U4902">
        <v>-1.036</v>
      </c>
      <c r="V4902">
        <v>-78.736999999999995</v>
      </c>
      <c r="W4902">
        <v>160</v>
      </c>
      <c r="X4902">
        <v>27</v>
      </c>
      <c r="Y4902">
        <v>1</v>
      </c>
      <c r="AD4902">
        <v>7</v>
      </c>
      <c r="AE4902">
        <v>3</v>
      </c>
    </row>
    <row r="4903" spans="1:47" x14ac:dyDescent="0.35">
      <c r="A4903">
        <v>5438</v>
      </c>
      <c r="B4903" t="s">
        <v>47</v>
      </c>
      <c r="C4903">
        <v>1996</v>
      </c>
      <c r="D4903">
        <v>4</v>
      </c>
      <c r="E4903">
        <v>29</v>
      </c>
      <c r="F4903">
        <v>14</v>
      </c>
      <c r="G4903">
        <v>40</v>
      </c>
      <c r="H4903">
        <v>41</v>
      </c>
      <c r="I4903">
        <v>44</v>
      </c>
      <c r="J4903">
        <v>7.2</v>
      </c>
      <c r="K4903">
        <v>7.2</v>
      </c>
      <c r="L4903">
        <v>7.5</v>
      </c>
      <c r="M4903">
        <v>6.3</v>
      </c>
      <c r="R4903" t="s">
        <v>1769</v>
      </c>
      <c r="T4903" t="s">
        <v>3176</v>
      </c>
      <c r="U4903">
        <v>-6.5179999999999998</v>
      </c>
      <c r="V4903">
        <v>154.999</v>
      </c>
      <c r="W4903">
        <v>170</v>
      </c>
      <c r="X4903">
        <v>1</v>
      </c>
      <c r="Y4903">
        <v>1</v>
      </c>
      <c r="AE4903">
        <v>2</v>
      </c>
      <c r="AG4903">
        <v>3</v>
      </c>
      <c r="AQ4903">
        <v>2</v>
      </c>
      <c r="AS4903">
        <v>3</v>
      </c>
    </row>
    <row r="4904" spans="1:47" x14ac:dyDescent="0.35">
      <c r="A4904">
        <v>5439</v>
      </c>
      <c r="B4904" t="s">
        <v>47</v>
      </c>
      <c r="C4904">
        <v>1996</v>
      </c>
      <c r="D4904">
        <v>5</v>
      </c>
      <c r="E4904">
        <v>3</v>
      </c>
      <c r="F4904">
        <v>3</v>
      </c>
      <c r="G4904">
        <v>32</v>
      </c>
      <c r="H4904">
        <v>47.1</v>
      </c>
      <c r="I4904">
        <v>26</v>
      </c>
      <c r="J4904">
        <v>6</v>
      </c>
      <c r="K4904">
        <v>6</v>
      </c>
      <c r="L4904">
        <v>6</v>
      </c>
      <c r="M4904">
        <v>5.5</v>
      </c>
      <c r="P4904">
        <v>6</v>
      </c>
      <c r="Q4904">
        <v>8</v>
      </c>
      <c r="R4904" t="s">
        <v>93</v>
      </c>
      <c r="T4904" t="s">
        <v>3177</v>
      </c>
      <c r="U4904">
        <v>40.774000000000001</v>
      </c>
      <c r="V4904">
        <v>109.661</v>
      </c>
      <c r="W4904">
        <v>30</v>
      </c>
      <c r="X4904">
        <v>23</v>
      </c>
      <c r="Y4904">
        <v>1</v>
      </c>
      <c r="AB4904">
        <v>330</v>
      </c>
      <c r="AC4904">
        <v>3</v>
      </c>
      <c r="AE4904">
        <v>4</v>
      </c>
      <c r="AJ4904">
        <v>23</v>
      </c>
      <c r="AK4904">
        <v>1</v>
      </c>
      <c r="AN4904">
        <v>330</v>
      </c>
      <c r="AO4904">
        <v>3</v>
      </c>
      <c r="AQ4904">
        <v>4</v>
      </c>
    </row>
    <row r="4905" spans="1:47" x14ac:dyDescent="0.35">
      <c r="A4905">
        <v>5440</v>
      </c>
      <c r="B4905" t="s">
        <v>51</v>
      </c>
      <c r="C4905">
        <v>1996</v>
      </c>
      <c r="D4905">
        <v>6</v>
      </c>
      <c r="E4905">
        <v>10</v>
      </c>
      <c r="F4905">
        <v>4</v>
      </c>
      <c r="G4905">
        <v>3</v>
      </c>
      <c r="H4905">
        <v>35.4</v>
      </c>
      <c r="I4905">
        <v>33</v>
      </c>
      <c r="J4905">
        <v>7.9</v>
      </c>
      <c r="K4905">
        <v>7.9</v>
      </c>
      <c r="L4905">
        <v>7.6</v>
      </c>
      <c r="M4905">
        <v>6.6</v>
      </c>
      <c r="Q4905">
        <v>6</v>
      </c>
      <c r="R4905" t="s">
        <v>505</v>
      </c>
      <c r="S4905" t="s">
        <v>1032</v>
      </c>
      <c r="T4905" t="s">
        <v>1826</v>
      </c>
      <c r="U4905">
        <v>51.564</v>
      </c>
      <c r="V4905">
        <v>-177.63200000000001</v>
      </c>
      <c r="W4905">
        <v>150</v>
      </c>
    </row>
    <row r="4906" spans="1:47" x14ac:dyDescent="0.35">
      <c r="A4906">
        <v>6498</v>
      </c>
      <c r="B4906" t="s">
        <v>51</v>
      </c>
      <c r="C4906">
        <v>1996</v>
      </c>
      <c r="D4906">
        <v>6</v>
      </c>
      <c r="E4906">
        <v>10</v>
      </c>
      <c r="F4906">
        <v>15</v>
      </c>
      <c r="G4906">
        <v>24</v>
      </c>
      <c r="H4906">
        <v>56</v>
      </c>
      <c r="I4906">
        <v>24</v>
      </c>
      <c r="J4906">
        <v>7.3</v>
      </c>
      <c r="K4906">
        <v>7.3</v>
      </c>
      <c r="L4906">
        <v>7.1</v>
      </c>
      <c r="M4906">
        <v>5.9</v>
      </c>
      <c r="R4906" t="s">
        <v>505</v>
      </c>
      <c r="S4906" t="s">
        <v>1032</v>
      </c>
      <c r="T4906" t="s">
        <v>1826</v>
      </c>
      <c r="U4906">
        <v>51.478000000000002</v>
      </c>
      <c r="V4906">
        <v>-176.84700000000001</v>
      </c>
      <c r="W4906">
        <v>150</v>
      </c>
    </row>
    <row r="4907" spans="1:47" x14ac:dyDescent="0.35">
      <c r="A4907">
        <v>6499</v>
      </c>
      <c r="B4907" t="s">
        <v>51</v>
      </c>
      <c r="C4907">
        <v>1996</v>
      </c>
      <c r="D4907">
        <v>9</v>
      </c>
      <c r="E4907">
        <v>4</v>
      </c>
      <c r="F4907">
        <v>18</v>
      </c>
      <c r="G4907">
        <v>16</v>
      </c>
      <c r="H4907">
        <v>1.9</v>
      </c>
      <c r="I4907">
        <v>33</v>
      </c>
      <c r="J4907">
        <v>5.7</v>
      </c>
      <c r="K4907">
        <v>5.7</v>
      </c>
      <c r="L4907">
        <v>5.0999999999999996</v>
      </c>
      <c r="M4907">
        <v>5.4</v>
      </c>
      <c r="R4907" t="s">
        <v>199</v>
      </c>
      <c r="T4907" t="s">
        <v>3178</v>
      </c>
      <c r="U4907">
        <v>31.555</v>
      </c>
      <c r="V4907">
        <v>139.93100000000001</v>
      </c>
      <c r="W4907">
        <v>30</v>
      </c>
    </row>
    <row r="4908" spans="1:47" x14ac:dyDescent="0.35">
      <c r="A4908">
        <v>6500</v>
      </c>
      <c r="B4908" t="s">
        <v>51</v>
      </c>
      <c r="C4908">
        <v>1996</v>
      </c>
      <c r="D4908">
        <v>9</v>
      </c>
      <c r="E4908">
        <v>5</v>
      </c>
      <c r="F4908">
        <v>8</v>
      </c>
      <c r="G4908">
        <v>14</v>
      </c>
      <c r="H4908">
        <v>14.4</v>
      </c>
      <c r="I4908">
        <v>10</v>
      </c>
      <c r="J4908">
        <v>6.9</v>
      </c>
      <c r="K4908">
        <v>6.9</v>
      </c>
      <c r="L4908">
        <v>7</v>
      </c>
      <c r="M4908">
        <v>6.2</v>
      </c>
      <c r="R4908" t="s">
        <v>539</v>
      </c>
      <c r="T4908" t="s">
        <v>3179</v>
      </c>
      <c r="U4908">
        <v>-22.117999999999999</v>
      </c>
      <c r="V4908">
        <v>-113.43600000000001</v>
      </c>
      <c r="W4908">
        <v>160</v>
      </c>
    </row>
    <row r="4909" spans="1:47" x14ac:dyDescent="0.35">
      <c r="A4909">
        <v>5441</v>
      </c>
      <c r="B4909" t="s">
        <v>47</v>
      </c>
      <c r="C4909">
        <v>1996</v>
      </c>
      <c r="D4909">
        <v>9</v>
      </c>
      <c r="E4909">
        <v>5</v>
      </c>
      <c r="F4909">
        <v>20</v>
      </c>
      <c r="G4909">
        <v>44</v>
      </c>
      <c r="H4909">
        <v>9.1999999999999993</v>
      </c>
      <c r="I4909">
        <v>10</v>
      </c>
      <c r="J4909">
        <v>6</v>
      </c>
      <c r="K4909">
        <v>6</v>
      </c>
      <c r="L4909">
        <v>6</v>
      </c>
      <c r="M4909">
        <v>5.6</v>
      </c>
      <c r="Q4909">
        <v>8</v>
      </c>
      <c r="R4909" t="s">
        <v>389</v>
      </c>
      <c r="T4909" t="s">
        <v>3180</v>
      </c>
      <c r="U4909">
        <v>42.802999999999997</v>
      </c>
      <c r="V4909">
        <v>17.936</v>
      </c>
      <c r="W4909">
        <v>130</v>
      </c>
      <c r="AC4909">
        <v>2</v>
      </c>
      <c r="AE4909">
        <v>3</v>
      </c>
      <c r="AO4909">
        <v>2</v>
      </c>
      <c r="AQ4909">
        <v>3</v>
      </c>
    </row>
    <row r="4910" spans="1:47" x14ac:dyDescent="0.35">
      <c r="A4910">
        <v>10233</v>
      </c>
      <c r="B4910" t="s">
        <v>51</v>
      </c>
      <c r="C4910">
        <v>1996</v>
      </c>
      <c r="D4910">
        <v>9</v>
      </c>
      <c r="E4910">
        <v>5</v>
      </c>
      <c r="F4910">
        <v>23</v>
      </c>
      <c r="G4910">
        <v>42</v>
      </c>
      <c r="H4910">
        <v>6</v>
      </c>
      <c r="I4910">
        <v>20</v>
      </c>
      <c r="J4910">
        <v>6.8</v>
      </c>
      <c r="K4910">
        <v>6.8</v>
      </c>
      <c r="L4910">
        <v>6.4</v>
      </c>
      <c r="M4910">
        <v>6.4</v>
      </c>
      <c r="R4910" t="s">
        <v>738</v>
      </c>
      <c r="T4910" t="s">
        <v>3181</v>
      </c>
      <c r="U4910">
        <v>21.898</v>
      </c>
      <c r="V4910">
        <v>121.498</v>
      </c>
      <c r="W4910">
        <v>30</v>
      </c>
    </row>
    <row r="4911" spans="1:47" x14ac:dyDescent="0.35">
      <c r="A4911">
        <v>6332</v>
      </c>
      <c r="B4911" t="s">
        <v>51</v>
      </c>
      <c r="C4911">
        <v>1996</v>
      </c>
      <c r="D4911">
        <v>10</v>
      </c>
      <c r="E4911">
        <v>18</v>
      </c>
      <c r="F4911">
        <v>10</v>
      </c>
      <c r="G4911">
        <v>50</v>
      </c>
      <c r="H4911">
        <v>20.8</v>
      </c>
      <c r="I4911">
        <v>10</v>
      </c>
      <c r="J4911">
        <v>6.6</v>
      </c>
      <c r="K4911">
        <v>6.6</v>
      </c>
      <c r="L4911">
        <v>6.6</v>
      </c>
      <c r="M4911">
        <v>6</v>
      </c>
      <c r="R4911" t="s">
        <v>199</v>
      </c>
      <c r="T4911" t="s">
        <v>3182</v>
      </c>
      <c r="U4911">
        <v>30.568000000000001</v>
      </c>
      <c r="V4911">
        <v>131.09299999999999</v>
      </c>
      <c r="W4911">
        <v>30</v>
      </c>
    </row>
    <row r="4912" spans="1:47" x14ac:dyDescent="0.35">
      <c r="A4912">
        <v>6607</v>
      </c>
      <c r="B4912" t="s">
        <v>51</v>
      </c>
      <c r="C4912">
        <v>1996</v>
      </c>
      <c r="D4912">
        <v>10</v>
      </c>
      <c r="E4912">
        <v>19</v>
      </c>
      <c r="F4912">
        <v>14</v>
      </c>
      <c r="G4912">
        <v>44</v>
      </c>
      <c r="H4912">
        <v>40.700000000000003</v>
      </c>
      <c r="I4912">
        <v>22</v>
      </c>
      <c r="J4912">
        <v>6.7</v>
      </c>
      <c r="K4912">
        <v>6.7</v>
      </c>
      <c r="L4912">
        <v>6.6</v>
      </c>
      <c r="M4912">
        <v>6.3</v>
      </c>
      <c r="R4912" t="s">
        <v>199</v>
      </c>
      <c r="T4912" t="s">
        <v>3182</v>
      </c>
      <c r="U4912">
        <v>31.885000000000002</v>
      </c>
      <c r="V4912">
        <v>131.46799999999999</v>
      </c>
      <c r="W4912">
        <v>30</v>
      </c>
      <c r="AE4912">
        <v>1</v>
      </c>
      <c r="AQ4912">
        <v>1</v>
      </c>
    </row>
    <row r="4913" spans="1:47" x14ac:dyDescent="0.35">
      <c r="A4913">
        <v>5442</v>
      </c>
      <c r="B4913" t="s">
        <v>51</v>
      </c>
      <c r="C4913">
        <v>1996</v>
      </c>
      <c r="D4913">
        <v>11</v>
      </c>
      <c r="E4913">
        <v>12</v>
      </c>
      <c r="F4913">
        <v>16</v>
      </c>
      <c r="G4913">
        <v>59</v>
      </c>
      <c r="H4913">
        <v>44</v>
      </c>
      <c r="I4913">
        <v>33</v>
      </c>
      <c r="J4913">
        <v>7.7</v>
      </c>
      <c r="K4913">
        <v>7.7</v>
      </c>
      <c r="L4913">
        <v>7.3</v>
      </c>
      <c r="M4913">
        <v>6.5</v>
      </c>
      <c r="Q4913">
        <v>8</v>
      </c>
      <c r="R4913" t="s">
        <v>479</v>
      </c>
      <c r="T4913" t="s">
        <v>3183</v>
      </c>
      <c r="U4913">
        <v>-14.993</v>
      </c>
      <c r="V4913">
        <v>-75.674999999999997</v>
      </c>
      <c r="W4913">
        <v>160</v>
      </c>
      <c r="X4913">
        <v>14</v>
      </c>
      <c r="Y4913">
        <v>1</v>
      </c>
      <c r="AB4913">
        <v>560</v>
      </c>
      <c r="AC4913">
        <v>3</v>
      </c>
      <c r="AE4913">
        <v>4</v>
      </c>
      <c r="AH4913">
        <v>4000</v>
      </c>
      <c r="AI4913">
        <v>4</v>
      </c>
      <c r="AJ4913">
        <v>14</v>
      </c>
      <c r="AK4913">
        <v>1</v>
      </c>
      <c r="AN4913">
        <v>560</v>
      </c>
      <c r="AO4913">
        <v>3</v>
      </c>
      <c r="AQ4913">
        <v>4</v>
      </c>
      <c r="AT4913">
        <v>4000</v>
      </c>
      <c r="AU4913">
        <v>4</v>
      </c>
    </row>
    <row r="4914" spans="1:47" x14ac:dyDescent="0.35">
      <c r="A4914">
        <v>6501</v>
      </c>
      <c r="B4914" t="s">
        <v>51</v>
      </c>
      <c r="C4914">
        <v>1996</v>
      </c>
      <c r="D4914">
        <v>12</v>
      </c>
      <c r="E4914">
        <v>2</v>
      </c>
      <c r="F4914">
        <v>22</v>
      </c>
      <c r="G4914">
        <v>17</v>
      </c>
      <c r="H4914">
        <v>59.2</v>
      </c>
      <c r="I4914">
        <v>49</v>
      </c>
      <c r="J4914">
        <v>6.7</v>
      </c>
      <c r="K4914">
        <v>6.7</v>
      </c>
      <c r="L4914">
        <v>6.6</v>
      </c>
      <c r="M4914">
        <v>6</v>
      </c>
      <c r="R4914" t="s">
        <v>199</v>
      </c>
      <c r="T4914" t="s">
        <v>1820</v>
      </c>
      <c r="U4914">
        <v>31.789000000000001</v>
      </c>
      <c r="V4914">
        <v>131.31399999999999</v>
      </c>
      <c r="W4914">
        <v>30</v>
      </c>
    </row>
    <row r="4915" spans="1:47" x14ac:dyDescent="0.35">
      <c r="A4915">
        <v>5443</v>
      </c>
      <c r="B4915" t="s">
        <v>47</v>
      </c>
      <c r="C4915">
        <v>1997</v>
      </c>
      <c r="D4915">
        <v>1</v>
      </c>
      <c r="E4915">
        <v>9</v>
      </c>
      <c r="F4915">
        <v>13</v>
      </c>
      <c r="G4915">
        <v>43</v>
      </c>
      <c r="H4915">
        <v>31.5</v>
      </c>
      <c r="I4915">
        <v>22</v>
      </c>
      <c r="J4915">
        <v>5.8</v>
      </c>
      <c r="K4915">
        <v>5.8</v>
      </c>
      <c r="L4915">
        <v>5.8</v>
      </c>
      <c r="M4915">
        <v>5.7</v>
      </c>
      <c r="Q4915">
        <v>7</v>
      </c>
      <c r="R4915" t="s">
        <v>82</v>
      </c>
      <c r="T4915" t="s">
        <v>3184</v>
      </c>
      <c r="U4915">
        <v>41.026000000000003</v>
      </c>
      <c r="V4915">
        <v>74.284000000000006</v>
      </c>
      <c r="W4915">
        <v>40</v>
      </c>
      <c r="AE4915">
        <v>1</v>
      </c>
    </row>
    <row r="4916" spans="1:47" x14ac:dyDescent="0.35">
      <c r="A4916">
        <v>5444</v>
      </c>
      <c r="B4916" t="s">
        <v>47</v>
      </c>
      <c r="C4916">
        <v>1997</v>
      </c>
      <c r="D4916">
        <v>1</v>
      </c>
      <c r="E4916">
        <v>11</v>
      </c>
      <c r="F4916">
        <v>20</v>
      </c>
      <c r="G4916">
        <v>28</v>
      </c>
      <c r="H4916">
        <v>26</v>
      </c>
      <c r="I4916">
        <v>33</v>
      </c>
      <c r="J4916">
        <v>7.2</v>
      </c>
      <c r="K4916">
        <v>7.2</v>
      </c>
      <c r="L4916">
        <v>6.9</v>
      </c>
      <c r="M4916">
        <v>6.5</v>
      </c>
      <c r="R4916" t="s">
        <v>543</v>
      </c>
      <c r="T4916" t="s">
        <v>3185</v>
      </c>
      <c r="U4916">
        <v>18.219000000000001</v>
      </c>
      <c r="V4916">
        <v>-102.756</v>
      </c>
      <c r="W4916">
        <v>150</v>
      </c>
      <c r="X4916">
        <v>1</v>
      </c>
      <c r="Y4916">
        <v>1</v>
      </c>
      <c r="AE4916">
        <v>2</v>
      </c>
    </row>
    <row r="4917" spans="1:47" x14ac:dyDescent="0.35">
      <c r="A4917">
        <v>5445</v>
      </c>
      <c r="B4917" t="s">
        <v>47</v>
      </c>
      <c r="C4917">
        <v>1997</v>
      </c>
      <c r="D4917">
        <v>1</v>
      </c>
      <c r="E4917">
        <v>12</v>
      </c>
      <c r="F4917">
        <v>12</v>
      </c>
      <c r="G4917">
        <v>10</v>
      </c>
      <c r="H4917">
        <v>51.3</v>
      </c>
      <c r="I4917">
        <v>10</v>
      </c>
      <c r="J4917">
        <v>4.7</v>
      </c>
      <c r="L4917">
        <v>4.7</v>
      </c>
      <c r="M4917">
        <v>4.8</v>
      </c>
      <c r="Q4917">
        <v>6</v>
      </c>
      <c r="R4917" t="s">
        <v>100</v>
      </c>
      <c r="T4917" t="s">
        <v>3186</v>
      </c>
      <c r="U4917">
        <v>40.956000000000003</v>
      </c>
      <c r="V4917">
        <v>19.672000000000001</v>
      </c>
      <c r="W4917">
        <v>130</v>
      </c>
      <c r="AE4917">
        <v>1</v>
      </c>
    </row>
    <row r="4918" spans="1:47" x14ac:dyDescent="0.35">
      <c r="A4918">
        <v>5446</v>
      </c>
      <c r="B4918" t="s">
        <v>47</v>
      </c>
      <c r="C4918">
        <v>1997</v>
      </c>
      <c r="D4918">
        <v>1</v>
      </c>
      <c r="E4918">
        <v>21</v>
      </c>
      <c r="F4918">
        <v>1</v>
      </c>
      <c r="G4918">
        <v>48</v>
      </c>
      <c r="H4918">
        <v>30.1</v>
      </c>
      <c r="I4918">
        <v>33</v>
      </c>
      <c r="J4918">
        <v>5.9</v>
      </c>
      <c r="K4918">
        <v>5.9</v>
      </c>
      <c r="L4918">
        <v>5.8</v>
      </c>
      <c r="M4918">
        <v>5.3</v>
      </c>
      <c r="R4918" t="s">
        <v>93</v>
      </c>
      <c r="T4918" t="s">
        <v>3187</v>
      </c>
      <c r="U4918">
        <v>39.473999999999997</v>
      </c>
      <c r="V4918">
        <v>76.998000000000005</v>
      </c>
      <c r="W4918">
        <v>40</v>
      </c>
      <c r="X4918">
        <v>12</v>
      </c>
      <c r="Y4918">
        <v>1</v>
      </c>
      <c r="AB4918">
        <v>40</v>
      </c>
      <c r="AC4918">
        <v>1</v>
      </c>
      <c r="AE4918">
        <v>3</v>
      </c>
      <c r="AF4918">
        <v>14000</v>
      </c>
      <c r="AG4918">
        <v>4</v>
      </c>
      <c r="AJ4918">
        <v>12</v>
      </c>
      <c r="AK4918">
        <v>1</v>
      </c>
      <c r="AN4918">
        <v>40</v>
      </c>
      <c r="AO4918">
        <v>1</v>
      </c>
      <c r="AQ4918">
        <v>3</v>
      </c>
      <c r="AR4918">
        <v>14000</v>
      </c>
      <c r="AS4918">
        <v>4</v>
      </c>
    </row>
    <row r="4919" spans="1:47" x14ac:dyDescent="0.35">
      <c r="A4919">
        <v>5447</v>
      </c>
      <c r="B4919" t="s">
        <v>47</v>
      </c>
      <c r="C4919">
        <v>1997</v>
      </c>
      <c r="D4919">
        <v>2</v>
      </c>
      <c r="E4919">
        <v>4</v>
      </c>
      <c r="F4919">
        <v>10</v>
      </c>
      <c r="G4919">
        <v>37</v>
      </c>
      <c r="H4919">
        <v>47.1</v>
      </c>
      <c r="I4919">
        <v>10</v>
      </c>
      <c r="J4919">
        <v>6.5</v>
      </c>
      <c r="K4919">
        <v>6.5</v>
      </c>
      <c r="L4919">
        <v>6.8</v>
      </c>
      <c r="M4919">
        <v>5.9</v>
      </c>
      <c r="Q4919">
        <v>8</v>
      </c>
      <c r="R4919" t="s">
        <v>73</v>
      </c>
      <c r="T4919" t="s">
        <v>3188</v>
      </c>
      <c r="U4919">
        <v>37.661000000000001</v>
      </c>
      <c r="V4919">
        <v>57.290999999999997</v>
      </c>
      <c r="W4919">
        <v>140</v>
      </c>
      <c r="X4919">
        <v>88</v>
      </c>
      <c r="Y4919">
        <v>2</v>
      </c>
      <c r="AB4919">
        <v>1948</v>
      </c>
      <c r="AC4919">
        <v>4</v>
      </c>
      <c r="AD4919">
        <v>30</v>
      </c>
      <c r="AE4919">
        <v>4</v>
      </c>
      <c r="AF4919">
        <v>5500</v>
      </c>
      <c r="AG4919">
        <v>4</v>
      </c>
      <c r="AH4919">
        <v>11000</v>
      </c>
      <c r="AI4919">
        <v>4</v>
      </c>
      <c r="AJ4919">
        <v>88</v>
      </c>
      <c r="AK4919">
        <v>2</v>
      </c>
      <c r="AN4919">
        <v>1948</v>
      </c>
      <c r="AO4919">
        <v>4</v>
      </c>
      <c r="AP4919">
        <v>30</v>
      </c>
      <c r="AQ4919">
        <v>4</v>
      </c>
      <c r="AR4919">
        <v>5500</v>
      </c>
      <c r="AS4919">
        <v>4</v>
      </c>
      <c r="AT4919">
        <v>11000</v>
      </c>
      <c r="AU4919">
        <v>4</v>
      </c>
    </row>
    <row r="4920" spans="1:47" x14ac:dyDescent="0.35">
      <c r="A4920">
        <v>5449</v>
      </c>
      <c r="B4920" t="s">
        <v>47</v>
      </c>
      <c r="C4920">
        <v>1997</v>
      </c>
      <c r="D4920">
        <v>2</v>
      </c>
      <c r="E4920">
        <v>27</v>
      </c>
      <c r="F4920">
        <v>21</v>
      </c>
      <c r="G4920">
        <v>8</v>
      </c>
      <c r="H4920">
        <v>2.2999999999999998</v>
      </c>
      <c r="I4920">
        <v>33</v>
      </c>
      <c r="J4920">
        <v>7.1</v>
      </c>
      <c r="K4920">
        <v>7.1</v>
      </c>
      <c r="L4920">
        <v>7.3</v>
      </c>
      <c r="M4920">
        <v>6.3</v>
      </c>
      <c r="P4920">
        <v>7.3</v>
      </c>
      <c r="R4920" t="s">
        <v>115</v>
      </c>
      <c r="T4920" t="s">
        <v>3189</v>
      </c>
      <c r="U4920">
        <v>29.975999999999999</v>
      </c>
      <c r="V4920">
        <v>68.207999999999998</v>
      </c>
      <c r="W4920">
        <v>60</v>
      </c>
      <c r="X4920">
        <v>60</v>
      </c>
      <c r="Y4920">
        <v>2</v>
      </c>
      <c r="AC4920">
        <v>3</v>
      </c>
      <c r="AE4920">
        <v>2</v>
      </c>
      <c r="AF4920">
        <v>500</v>
      </c>
      <c r="AG4920">
        <v>3</v>
      </c>
      <c r="AH4920">
        <v>500</v>
      </c>
      <c r="AI4920">
        <v>3</v>
      </c>
      <c r="AJ4920">
        <v>60</v>
      </c>
      <c r="AK4920">
        <v>2</v>
      </c>
      <c r="AO4920">
        <v>3</v>
      </c>
      <c r="AQ4920">
        <v>2</v>
      </c>
      <c r="AR4920">
        <v>500</v>
      </c>
      <c r="AS4920">
        <v>3</v>
      </c>
    </row>
    <row r="4921" spans="1:47" x14ac:dyDescent="0.35">
      <c r="A4921">
        <v>5450</v>
      </c>
      <c r="B4921" t="s">
        <v>47</v>
      </c>
      <c r="C4921">
        <v>1997</v>
      </c>
      <c r="D4921">
        <v>2</v>
      </c>
      <c r="E4921">
        <v>28</v>
      </c>
      <c r="F4921">
        <v>12</v>
      </c>
      <c r="G4921">
        <v>57</v>
      </c>
      <c r="H4921">
        <v>18.600000000000001</v>
      </c>
      <c r="I4921">
        <v>10</v>
      </c>
      <c r="J4921">
        <v>6.1</v>
      </c>
      <c r="K4921">
        <v>6.1</v>
      </c>
      <c r="L4921">
        <v>6.1</v>
      </c>
      <c r="M4921">
        <v>5.5</v>
      </c>
      <c r="Q4921">
        <v>7</v>
      </c>
      <c r="R4921" t="s">
        <v>73</v>
      </c>
      <c r="T4921" t="s">
        <v>263</v>
      </c>
      <c r="U4921">
        <v>38.075000000000003</v>
      </c>
      <c r="V4921">
        <v>48.05</v>
      </c>
      <c r="W4921">
        <v>140</v>
      </c>
      <c r="X4921">
        <v>1100</v>
      </c>
      <c r="Y4921">
        <v>4</v>
      </c>
      <c r="AB4921">
        <v>2600</v>
      </c>
      <c r="AC4921">
        <v>4</v>
      </c>
      <c r="AE4921">
        <v>4</v>
      </c>
      <c r="AF4921">
        <v>12000</v>
      </c>
      <c r="AG4921">
        <v>4</v>
      </c>
      <c r="AJ4921">
        <v>1100</v>
      </c>
      <c r="AK4921">
        <v>4</v>
      </c>
      <c r="AN4921">
        <v>2600</v>
      </c>
      <c r="AO4921">
        <v>4</v>
      </c>
      <c r="AQ4921">
        <v>4</v>
      </c>
      <c r="AR4921">
        <v>12000</v>
      </c>
      <c r="AS4921">
        <v>4</v>
      </c>
    </row>
    <row r="4922" spans="1:47" x14ac:dyDescent="0.35">
      <c r="A4922">
        <v>5452</v>
      </c>
      <c r="B4922" t="s">
        <v>47</v>
      </c>
      <c r="C4922">
        <v>1997</v>
      </c>
      <c r="D4922">
        <v>3</v>
      </c>
      <c r="E4922">
        <v>1</v>
      </c>
      <c r="F4922">
        <v>6</v>
      </c>
      <c r="G4922">
        <v>4</v>
      </c>
      <c r="H4922">
        <v>14.1</v>
      </c>
      <c r="I4922">
        <v>22</v>
      </c>
      <c r="J4922">
        <v>5.6</v>
      </c>
      <c r="K4922">
        <v>5.6</v>
      </c>
      <c r="L4922">
        <v>5.5</v>
      </c>
      <c r="M4922">
        <v>5.2</v>
      </c>
      <c r="R4922" t="s">
        <v>93</v>
      </c>
      <c r="T4922" t="s">
        <v>3190</v>
      </c>
      <c r="U4922">
        <v>39.421999999999997</v>
      </c>
      <c r="V4922">
        <v>76.838999999999999</v>
      </c>
      <c r="W4922">
        <v>40</v>
      </c>
      <c r="X4922">
        <v>2</v>
      </c>
      <c r="Y4922">
        <v>1</v>
      </c>
      <c r="AB4922">
        <v>6</v>
      </c>
      <c r="AC4922">
        <v>1</v>
      </c>
      <c r="AE4922">
        <v>3</v>
      </c>
      <c r="AF4922">
        <v>4000</v>
      </c>
      <c r="AG4922">
        <v>3</v>
      </c>
      <c r="AJ4922">
        <v>2</v>
      </c>
      <c r="AK4922">
        <v>1</v>
      </c>
      <c r="AN4922">
        <v>6</v>
      </c>
      <c r="AO4922">
        <v>1</v>
      </c>
      <c r="AQ4922">
        <v>3</v>
      </c>
      <c r="AR4922">
        <v>4000</v>
      </c>
      <c r="AS4922">
        <v>4</v>
      </c>
    </row>
    <row r="4923" spans="1:47" x14ac:dyDescent="0.35">
      <c r="A4923">
        <v>5453</v>
      </c>
      <c r="B4923" t="s">
        <v>47</v>
      </c>
      <c r="C4923">
        <v>1997</v>
      </c>
      <c r="D4923">
        <v>3</v>
      </c>
      <c r="E4923">
        <v>19</v>
      </c>
      <c r="F4923">
        <v>19</v>
      </c>
      <c r="G4923">
        <v>57</v>
      </c>
      <c r="H4923">
        <v>11.9</v>
      </c>
      <c r="I4923">
        <v>50</v>
      </c>
      <c r="J4923">
        <v>4.9000000000000004</v>
      </c>
      <c r="M4923">
        <v>4.9000000000000004</v>
      </c>
      <c r="R4923" t="s">
        <v>115</v>
      </c>
      <c r="T4923" t="s">
        <v>3191</v>
      </c>
      <c r="U4923">
        <v>34.872</v>
      </c>
      <c r="V4923">
        <v>71.62</v>
      </c>
      <c r="W4923">
        <v>60</v>
      </c>
      <c r="X4923">
        <v>15</v>
      </c>
      <c r="Y4923">
        <v>1</v>
      </c>
      <c r="AE4923">
        <v>1</v>
      </c>
    </row>
    <row r="4924" spans="1:47" x14ac:dyDescent="0.35">
      <c r="A4924">
        <v>5454</v>
      </c>
      <c r="B4924" t="s">
        <v>47</v>
      </c>
      <c r="C4924">
        <v>1997</v>
      </c>
      <c r="D4924">
        <v>3</v>
      </c>
      <c r="E4924">
        <v>26</v>
      </c>
      <c r="F4924">
        <v>8</v>
      </c>
      <c r="G4924">
        <v>31</v>
      </c>
      <c r="H4924">
        <v>47.1</v>
      </c>
      <c r="I4924">
        <v>10</v>
      </c>
      <c r="J4924">
        <v>6.1</v>
      </c>
      <c r="K4924">
        <v>6.1</v>
      </c>
      <c r="L4924">
        <v>5.9</v>
      </c>
      <c r="M4924">
        <v>5.6</v>
      </c>
      <c r="Q4924">
        <v>6</v>
      </c>
      <c r="R4924" t="s">
        <v>199</v>
      </c>
      <c r="T4924" t="s">
        <v>3192</v>
      </c>
      <c r="U4924">
        <v>31.92</v>
      </c>
      <c r="V4924">
        <v>130.429</v>
      </c>
      <c r="W4924">
        <v>30</v>
      </c>
      <c r="AE4924">
        <v>2</v>
      </c>
    </row>
    <row r="4925" spans="1:47" x14ac:dyDescent="0.35">
      <c r="A4925">
        <v>5455</v>
      </c>
      <c r="B4925" t="s">
        <v>47</v>
      </c>
      <c r="C4925">
        <v>1997</v>
      </c>
      <c r="D4925">
        <v>4</v>
      </c>
      <c r="E4925">
        <v>5</v>
      </c>
      <c r="F4925">
        <v>23</v>
      </c>
      <c r="G4925">
        <v>46</v>
      </c>
      <c r="H4925">
        <v>19.5</v>
      </c>
      <c r="I4925">
        <v>33</v>
      </c>
      <c r="J4925">
        <v>5.9</v>
      </c>
      <c r="K4925">
        <v>5.9</v>
      </c>
      <c r="L4925">
        <v>5.9</v>
      </c>
      <c r="M4925">
        <v>5.4</v>
      </c>
      <c r="R4925" t="s">
        <v>93</v>
      </c>
      <c r="T4925" t="s">
        <v>3193</v>
      </c>
      <c r="U4925">
        <v>39.512999999999998</v>
      </c>
      <c r="V4925">
        <v>76.864999999999995</v>
      </c>
      <c r="W4925">
        <v>40</v>
      </c>
      <c r="AB4925">
        <v>23</v>
      </c>
      <c r="AC4925">
        <v>1</v>
      </c>
      <c r="AE4925">
        <v>3</v>
      </c>
      <c r="AF4925">
        <v>3000</v>
      </c>
      <c r="AG4925">
        <v>4</v>
      </c>
      <c r="AN4925">
        <v>23</v>
      </c>
      <c r="AO4925">
        <v>1</v>
      </c>
      <c r="AQ4925">
        <v>3</v>
      </c>
      <c r="AR4925">
        <v>3000</v>
      </c>
      <c r="AS4925">
        <v>4</v>
      </c>
    </row>
    <row r="4926" spans="1:47" x14ac:dyDescent="0.35">
      <c r="A4926">
        <v>5456</v>
      </c>
      <c r="B4926" t="s">
        <v>47</v>
      </c>
      <c r="C4926">
        <v>1997</v>
      </c>
      <c r="D4926">
        <v>4</v>
      </c>
      <c r="E4926">
        <v>6</v>
      </c>
      <c r="F4926">
        <v>4</v>
      </c>
      <c r="G4926">
        <v>36</v>
      </c>
      <c r="H4926">
        <v>35.200000000000003</v>
      </c>
      <c r="I4926">
        <v>33</v>
      </c>
      <c r="J4926">
        <v>6</v>
      </c>
      <c r="K4926">
        <v>6</v>
      </c>
      <c r="L4926">
        <v>5.8</v>
      </c>
      <c r="M4926">
        <v>5.6</v>
      </c>
      <c r="R4926" t="s">
        <v>93</v>
      </c>
      <c r="T4926" t="s">
        <v>3194</v>
      </c>
      <c r="U4926">
        <v>39.536999999999999</v>
      </c>
      <c r="V4926">
        <v>76.998000000000005</v>
      </c>
      <c r="W4926">
        <v>40</v>
      </c>
      <c r="AE4926">
        <v>3</v>
      </c>
      <c r="AQ4926">
        <v>3</v>
      </c>
    </row>
    <row r="4927" spans="1:47" x14ac:dyDescent="0.35">
      <c r="A4927">
        <v>5457</v>
      </c>
      <c r="B4927" t="s">
        <v>47</v>
      </c>
      <c r="C4927">
        <v>1997</v>
      </c>
      <c r="D4927">
        <v>4</v>
      </c>
      <c r="E4927">
        <v>11</v>
      </c>
      <c r="F4927">
        <v>5</v>
      </c>
      <c r="G4927">
        <v>34</v>
      </c>
      <c r="H4927">
        <v>42.7</v>
      </c>
      <c r="I4927">
        <v>15</v>
      </c>
      <c r="J4927">
        <v>6.2</v>
      </c>
      <c r="K4927">
        <v>6.2</v>
      </c>
      <c r="L4927">
        <v>6.1</v>
      </c>
      <c r="M4927">
        <v>5.8</v>
      </c>
      <c r="R4927" t="s">
        <v>93</v>
      </c>
      <c r="T4927" t="s">
        <v>3195</v>
      </c>
      <c r="U4927">
        <v>39.527000000000001</v>
      </c>
      <c r="V4927">
        <v>76.941000000000003</v>
      </c>
      <c r="W4927">
        <v>40</v>
      </c>
      <c r="X4927">
        <v>9</v>
      </c>
      <c r="Y4927">
        <v>1</v>
      </c>
      <c r="AB4927">
        <v>89</v>
      </c>
      <c r="AC4927">
        <v>2</v>
      </c>
      <c r="AE4927">
        <v>4</v>
      </c>
      <c r="AF4927">
        <v>2000</v>
      </c>
      <c r="AG4927">
        <v>4</v>
      </c>
      <c r="AJ4927">
        <v>9</v>
      </c>
      <c r="AK4927">
        <v>1</v>
      </c>
      <c r="AN4927">
        <v>89</v>
      </c>
      <c r="AO4927">
        <v>2</v>
      </c>
      <c r="AQ4927">
        <v>4</v>
      </c>
      <c r="AR4927">
        <v>2000</v>
      </c>
      <c r="AS4927">
        <v>4</v>
      </c>
    </row>
    <row r="4928" spans="1:47" x14ac:dyDescent="0.35">
      <c r="A4928">
        <v>5458</v>
      </c>
      <c r="B4928" t="s">
        <v>51</v>
      </c>
      <c r="C4928">
        <v>1997</v>
      </c>
      <c r="D4928">
        <v>4</v>
      </c>
      <c r="E4928">
        <v>21</v>
      </c>
      <c r="F4928">
        <v>12</v>
      </c>
      <c r="G4928">
        <v>2</v>
      </c>
      <c r="H4928">
        <v>26.4</v>
      </c>
      <c r="I4928">
        <v>33</v>
      </c>
      <c r="J4928">
        <v>7.7</v>
      </c>
      <c r="K4928">
        <v>7.7</v>
      </c>
      <c r="L4928">
        <v>7.9</v>
      </c>
      <c r="M4928">
        <v>6.4</v>
      </c>
      <c r="R4928" t="s">
        <v>1769</v>
      </c>
      <c r="T4928" t="s">
        <v>2752</v>
      </c>
      <c r="U4928">
        <v>-12.584</v>
      </c>
      <c r="V4928">
        <v>166.67599999999999</v>
      </c>
      <c r="W4928">
        <v>170</v>
      </c>
      <c r="AE4928">
        <v>1</v>
      </c>
      <c r="AQ4928">
        <v>1</v>
      </c>
      <c r="AR4928">
        <v>7</v>
      </c>
      <c r="AS4928">
        <v>1</v>
      </c>
    </row>
    <row r="4929" spans="1:47" x14ac:dyDescent="0.35">
      <c r="A4929">
        <v>5459</v>
      </c>
      <c r="B4929" t="s">
        <v>47</v>
      </c>
      <c r="C4929">
        <v>1997</v>
      </c>
      <c r="D4929">
        <v>4</v>
      </c>
      <c r="E4929">
        <v>22</v>
      </c>
      <c r="F4929">
        <v>9</v>
      </c>
      <c r="G4929">
        <v>31</v>
      </c>
      <c r="H4929">
        <v>23.2</v>
      </c>
      <c r="I4929">
        <v>5</v>
      </c>
      <c r="J4929">
        <v>6.7</v>
      </c>
      <c r="K4929">
        <v>6.7</v>
      </c>
      <c r="L4929">
        <v>6.5</v>
      </c>
      <c r="M4929">
        <v>6</v>
      </c>
      <c r="R4929" t="s">
        <v>1058</v>
      </c>
      <c r="T4929" t="s">
        <v>3196</v>
      </c>
      <c r="U4929">
        <v>11.112</v>
      </c>
      <c r="V4929">
        <v>-60.892000000000003</v>
      </c>
      <c r="W4929">
        <v>90</v>
      </c>
      <c r="AB4929">
        <v>2</v>
      </c>
      <c r="AC4929">
        <v>1</v>
      </c>
      <c r="AD4929">
        <v>25</v>
      </c>
      <c r="AE4929">
        <v>4</v>
      </c>
      <c r="AF4929">
        <v>3</v>
      </c>
      <c r="AG4929">
        <v>1</v>
      </c>
      <c r="AN4929">
        <v>2</v>
      </c>
      <c r="AO4929">
        <v>1</v>
      </c>
      <c r="AP4929">
        <v>25</v>
      </c>
      <c r="AQ4929">
        <v>4</v>
      </c>
      <c r="AR4929">
        <v>3</v>
      </c>
      <c r="AS4929">
        <v>1</v>
      </c>
    </row>
    <row r="4930" spans="1:47" x14ac:dyDescent="0.35">
      <c r="A4930">
        <v>7201</v>
      </c>
      <c r="B4930" t="s">
        <v>47</v>
      </c>
      <c r="C4930">
        <v>1997</v>
      </c>
      <c r="D4930">
        <v>4</v>
      </c>
      <c r="E4930">
        <v>23</v>
      </c>
      <c r="F4930">
        <v>19</v>
      </c>
      <c r="G4930">
        <v>44</v>
      </c>
      <c r="H4930">
        <v>28.4</v>
      </c>
      <c r="I4930">
        <v>101</v>
      </c>
      <c r="J4930">
        <v>6.5</v>
      </c>
      <c r="K4930">
        <v>6.5</v>
      </c>
      <c r="M4930">
        <v>6.2</v>
      </c>
      <c r="Q4930">
        <v>7</v>
      </c>
      <c r="R4930" t="s">
        <v>647</v>
      </c>
      <c r="S4930" t="s">
        <v>1104</v>
      </c>
      <c r="T4930" t="s">
        <v>1105</v>
      </c>
      <c r="U4930">
        <v>13.986000000000001</v>
      </c>
      <c r="V4930">
        <v>144.90100000000001</v>
      </c>
      <c r="W4930">
        <v>170</v>
      </c>
      <c r="AB4930">
        <v>4</v>
      </c>
      <c r="AC4930">
        <v>1</v>
      </c>
      <c r="AE4930">
        <v>1</v>
      </c>
      <c r="AN4930">
        <v>4</v>
      </c>
      <c r="AO4930">
        <v>1</v>
      </c>
      <c r="AQ4930">
        <v>1</v>
      </c>
    </row>
    <row r="4931" spans="1:47" x14ac:dyDescent="0.35">
      <c r="A4931">
        <v>5461</v>
      </c>
      <c r="B4931" t="s">
        <v>47</v>
      </c>
      <c r="C4931">
        <v>1997</v>
      </c>
      <c r="D4931">
        <v>5</v>
      </c>
      <c r="E4931">
        <v>10</v>
      </c>
      <c r="F4931">
        <v>7</v>
      </c>
      <c r="G4931">
        <v>57</v>
      </c>
      <c r="H4931">
        <v>29.7</v>
      </c>
      <c r="I4931">
        <v>10</v>
      </c>
      <c r="J4931">
        <v>7.2</v>
      </c>
      <c r="K4931">
        <v>7.2</v>
      </c>
      <c r="L4931">
        <v>7.3</v>
      </c>
      <c r="M4931">
        <v>6.4</v>
      </c>
      <c r="Q4931">
        <v>10</v>
      </c>
      <c r="R4931" t="s">
        <v>73</v>
      </c>
      <c r="T4931" t="s">
        <v>3197</v>
      </c>
      <c r="U4931">
        <v>33.825000000000003</v>
      </c>
      <c r="V4931">
        <v>59.808999999999997</v>
      </c>
      <c r="W4931">
        <v>140</v>
      </c>
      <c r="X4931">
        <v>1728</v>
      </c>
      <c r="Y4931">
        <v>4</v>
      </c>
      <c r="AB4931">
        <v>2300</v>
      </c>
      <c r="AC4931">
        <v>4</v>
      </c>
      <c r="AD4931">
        <v>100</v>
      </c>
      <c r="AE4931">
        <v>4</v>
      </c>
      <c r="AF4931">
        <v>10533</v>
      </c>
      <c r="AG4931">
        <v>4</v>
      </c>
      <c r="AH4931">
        <v>5474</v>
      </c>
      <c r="AI4931">
        <v>4</v>
      </c>
      <c r="AJ4931">
        <v>1728</v>
      </c>
      <c r="AK4931">
        <v>4</v>
      </c>
      <c r="AN4931">
        <v>2300</v>
      </c>
      <c r="AO4931">
        <v>4</v>
      </c>
      <c r="AP4931">
        <v>100</v>
      </c>
      <c r="AQ4931">
        <v>4</v>
      </c>
      <c r="AR4931">
        <v>10533</v>
      </c>
      <c r="AS4931">
        <v>4</v>
      </c>
      <c r="AT4931">
        <v>5474</v>
      </c>
      <c r="AU4931">
        <v>4</v>
      </c>
    </row>
    <row r="4932" spans="1:47" x14ac:dyDescent="0.35">
      <c r="A4932">
        <v>5463</v>
      </c>
      <c r="B4932" t="s">
        <v>47</v>
      </c>
      <c r="C4932">
        <v>1997</v>
      </c>
      <c r="D4932">
        <v>5</v>
      </c>
      <c r="E4932">
        <v>13</v>
      </c>
      <c r="F4932">
        <v>14</v>
      </c>
      <c r="G4932">
        <v>13</v>
      </c>
      <c r="H4932">
        <v>45.7</v>
      </c>
      <c r="I4932">
        <v>196</v>
      </c>
      <c r="J4932">
        <v>6.4</v>
      </c>
      <c r="K4932">
        <v>6.4</v>
      </c>
      <c r="M4932">
        <v>6.1</v>
      </c>
      <c r="R4932" t="s">
        <v>121</v>
      </c>
      <c r="T4932" t="s">
        <v>3198</v>
      </c>
      <c r="U4932">
        <v>36.411000000000001</v>
      </c>
      <c r="V4932">
        <v>70.944999999999993</v>
      </c>
      <c r="W4932">
        <v>40</v>
      </c>
      <c r="X4932">
        <v>1</v>
      </c>
      <c r="Y4932">
        <v>1</v>
      </c>
      <c r="AE4932">
        <v>2</v>
      </c>
    </row>
    <row r="4933" spans="1:47" x14ac:dyDescent="0.35">
      <c r="A4933">
        <v>5465</v>
      </c>
      <c r="B4933" t="s">
        <v>47</v>
      </c>
      <c r="C4933">
        <v>1997</v>
      </c>
      <c r="D4933">
        <v>5</v>
      </c>
      <c r="E4933">
        <v>21</v>
      </c>
      <c r="F4933">
        <v>22</v>
      </c>
      <c r="G4933">
        <v>51</v>
      </c>
      <c r="H4933">
        <v>28.7</v>
      </c>
      <c r="I4933">
        <v>36</v>
      </c>
      <c r="J4933">
        <v>5.8</v>
      </c>
      <c r="K4933">
        <v>5.8</v>
      </c>
      <c r="L4933">
        <v>5.6</v>
      </c>
      <c r="M4933">
        <v>6</v>
      </c>
      <c r="Q4933">
        <v>8</v>
      </c>
      <c r="R4933" t="s">
        <v>77</v>
      </c>
      <c r="T4933" t="s">
        <v>3199</v>
      </c>
      <c r="U4933">
        <v>23.082999999999998</v>
      </c>
      <c r="V4933">
        <v>80.040999999999997</v>
      </c>
      <c r="W4933">
        <v>60</v>
      </c>
      <c r="X4933">
        <v>56</v>
      </c>
      <c r="Y4933">
        <v>2</v>
      </c>
      <c r="AB4933">
        <v>1000</v>
      </c>
      <c r="AC4933">
        <v>4</v>
      </c>
      <c r="AD4933">
        <v>143</v>
      </c>
      <c r="AE4933">
        <v>4</v>
      </c>
      <c r="AF4933">
        <v>8546</v>
      </c>
      <c r="AG4933">
        <v>4</v>
      </c>
      <c r="AH4933">
        <v>8546</v>
      </c>
      <c r="AI4933">
        <v>4</v>
      </c>
      <c r="AJ4933">
        <v>56</v>
      </c>
      <c r="AK4933">
        <v>2</v>
      </c>
      <c r="AN4933">
        <v>1000</v>
      </c>
      <c r="AO4933">
        <v>4</v>
      </c>
      <c r="AP4933">
        <v>143</v>
      </c>
      <c r="AQ4933">
        <v>4</v>
      </c>
      <c r="AR4933">
        <v>8546</v>
      </c>
      <c r="AS4933">
        <v>4</v>
      </c>
      <c r="AT4933">
        <v>52690</v>
      </c>
      <c r="AU4933">
        <v>4</v>
      </c>
    </row>
    <row r="4934" spans="1:47" x14ac:dyDescent="0.35">
      <c r="A4934">
        <v>5466</v>
      </c>
      <c r="B4934" t="s">
        <v>47</v>
      </c>
      <c r="C4934">
        <v>1997</v>
      </c>
      <c r="D4934">
        <v>6</v>
      </c>
      <c r="E4934">
        <v>25</v>
      </c>
      <c r="F4934">
        <v>19</v>
      </c>
      <c r="G4934">
        <v>38</v>
      </c>
      <c r="H4934">
        <v>40.6</v>
      </c>
      <c r="I4934">
        <v>10</v>
      </c>
      <c r="J4934">
        <v>5.9</v>
      </c>
      <c r="K4934">
        <v>5.9</v>
      </c>
      <c r="L4934">
        <v>5.8</v>
      </c>
      <c r="M4934">
        <v>5.5</v>
      </c>
      <c r="R4934" t="s">
        <v>73</v>
      </c>
      <c r="T4934" t="s">
        <v>3200</v>
      </c>
      <c r="U4934">
        <v>33.938000000000002</v>
      </c>
      <c r="V4934">
        <v>59.475000000000001</v>
      </c>
      <c r="W4934">
        <v>140</v>
      </c>
      <c r="AE4934">
        <v>2</v>
      </c>
      <c r="AF4934">
        <v>100</v>
      </c>
      <c r="AG4934">
        <v>2</v>
      </c>
      <c r="AH4934">
        <v>5000</v>
      </c>
      <c r="AI4934">
        <v>4</v>
      </c>
      <c r="AQ4934">
        <v>3</v>
      </c>
      <c r="AR4934">
        <v>100</v>
      </c>
      <c r="AS4934">
        <v>2</v>
      </c>
      <c r="AT4934">
        <v>5000</v>
      </c>
      <c r="AU4934">
        <v>4</v>
      </c>
    </row>
    <row r="4935" spans="1:47" x14ac:dyDescent="0.35">
      <c r="A4935">
        <v>5467</v>
      </c>
      <c r="B4935" t="s">
        <v>51</v>
      </c>
      <c r="C4935">
        <v>1997</v>
      </c>
      <c r="D4935">
        <v>7</v>
      </c>
      <c r="E4935">
        <v>9</v>
      </c>
      <c r="F4935">
        <v>19</v>
      </c>
      <c r="G4935">
        <v>24</v>
      </c>
      <c r="H4935">
        <v>13.1</v>
      </c>
      <c r="I4935">
        <v>20</v>
      </c>
      <c r="J4935">
        <v>7</v>
      </c>
      <c r="K4935">
        <v>7</v>
      </c>
      <c r="L4935">
        <v>6.8</v>
      </c>
      <c r="M4935">
        <v>6.2</v>
      </c>
      <c r="Q4935">
        <v>5</v>
      </c>
      <c r="R4935" t="s">
        <v>501</v>
      </c>
      <c r="T4935" t="s">
        <v>3201</v>
      </c>
      <c r="U4935">
        <v>10.598000000000001</v>
      </c>
      <c r="V4935">
        <v>-63.485999999999997</v>
      </c>
      <c r="W4935">
        <v>90</v>
      </c>
      <c r="X4935">
        <v>81</v>
      </c>
      <c r="Y4935">
        <v>2</v>
      </c>
      <c r="AB4935">
        <v>522</v>
      </c>
      <c r="AC4935">
        <v>3</v>
      </c>
      <c r="AD4935">
        <v>81</v>
      </c>
      <c r="AE4935">
        <v>4</v>
      </c>
      <c r="AJ4935">
        <v>81</v>
      </c>
      <c r="AK4935">
        <v>2</v>
      </c>
      <c r="AN4935">
        <v>522</v>
      </c>
      <c r="AO4935">
        <v>3</v>
      </c>
      <c r="AP4935">
        <v>81</v>
      </c>
      <c r="AQ4935">
        <v>4</v>
      </c>
    </row>
    <row r="4936" spans="1:47" x14ac:dyDescent="0.35">
      <c r="A4936">
        <v>5469</v>
      </c>
      <c r="B4936" t="s">
        <v>47</v>
      </c>
      <c r="C4936">
        <v>1997</v>
      </c>
      <c r="D4936">
        <v>7</v>
      </c>
      <c r="E4936">
        <v>21</v>
      </c>
      <c r="F4936">
        <v>8</v>
      </c>
      <c r="G4936">
        <v>45</v>
      </c>
      <c r="H4936">
        <v>49.1</v>
      </c>
      <c r="I4936">
        <v>5</v>
      </c>
      <c r="J4936">
        <v>5</v>
      </c>
      <c r="M4936">
        <v>5</v>
      </c>
      <c r="R4936" t="s">
        <v>1101</v>
      </c>
      <c r="T4936" t="s">
        <v>3202</v>
      </c>
      <c r="U4936">
        <v>-26.856999999999999</v>
      </c>
      <c r="V4936">
        <v>26.619</v>
      </c>
      <c r="W4936">
        <v>10</v>
      </c>
      <c r="X4936">
        <v>15</v>
      </c>
      <c r="Y4936">
        <v>1</v>
      </c>
      <c r="AB4936">
        <v>46</v>
      </c>
      <c r="AC4936">
        <v>1</v>
      </c>
      <c r="AJ4936">
        <v>15</v>
      </c>
      <c r="AK4936">
        <v>1</v>
      </c>
      <c r="AN4936">
        <v>46</v>
      </c>
      <c r="AO4936">
        <v>1</v>
      </c>
    </row>
    <row r="4937" spans="1:47" x14ac:dyDescent="0.35">
      <c r="A4937">
        <v>5471</v>
      </c>
      <c r="B4937" t="s">
        <v>47</v>
      </c>
      <c r="C4937">
        <v>1997</v>
      </c>
      <c r="D4937">
        <v>8</v>
      </c>
      <c r="E4937">
        <v>20</v>
      </c>
      <c r="F4937">
        <v>7</v>
      </c>
      <c r="G4937">
        <v>15</v>
      </c>
      <c r="H4937">
        <v>15.9</v>
      </c>
      <c r="I4937">
        <v>33</v>
      </c>
      <c r="J4937">
        <v>6</v>
      </c>
      <c r="K4937">
        <v>6</v>
      </c>
      <c r="L4937">
        <v>6</v>
      </c>
      <c r="M4937">
        <v>5.9</v>
      </c>
      <c r="R4937" t="s">
        <v>676</v>
      </c>
      <c r="T4937" t="s">
        <v>3203</v>
      </c>
      <c r="U4937">
        <v>4.3579999999999997</v>
      </c>
      <c r="V4937">
        <v>96.494</v>
      </c>
      <c r="W4937">
        <v>60</v>
      </c>
      <c r="AE4937">
        <v>2</v>
      </c>
      <c r="AG4937">
        <v>3</v>
      </c>
      <c r="AQ4937">
        <v>2</v>
      </c>
      <c r="AS4937">
        <v>3</v>
      </c>
    </row>
    <row r="4938" spans="1:47" x14ac:dyDescent="0.35">
      <c r="A4938">
        <v>5472</v>
      </c>
      <c r="B4938" t="s">
        <v>47</v>
      </c>
      <c r="C4938">
        <v>1997</v>
      </c>
      <c r="D4938">
        <v>9</v>
      </c>
      <c r="E4938">
        <v>26</v>
      </c>
      <c r="F4938">
        <v>0</v>
      </c>
      <c r="G4938">
        <v>33</v>
      </c>
      <c r="H4938">
        <v>12.2</v>
      </c>
      <c r="I4938">
        <v>10</v>
      </c>
      <c r="J4938">
        <v>5.7</v>
      </c>
      <c r="K4938">
        <v>5.7</v>
      </c>
      <c r="L4938">
        <v>5.6</v>
      </c>
      <c r="M4938">
        <v>5.5</v>
      </c>
      <c r="Q4938">
        <v>8</v>
      </c>
      <c r="R4938" t="s">
        <v>60</v>
      </c>
      <c r="T4938" t="s">
        <v>3204</v>
      </c>
      <c r="U4938">
        <v>43.048000000000002</v>
      </c>
      <c r="V4938">
        <v>12.879</v>
      </c>
      <c r="W4938">
        <v>130</v>
      </c>
      <c r="AE4938">
        <v>1</v>
      </c>
      <c r="AQ4938">
        <v>1</v>
      </c>
    </row>
    <row r="4939" spans="1:47" x14ac:dyDescent="0.35">
      <c r="A4939">
        <v>5473</v>
      </c>
      <c r="B4939" t="s">
        <v>47</v>
      </c>
      <c r="C4939">
        <v>1997</v>
      </c>
      <c r="D4939">
        <v>9</v>
      </c>
      <c r="E4939">
        <v>26</v>
      </c>
      <c r="F4939">
        <v>9</v>
      </c>
      <c r="G4939">
        <v>40</v>
      </c>
      <c r="H4939">
        <v>26.3</v>
      </c>
      <c r="I4939">
        <v>10</v>
      </c>
      <c r="J4939">
        <v>6</v>
      </c>
      <c r="K4939">
        <v>6</v>
      </c>
      <c r="L4939">
        <v>6</v>
      </c>
      <c r="M4939">
        <v>5.7</v>
      </c>
      <c r="Q4939">
        <v>10</v>
      </c>
      <c r="R4939" t="s">
        <v>60</v>
      </c>
      <c r="T4939" t="s">
        <v>3204</v>
      </c>
      <c r="U4939">
        <v>43.084000000000003</v>
      </c>
      <c r="V4939">
        <v>12.811999999999999</v>
      </c>
      <c r="W4939">
        <v>130</v>
      </c>
      <c r="X4939">
        <v>14</v>
      </c>
      <c r="Y4939">
        <v>1</v>
      </c>
      <c r="AB4939">
        <v>100</v>
      </c>
      <c r="AC4939">
        <v>2</v>
      </c>
      <c r="AD4939">
        <v>4524.8999999999996</v>
      </c>
      <c r="AE4939">
        <v>4</v>
      </c>
      <c r="AF4939">
        <v>80000</v>
      </c>
      <c r="AG4939">
        <v>4</v>
      </c>
      <c r="AJ4939">
        <v>14</v>
      </c>
      <c r="AK4939">
        <v>1</v>
      </c>
      <c r="AN4939">
        <v>100</v>
      </c>
      <c r="AO4939">
        <v>2</v>
      </c>
      <c r="AP4939">
        <v>4524.8999999999996</v>
      </c>
      <c r="AQ4939">
        <v>4</v>
      </c>
      <c r="AR4939">
        <v>80000</v>
      </c>
      <c r="AS4939">
        <v>4</v>
      </c>
    </row>
    <row r="4940" spans="1:47" x14ac:dyDescent="0.35">
      <c r="A4940">
        <v>5474</v>
      </c>
      <c r="B4940" t="s">
        <v>47</v>
      </c>
      <c r="C4940">
        <v>1997</v>
      </c>
      <c r="D4940">
        <v>9</v>
      </c>
      <c r="E4940">
        <v>28</v>
      </c>
      <c r="F4940">
        <v>1</v>
      </c>
      <c r="G4940">
        <v>38</v>
      </c>
      <c r="H4940">
        <v>28.6</v>
      </c>
      <c r="I4940">
        <v>33</v>
      </c>
      <c r="J4940">
        <v>5.9</v>
      </c>
      <c r="K4940">
        <v>5.9</v>
      </c>
      <c r="L4940">
        <v>5.5</v>
      </c>
      <c r="M4940">
        <v>5.6</v>
      </c>
      <c r="R4940" t="s">
        <v>676</v>
      </c>
      <c r="T4940" t="s">
        <v>3205</v>
      </c>
      <c r="U4940">
        <v>-3.7759999999999998</v>
      </c>
      <c r="V4940">
        <v>119.727</v>
      </c>
      <c r="W4940">
        <v>170</v>
      </c>
      <c r="X4940">
        <v>20</v>
      </c>
      <c r="Y4940">
        <v>1</v>
      </c>
      <c r="AB4940">
        <v>300</v>
      </c>
      <c r="AC4940">
        <v>3</v>
      </c>
      <c r="AD4940">
        <v>1.1000000000000001</v>
      </c>
      <c r="AE4940">
        <v>2</v>
      </c>
      <c r="AF4940">
        <v>650</v>
      </c>
      <c r="AG4940">
        <v>3</v>
      </c>
      <c r="AJ4940">
        <v>20</v>
      </c>
      <c r="AK4940">
        <v>1</v>
      </c>
      <c r="AN4940">
        <v>300</v>
      </c>
      <c r="AO4940">
        <v>3</v>
      </c>
      <c r="AP4940">
        <v>1.1000000000000001</v>
      </c>
      <c r="AQ4940">
        <v>2</v>
      </c>
      <c r="AR4940">
        <v>650</v>
      </c>
      <c r="AS4940">
        <v>3</v>
      </c>
    </row>
    <row r="4941" spans="1:47" x14ac:dyDescent="0.35">
      <c r="A4941">
        <v>7447</v>
      </c>
      <c r="B4941" t="s">
        <v>51</v>
      </c>
      <c r="C4941">
        <v>1997</v>
      </c>
      <c r="D4941">
        <v>9</v>
      </c>
      <c r="E4941">
        <v>30</v>
      </c>
      <c r="F4941">
        <v>6</v>
      </c>
      <c r="G4941">
        <v>27</v>
      </c>
      <c r="H4941">
        <v>24.7</v>
      </c>
      <c r="I4941">
        <v>10</v>
      </c>
      <c r="J4941">
        <v>6.2</v>
      </c>
      <c r="K4941">
        <v>6.2</v>
      </c>
      <c r="L4941">
        <v>6.5</v>
      </c>
      <c r="M4941">
        <v>5.5</v>
      </c>
      <c r="R4941" t="s">
        <v>199</v>
      </c>
      <c r="T4941" t="s">
        <v>2283</v>
      </c>
      <c r="U4941">
        <v>31.959</v>
      </c>
      <c r="V4941">
        <v>141.87799999999999</v>
      </c>
      <c r="W4941">
        <v>30</v>
      </c>
    </row>
    <row r="4942" spans="1:47" x14ac:dyDescent="0.35">
      <c r="A4942">
        <v>6820</v>
      </c>
      <c r="B4942" t="s">
        <v>51</v>
      </c>
      <c r="C4942">
        <v>1997</v>
      </c>
      <c r="D4942">
        <v>10</v>
      </c>
      <c r="E4942">
        <v>14</v>
      </c>
      <c r="F4942">
        <v>9</v>
      </c>
      <c r="G4942">
        <v>53</v>
      </c>
      <c r="H4942">
        <v>18.100000000000001</v>
      </c>
      <c r="I4942">
        <v>167</v>
      </c>
      <c r="J4942">
        <v>7.7</v>
      </c>
      <c r="K4942">
        <v>7.7</v>
      </c>
      <c r="M4942">
        <v>6.7</v>
      </c>
      <c r="R4942" t="s">
        <v>1332</v>
      </c>
      <c r="T4942" t="s">
        <v>1445</v>
      </c>
      <c r="U4942">
        <v>-22.100999999999999</v>
      </c>
      <c r="V4942">
        <v>-176.77199999999999</v>
      </c>
      <c r="W4942">
        <v>170</v>
      </c>
    </row>
    <row r="4943" spans="1:47" x14ac:dyDescent="0.35">
      <c r="A4943">
        <v>5475</v>
      </c>
      <c r="B4943" t="s">
        <v>47</v>
      </c>
      <c r="C4943">
        <v>1997</v>
      </c>
      <c r="D4943">
        <v>10</v>
      </c>
      <c r="E4943">
        <v>15</v>
      </c>
      <c r="F4943">
        <v>1</v>
      </c>
      <c r="G4943">
        <v>3</v>
      </c>
      <c r="H4943">
        <v>33.4</v>
      </c>
      <c r="I4943">
        <v>58</v>
      </c>
      <c r="J4943">
        <v>7.1</v>
      </c>
      <c r="K4943">
        <v>7.1</v>
      </c>
      <c r="L4943">
        <v>6.8</v>
      </c>
      <c r="M4943">
        <v>6.8</v>
      </c>
      <c r="R4943" t="s">
        <v>539</v>
      </c>
      <c r="T4943" t="s">
        <v>3206</v>
      </c>
      <c r="U4943">
        <v>-30.933</v>
      </c>
      <c r="V4943">
        <v>-71.22</v>
      </c>
      <c r="W4943">
        <v>160</v>
      </c>
      <c r="X4943">
        <v>8</v>
      </c>
      <c r="Y4943">
        <v>1</v>
      </c>
      <c r="AB4943">
        <v>300</v>
      </c>
      <c r="AC4943">
        <v>3</v>
      </c>
      <c r="AD4943">
        <v>48</v>
      </c>
      <c r="AE4943">
        <v>4</v>
      </c>
      <c r="AF4943">
        <v>5000</v>
      </c>
      <c r="AG4943">
        <v>4</v>
      </c>
      <c r="AH4943">
        <v>15700</v>
      </c>
      <c r="AI4943">
        <v>4</v>
      </c>
      <c r="AJ4943">
        <v>8</v>
      </c>
      <c r="AK4943">
        <v>1</v>
      </c>
      <c r="AN4943">
        <v>300</v>
      </c>
      <c r="AO4943">
        <v>3</v>
      </c>
      <c r="AP4943">
        <v>48</v>
      </c>
      <c r="AQ4943">
        <v>4</v>
      </c>
      <c r="AR4943">
        <v>5000</v>
      </c>
      <c r="AS4943">
        <v>4</v>
      </c>
      <c r="AT4943">
        <v>15700</v>
      </c>
      <c r="AU4943">
        <v>4</v>
      </c>
    </row>
    <row r="4944" spans="1:47" x14ac:dyDescent="0.35">
      <c r="A4944">
        <v>5476</v>
      </c>
      <c r="B4944" t="s">
        <v>47</v>
      </c>
      <c r="C4944">
        <v>1997</v>
      </c>
      <c r="D4944">
        <v>11</v>
      </c>
      <c r="E4944">
        <v>8</v>
      </c>
      <c r="F4944">
        <v>10</v>
      </c>
      <c r="G4944">
        <v>2</v>
      </c>
      <c r="H4944">
        <v>52.6</v>
      </c>
      <c r="I4944">
        <v>33</v>
      </c>
      <c r="J4944">
        <v>7.5</v>
      </c>
      <c r="K4944">
        <v>7.5</v>
      </c>
      <c r="L4944">
        <v>7.9</v>
      </c>
      <c r="M4944">
        <v>6.2</v>
      </c>
      <c r="R4944" t="s">
        <v>93</v>
      </c>
      <c r="T4944" t="s">
        <v>1227</v>
      </c>
      <c r="U4944">
        <v>35.069000000000003</v>
      </c>
      <c r="V4944">
        <v>87.325000000000003</v>
      </c>
      <c r="W4944">
        <v>40</v>
      </c>
    </row>
    <row r="4945" spans="1:47" x14ac:dyDescent="0.35">
      <c r="A4945">
        <v>5477</v>
      </c>
      <c r="B4945" t="s">
        <v>47</v>
      </c>
      <c r="C4945">
        <v>1997</v>
      </c>
      <c r="D4945">
        <v>11</v>
      </c>
      <c r="E4945">
        <v>18</v>
      </c>
      <c r="F4945">
        <v>13</v>
      </c>
      <c r="G4945">
        <v>7</v>
      </c>
      <c r="H4945">
        <v>41.7</v>
      </c>
      <c r="I4945">
        <v>33</v>
      </c>
      <c r="J4945">
        <v>6.6</v>
      </c>
      <c r="K4945">
        <v>6.6</v>
      </c>
      <c r="L4945">
        <v>6.4</v>
      </c>
      <c r="M4945">
        <v>5.9</v>
      </c>
      <c r="R4945" t="s">
        <v>56</v>
      </c>
      <c r="T4945" t="s">
        <v>916</v>
      </c>
      <c r="U4945">
        <v>37.57</v>
      </c>
      <c r="V4945">
        <v>20.655999999999999</v>
      </c>
      <c r="W4945">
        <v>130</v>
      </c>
      <c r="AE4945">
        <v>1</v>
      </c>
    </row>
    <row r="4946" spans="1:47" x14ac:dyDescent="0.35">
      <c r="A4946">
        <v>5478</v>
      </c>
      <c r="B4946" t="s">
        <v>47</v>
      </c>
      <c r="C4946">
        <v>1997</v>
      </c>
      <c r="D4946">
        <v>11</v>
      </c>
      <c r="E4946">
        <v>21</v>
      </c>
      <c r="F4946">
        <v>11</v>
      </c>
      <c r="G4946">
        <v>23</v>
      </c>
      <c r="H4946">
        <v>6.3</v>
      </c>
      <c r="I4946">
        <v>54</v>
      </c>
      <c r="J4946">
        <v>6.1</v>
      </c>
      <c r="K4946">
        <v>6.1</v>
      </c>
      <c r="M4946">
        <v>5.9</v>
      </c>
      <c r="R4946" t="s">
        <v>77</v>
      </c>
      <c r="T4946" t="s">
        <v>3207</v>
      </c>
      <c r="U4946">
        <v>22.212</v>
      </c>
      <c r="V4946">
        <v>92.701999999999998</v>
      </c>
      <c r="W4946">
        <v>60</v>
      </c>
      <c r="X4946">
        <v>23</v>
      </c>
      <c r="Y4946">
        <v>1</v>
      </c>
      <c r="AB4946">
        <v>200</v>
      </c>
      <c r="AC4946">
        <v>3</v>
      </c>
      <c r="AE4946">
        <v>1</v>
      </c>
      <c r="AF4946">
        <v>1</v>
      </c>
      <c r="AG4946">
        <v>1</v>
      </c>
      <c r="AI4946">
        <v>1</v>
      </c>
      <c r="AJ4946">
        <v>23</v>
      </c>
      <c r="AK4946">
        <v>1</v>
      </c>
      <c r="AN4946">
        <v>200</v>
      </c>
      <c r="AO4946">
        <v>3</v>
      </c>
      <c r="AQ4946">
        <v>1</v>
      </c>
      <c r="AR4946">
        <v>1</v>
      </c>
      <c r="AS4946">
        <v>1</v>
      </c>
      <c r="AU4946">
        <v>1</v>
      </c>
    </row>
    <row r="4947" spans="1:47" x14ac:dyDescent="0.35">
      <c r="A4947">
        <v>5479</v>
      </c>
      <c r="B4947" t="s">
        <v>47</v>
      </c>
      <c r="C4947">
        <v>1997</v>
      </c>
      <c r="D4947">
        <v>11</v>
      </c>
      <c r="E4947">
        <v>25</v>
      </c>
      <c r="F4947">
        <v>12</v>
      </c>
      <c r="G4947">
        <v>14</v>
      </c>
      <c r="H4947">
        <v>33.6</v>
      </c>
      <c r="I4947">
        <v>24</v>
      </c>
      <c r="J4947">
        <v>7</v>
      </c>
      <c r="K4947">
        <v>7</v>
      </c>
      <c r="L4947">
        <v>6.8</v>
      </c>
      <c r="M4947">
        <v>6.1</v>
      </c>
      <c r="R4947" t="s">
        <v>676</v>
      </c>
      <c r="T4947" t="s">
        <v>3208</v>
      </c>
      <c r="U4947">
        <v>1.2410000000000001</v>
      </c>
      <c r="V4947">
        <v>122.536</v>
      </c>
      <c r="W4947">
        <v>170</v>
      </c>
      <c r="AE4947">
        <v>1</v>
      </c>
    </row>
    <row r="4948" spans="1:47" x14ac:dyDescent="0.35">
      <c r="A4948">
        <v>5480</v>
      </c>
      <c r="B4948" t="s">
        <v>51</v>
      </c>
      <c r="C4948">
        <v>1997</v>
      </c>
      <c r="D4948">
        <v>12</v>
      </c>
      <c r="E4948">
        <v>5</v>
      </c>
      <c r="F4948">
        <v>11</v>
      </c>
      <c r="G4948">
        <v>26</v>
      </c>
      <c r="H4948">
        <v>54.6</v>
      </c>
      <c r="I4948">
        <v>33</v>
      </c>
      <c r="J4948">
        <v>7.8</v>
      </c>
      <c r="K4948">
        <v>7.8</v>
      </c>
      <c r="L4948">
        <v>7.6</v>
      </c>
      <c r="M4948">
        <v>6.3</v>
      </c>
      <c r="Q4948">
        <v>7</v>
      </c>
      <c r="R4948" t="s">
        <v>98</v>
      </c>
      <c r="T4948" t="s">
        <v>3209</v>
      </c>
      <c r="U4948">
        <v>54.841000000000001</v>
      </c>
      <c r="V4948">
        <v>162.035</v>
      </c>
      <c r="W4948">
        <v>50</v>
      </c>
    </row>
    <row r="4949" spans="1:47" x14ac:dyDescent="0.35">
      <c r="A4949">
        <v>5481</v>
      </c>
      <c r="B4949" t="s">
        <v>47</v>
      </c>
      <c r="C4949">
        <v>1998</v>
      </c>
      <c r="D4949">
        <v>1</v>
      </c>
      <c r="E4949">
        <v>10</v>
      </c>
      <c r="F4949">
        <v>3</v>
      </c>
      <c r="G4949">
        <v>50</v>
      </c>
      <c r="H4949">
        <v>41.5</v>
      </c>
      <c r="I4949">
        <v>30</v>
      </c>
      <c r="J4949">
        <v>5.7</v>
      </c>
      <c r="K4949">
        <v>5.7</v>
      </c>
      <c r="L4949">
        <v>5.7</v>
      </c>
      <c r="M4949">
        <v>5.8</v>
      </c>
      <c r="Q4949">
        <v>8</v>
      </c>
      <c r="R4949" t="s">
        <v>93</v>
      </c>
      <c r="T4949" t="s">
        <v>3210</v>
      </c>
      <c r="U4949">
        <v>41.082999999999998</v>
      </c>
      <c r="V4949">
        <v>114.5</v>
      </c>
      <c r="W4949">
        <v>30</v>
      </c>
      <c r="X4949">
        <v>70</v>
      </c>
      <c r="Y4949">
        <v>2</v>
      </c>
      <c r="AB4949">
        <v>11500</v>
      </c>
      <c r="AC4949">
        <v>4</v>
      </c>
      <c r="AD4949">
        <v>285.5</v>
      </c>
      <c r="AE4949">
        <v>4</v>
      </c>
      <c r="AF4949">
        <v>70000</v>
      </c>
      <c r="AG4949">
        <v>4</v>
      </c>
      <c r="AJ4949">
        <v>70</v>
      </c>
      <c r="AK4949">
        <v>2</v>
      </c>
      <c r="AN4949">
        <v>11500</v>
      </c>
      <c r="AO4949">
        <v>4</v>
      </c>
      <c r="AP4949">
        <v>285.5</v>
      </c>
      <c r="AQ4949">
        <v>4</v>
      </c>
      <c r="AR4949">
        <v>70000</v>
      </c>
      <c r="AS4949">
        <v>4</v>
      </c>
    </row>
    <row r="4950" spans="1:47" x14ac:dyDescent="0.35">
      <c r="A4950">
        <v>5483</v>
      </c>
      <c r="B4950" t="s">
        <v>47</v>
      </c>
      <c r="C4950">
        <v>1998</v>
      </c>
      <c r="D4950">
        <v>1</v>
      </c>
      <c r="E4950">
        <v>10</v>
      </c>
      <c r="F4950">
        <v>8</v>
      </c>
      <c r="G4950">
        <v>20</v>
      </c>
      <c r="H4950">
        <v>5.7</v>
      </c>
      <c r="I4950">
        <v>33</v>
      </c>
      <c r="J4950">
        <v>6.6</v>
      </c>
      <c r="K4950">
        <v>6.6</v>
      </c>
      <c r="L4950">
        <v>6.2</v>
      </c>
      <c r="M4950">
        <v>6.1</v>
      </c>
      <c r="R4950" t="s">
        <v>578</v>
      </c>
      <c r="T4950" t="s">
        <v>3211</v>
      </c>
      <c r="U4950">
        <v>14.374000000000001</v>
      </c>
      <c r="V4950">
        <v>-91.472999999999999</v>
      </c>
      <c r="W4950">
        <v>100</v>
      </c>
      <c r="AB4950">
        <v>27</v>
      </c>
      <c r="AC4950">
        <v>1</v>
      </c>
      <c r="AE4950">
        <v>1</v>
      </c>
      <c r="AG4950">
        <v>2</v>
      </c>
      <c r="AI4950">
        <v>2</v>
      </c>
      <c r="AN4950">
        <v>27</v>
      </c>
      <c r="AO4950">
        <v>1</v>
      </c>
      <c r="AQ4950">
        <v>1</v>
      </c>
      <c r="AS4950">
        <v>2</v>
      </c>
      <c r="AU4950">
        <v>1</v>
      </c>
    </row>
    <row r="4951" spans="1:47" x14ac:dyDescent="0.35">
      <c r="A4951">
        <v>5484</v>
      </c>
      <c r="B4951" t="s">
        <v>47</v>
      </c>
      <c r="C4951">
        <v>1998</v>
      </c>
      <c r="D4951">
        <v>2</v>
      </c>
      <c r="E4951">
        <v>3</v>
      </c>
      <c r="F4951">
        <v>3</v>
      </c>
      <c r="G4951">
        <v>2</v>
      </c>
      <c r="H4951">
        <v>0.2</v>
      </c>
      <c r="I4951">
        <v>33</v>
      </c>
      <c r="J4951">
        <v>6.3</v>
      </c>
      <c r="K4951">
        <v>6.3</v>
      </c>
      <c r="L4951">
        <v>6.2</v>
      </c>
      <c r="M4951">
        <v>6</v>
      </c>
      <c r="R4951" t="s">
        <v>543</v>
      </c>
      <c r="T4951" t="s">
        <v>3212</v>
      </c>
      <c r="U4951">
        <v>15.882999999999999</v>
      </c>
      <c r="V4951">
        <v>-96.298000000000002</v>
      </c>
      <c r="W4951">
        <v>150</v>
      </c>
      <c r="AE4951">
        <v>2</v>
      </c>
      <c r="AQ4951">
        <v>2</v>
      </c>
    </row>
    <row r="4952" spans="1:47" x14ac:dyDescent="0.35">
      <c r="A4952">
        <v>5485</v>
      </c>
      <c r="B4952" t="s">
        <v>47</v>
      </c>
      <c r="C4952">
        <v>1998</v>
      </c>
      <c r="D4952">
        <v>2</v>
      </c>
      <c r="E4952">
        <v>4</v>
      </c>
      <c r="F4952">
        <v>14</v>
      </c>
      <c r="G4952">
        <v>33</v>
      </c>
      <c r="H4952">
        <v>21.2</v>
      </c>
      <c r="I4952">
        <v>33</v>
      </c>
      <c r="J4952">
        <v>5.9</v>
      </c>
      <c r="K4952">
        <v>5.9</v>
      </c>
      <c r="L4952">
        <v>6.1</v>
      </c>
      <c r="M4952">
        <v>5.6</v>
      </c>
      <c r="R4952" t="s">
        <v>121</v>
      </c>
      <c r="T4952" t="s">
        <v>3213</v>
      </c>
      <c r="U4952">
        <v>37.075000000000003</v>
      </c>
      <c r="V4952">
        <v>70.088999999999999</v>
      </c>
      <c r="W4952">
        <v>40</v>
      </c>
      <c r="X4952">
        <v>2323</v>
      </c>
      <c r="Y4952">
        <v>4</v>
      </c>
      <c r="AB4952">
        <v>818</v>
      </c>
      <c r="AC4952">
        <v>3</v>
      </c>
      <c r="AE4952">
        <v>4</v>
      </c>
      <c r="AF4952">
        <v>8094</v>
      </c>
      <c r="AG4952">
        <v>4</v>
      </c>
      <c r="AJ4952">
        <v>2323</v>
      </c>
      <c r="AN4952">
        <v>818</v>
      </c>
      <c r="AO4952">
        <v>3</v>
      </c>
      <c r="AQ4952">
        <v>4</v>
      </c>
      <c r="AR4952">
        <v>8094</v>
      </c>
      <c r="AS4952">
        <v>4</v>
      </c>
    </row>
    <row r="4953" spans="1:47" x14ac:dyDescent="0.35">
      <c r="A4953">
        <v>5486</v>
      </c>
      <c r="B4953" t="s">
        <v>47</v>
      </c>
      <c r="C4953">
        <v>1998</v>
      </c>
      <c r="D4953">
        <v>2</v>
      </c>
      <c r="E4953">
        <v>20</v>
      </c>
      <c r="F4953">
        <v>12</v>
      </c>
      <c r="G4953">
        <v>18</v>
      </c>
      <c r="H4953">
        <v>6.2</v>
      </c>
      <c r="I4953">
        <v>236</v>
      </c>
      <c r="J4953">
        <v>6.4</v>
      </c>
      <c r="K4953">
        <v>6.4</v>
      </c>
      <c r="L4953">
        <v>5.7</v>
      </c>
      <c r="M4953">
        <v>5.8</v>
      </c>
      <c r="R4953" t="s">
        <v>121</v>
      </c>
      <c r="T4953" t="s">
        <v>3214</v>
      </c>
      <c r="U4953">
        <v>36.478999999999999</v>
      </c>
      <c r="V4953">
        <v>71.085999999999999</v>
      </c>
      <c r="W4953">
        <v>40</v>
      </c>
      <c r="X4953">
        <v>1</v>
      </c>
      <c r="Y4953">
        <v>1</v>
      </c>
      <c r="AB4953">
        <v>11</v>
      </c>
      <c r="AC4953">
        <v>1</v>
      </c>
      <c r="AE4953">
        <v>2</v>
      </c>
      <c r="AF4953">
        <v>35</v>
      </c>
      <c r="AG4953">
        <v>1</v>
      </c>
      <c r="AJ4953">
        <v>1</v>
      </c>
      <c r="AL4953">
        <v>1</v>
      </c>
      <c r="AN4953">
        <v>11</v>
      </c>
      <c r="AO4953">
        <v>1</v>
      </c>
      <c r="AQ4953">
        <v>2</v>
      </c>
      <c r="AR4953">
        <v>35</v>
      </c>
      <c r="AS4953">
        <v>1</v>
      </c>
    </row>
    <row r="4954" spans="1:47" x14ac:dyDescent="0.35">
      <c r="A4954">
        <v>5487</v>
      </c>
      <c r="B4954" t="s">
        <v>47</v>
      </c>
      <c r="C4954">
        <v>1998</v>
      </c>
      <c r="D4954">
        <v>3</v>
      </c>
      <c r="E4954">
        <v>14</v>
      </c>
      <c r="F4954">
        <v>19</v>
      </c>
      <c r="G4954">
        <v>40</v>
      </c>
      <c r="H4954">
        <v>27</v>
      </c>
      <c r="I4954">
        <v>9</v>
      </c>
      <c r="J4954">
        <v>6.6</v>
      </c>
      <c r="K4954">
        <v>6.6</v>
      </c>
      <c r="L4954">
        <v>6.9</v>
      </c>
      <c r="M4954">
        <v>5.9</v>
      </c>
      <c r="R4954" t="s">
        <v>73</v>
      </c>
      <c r="T4954" t="s">
        <v>3215</v>
      </c>
      <c r="U4954">
        <v>30.154</v>
      </c>
      <c r="V4954">
        <v>57.604999999999997</v>
      </c>
      <c r="W4954">
        <v>140</v>
      </c>
      <c r="X4954">
        <v>5</v>
      </c>
      <c r="Y4954">
        <v>1</v>
      </c>
      <c r="AB4954">
        <v>50</v>
      </c>
      <c r="AC4954">
        <v>1</v>
      </c>
      <c r="AE4954">
        <v>3</v>
      </c>
      <c r="AF4954">
        <v>2000</v>
      </c>
      <c r="AG4954">
        <v>4</v>
      </c>
      <c r="AJ4954">
        <v>5</v>
      </c>
      <c r="AK4954">
        <v>1</v>
      </c>
      <c r="AN4954">
        <v>50</v>
      </c>
      <c r="AO4954">
        <v>1</v>
      </c>
      <c r="AQ4954">
        <v>3</v>
      </c>
      <c r="AR4954">
        <v>2000</v>
      </c>
      <c r="AS4954">
        <v>4</v>
      </c>
    </row>
    <row r="4955" spans="1:47" x14ac:dyDescent="0.35">
      <c r="A4955">
        <v>5488</v>
      </c>
      <c r="B4955" t="s">
        <v>47</v>
      </c>
      <c r="C4955">
        <v>1998</v>
      </c>
      <c r="D4955">
        <v>3</v>
      </c>
      <c r="E4955">
        <v>19</v>
      </c>
      <c r="F4955">
        <v>13</v>
      </c>
      <c r="G4955">
        <v>51</v>
      </c>
      <c r="H4955">
        <v>33.700000000000003</v>
      </c>
      <c r="I4955">
        <v>33</v>
      </c>
      <c r="J4955">
        <v>5.6</v>
      </c>
      <c r="K4955">
        <v>5.6</v>
      </c>
      <c r="L4955">
        <v>5.6</v>
      </c>
      <c r="M4955">
        <v>5.4</v>
      </c>
      <c r="R4955" t="s">
        <v>93</v>
      </c>
      <c r="T4955" t="s">
        <v>3216</v>
      </c>
      <c r="U4955">
        <v>39.976999999999997</v>
      </c>
      <c r="V4955">
        <v>76.730999999999995</v>
      </c>
      <c r="W4955">
        <v>40</v>
      </c>
      <c r="AE4955">
        <v>1</v>
      </c>
      <c r="AF4955">
        <v>400</v>
      </c>
      <c r="AG4955">
        <v>3</v>
      </c>
      <c r="AQ4955">
        <v>1</v>
      </c>
      <c r="AR4955">
        <v>400</v>
      </c>
      <c r="AS4955">
        <v>3</v>
      </c>
    </row>
    <row r="4956" spans="1:47" x14ac:dyDescent="0.35">
      <c r="A4956">
        <v>5489</v>
      </c>
      <c r="B4956" t="s">
        <v>51</v>
      </c>
      <c r="C4956">
        <v>1998</v>
      </c>
      <c r="D4956">
        <v>3</v>
      </c>
      <c r="E4956">
        <v>25</v>
      </c>
      <c r="F4956">
        <v>3</v>
      </c>
      <c r="G4956">
        <v>12</v>
      </c>
      <c r="H4956">
        <v>25</v>
      </c>
      <c r="I4956">
        <v>10</v>
      </c>
      <c r="J4956">
        <v>8.1</v>
      </c>
      <c r="K4956">
        <v>8.1</v>
      </c>
      <c r="L4956">
        <v>8</v>
      </c>
      <c r="M4956">
        <v>6.6</v>
      </c>
      <c r="R4956" t="s">
        <v>2635</v>
      </c>
      <c r="T4956" t="s">
        <v>3217</v>
      </c>
      <c r="U4956">
        <v>-62.877000000000002</v>
      </c>
      <c r="V4956">
        <v>149.52699999999999</v>
      </c>
      <c r="W4956">
        <v>20</v>
      </c>
    </row>
    <row r="4957" spans="1:47" x14ac:dyDescent="0.35">
      <c r="A4957">
        <v>5490</v>
      </c>
      <c r="B4957" t="s">
        <v>47</v>
      </c>
      <c r="C4957">
        <v>1998</v>
      </c>
      <c r="D4957">
        <v>4</v>
      </c>
      <c r="E4957">
        <v>3</v>
      </c>
      <c r="F4957">
        <v>7</v>
      </c>
      <c r="G4957">
        <v>26</v>
      </c>
      <c r="H4957">
        <v>36.6</v>
      </c>
      <c r="I4957">
        <v>10</v>
      </c>
      <c r="J4957">
        <v>5.2</v>
      </c>
      <c r="K4957">
        <v>5.2</v>
      </c>
      <c r="L4957">
        <v>4.8</v>
      </c>
      <c r="M4957">
        <v>5.0999999999999996</v>
      </c>
      <c r="R4957" t="s">
        <v>60</v>
      </c>
      <c r="T4957" t="s">
        <v>3218</v>
      </c>
      <c r="U4957">
        <v>43.164000000000001</v>
      </c>
      <c r="V4957">
        <v>12.701000000000001</v>
      </c>
      <c r="W4957">
        <v>130</v>
      </c>
      <c r="AE4957">
        <v>1</v>
      </c>
      <c r="AF4957">
        <v>300</v>
      </c>
      <c r="AG4957">
        <v>3</v>
      </c>
      <c r="AN4957">
        <v>5</v>
      </c>
      <c r="AO4957">
        <v>1</v>
      </c>
      <c r="AQ4957">
        <v>1</v>
      </c>
      <c r="AR4957">
        <v>300</v>
      </c>
      <c r="AS4957">
        <v>3</v>
      </c>
    </row>
    <row r="4958" spans="1:47" x14ac:dyDescent="0.35">
      <c r="A4958">
        <v>5491</v>
      </c>
      <c r="B4958" t="s">
        <v>47</v>
      </c>
      <c r="C4958">
        <v>1998</v>
      </c>
      <c r="D4958">
        <v>4</v>
      </c>
      <c r="E4958">
        <v>10</v>
      </c>
      <c r="F4958">
        <v>15</v>
      </c>
      <c r="G4958">
        <v>0</v>
      </c>
      <c r="H4958">
        <v>53.1</v>
      </c>
      <c r="I4958">
        <v>33</v>
      </c>
      <c r="J4958">
        <v>5.8</v>
      </c>
      <c r="K4958">
        <v>5.8</v>
      </c>
      <c r="L4958">
        <v>5.7</v>
      </c>
      <c r="M4958">
        <v>5.3</v>
      </c>
      <c r="R4958" t="s">
        <v>73</v>
      </c>
      <c r="T4958" t="s">
        <v>3219</v>
      </c>
      <c r="U4958">
        <v>32.457000000000001</v>
      </c>
      <c r="V4958">
        <v>59.975999999999999</v>
      </c>
      <c r="W4958">
        <v>140</v>
      </c>
      <c r="X4958">
        <v>12</v>
      </c>
      <c r="Y4958">
        <v>1</v>
      </c>
      <c r="AB4958">
        <v>10</v>
      </c>
      <c r="AC4958">
        <v>1</v>
      </c>
      <c r="AE4958">
        <v>2</v>
      </c>
      <c r="AH4958">
        <v>600</v>
      </c>
      <c r="AI4958">
        <v>3</v>
      </c>
      <c r="AJ4958">
        <v>12</v>
      </c>
      <c r="AK4958">
        <v>1</v>
      </c>
      <c r="AN4958">
        <v>10</v>
      </c>
      <c r="AO4958">
        <v>1</v>
      </c>
      <c r="AQ4958">
        <v>2</v>
      </c>
      <c r="AT4958">
        <v>600</v>
      </c>
      <c r="AU4958">
        <v>3</v>
      </c>
    </row>
    <row r="4959" spans="1:47" x14ac:dyDescent="0.35">
      <c r="A4959">
        <v>5492</v>
      </c>
      <c r="B4959" t="s">
        <v>47</v>
      </c>
      <c r="C4959">
        <v>1998</v>
      </c>
      <c r="D4959">
        <v>4</v>
      </c>
      <c r="E4959">
        <v>12</v>
      </c>
      <c r="F4959">
        <v>10</v>
      </c>
      <c r="G4959">
        <v>55</v>
      </c>
      <c r="H4959">
        <v>32.5</v>
      </c>
      <c r="I4959">
        <v>10</v>
      </c>
      <c r="J4959">
        <v>5.7</v>
      </c>
      <c r="K4959">
        <v>5.7</v>
      </c>
      <c r="L4959">
        <v>5.7</v>
      </c>
      <c r="M4959">
        <v>5.3</v>
      </c>
      <c r="Q4959">
        <v>8</v>
      </c>
      <c r="R4959" t="s">
        <v>427</v>
      </c>
      <c r="T4959" t="s">
        <v>3220</v>
      </c>
      <c r="U4959">
        <v>46.244999999999997</v>
      </c>
      <c r="V4959">
        <v>13.651999999999999</v>
      </c>
      <c r="W4959">
        <v>120</v>
      </c>
      <c r="X4959">
        <v>1</v>
      </c>
      <c r="Y4959">
        <v>1</v>
      </c>
      <c r="AE4959">
        <v>2</v>
      </c>
      <c r="AJ4959">
        <v>1</v>
      </c>
      <c r="AK4959">
        <v>1</v>
      </c>
      <c r="AQ4959">
        <v>2</v>
      </c>
    </row>
    <row r="4960" spans="1:47" x14ac:dyDescent="0.35">
      <c r="A4960">
        <v>6502</v>
      </c>
      <c r="B4960" t="s">
        <v>51</v>
      </c>
      <c r="C4960">
        <v>1998</v>
      </c>
      <c r="D4960">
        <v>5</v>
      </c>
      <c r="E4960">
        <v>3</v>
      </c>
      <c r="F4960">
        <v>23</v>
      </c>
      <c r="G4960">
        <v>30</v>
      </c>
      <c r="H4960">
        <v>21.9</v>
      </c>
      <c r="I4960">
        <v>33</v>
      </c>
      <c r="J4960">
        <v>7.5</v>
      </c>
      <c r="K4960">
        <v>7.5</v>
      </c>
      <c r="L4960">
        <v>7.3</v>
      </c>
      <c r="M4960">
        <v>6.4</v>
      </c>
      <c r="R4960" t="s">
        <v>738</v>
      </c>
      <c r="T4960" t="s">
        <v>738</v>
      </c>
      <c r="U4960">
        <v>22.306000000000001</v>
      </c>
      <c r="V4960">
        <v>125.30800000000001</v>
      </c>
      <c r="W4960">
        <v>30</v>
      </c>
    </row>
    <row r="4961" spans="1:47" x14ac:dyDescent="0.35">
      <c r="A4961">
        <v>5493</v>
      </c>
      <c r="B4961" t="s">
        <v>47</v>
      </c>
      <c r="C4961">
        <v>1998</v>
      </c>
      <c r="D4961">
        <v>5</v>
      </c>
      <c r="E4961">
        <v>22</v>
      </c>
      <c r="F4961">
        <v>4</v>
      </c>
      <c r="G4961">
        <v>48</v>
      </c>
      <c r="H4961">
        <v>50.4</v>
      </c>
      <c r="I4961">
        <v>24</v>
      </c>
      <c r="J4961">
        <v>6.6</v>
      </c>
      <c r="K4961">
        <v>6.6</v>
      </c>
      <c r="L4961">
        <v>6.6</v>
      </c>
      <c r="M4961">
        <v>5.9</v>
      </c>
      <c r="R4961" t="s">
        <v>1754</v>
      </c>
      <c r="T4961" t="s">
        <v>3221</v>
      </c>
      <c r="U4961">
        <v>-17.731000000000002</v>
      </c>
      <c r="V4961">
        <v>-65.430999999999997</v>
      </c>
      <c r="W4961">
        <v>160</v>
      </c>
      <c r="X4961">
        <v>105</v>
      </c>
      <c r="Y4961">
        <v>3</v>
      </c>
      <c r="AB4961">
        <v>150</v>
      </c>
      <c r="AC4961">
        <v>3</v>
      </c>
      <c r="AE4961">
        <v>3</v>
      </c>
      <c r="AG4961">
        <v>3</v>
      </c>
      <c r="AJ4961">
        <v>105</v>
      </c>
      <c r="AK4961">
        <v>3</v>
      </c>
      <c r="AN4961">
        <v>150</v>
      </c>
      <c r="AO4961">
        <v>3</v>
      </c>
      <c r="AQ4961">
        <v>3</v>
      </c>
      <c r="AS4961">
        <v>3</v>
      </c>
    </row>
    <row r="4962" spans="1:47" x14ac:dyDescent="0.35">
      <c r="A4962">
        <v>5494</v>
      </c>
      <c r="B4962" t="s">
        <v>47</v>
      </c>
      <c r="C4962">
        <v>1998</v>
      </c>
      <c r="D4962">
        <v>5</v>
      </c>
      <c r="E4962">
        <v>28</v>
      </c>
      <c r="F4962">
        <v>21</v>
      </c>
      <c r="G4962">
        <v>11</v>
      </c>
      <c r="H4962">
        <v>44.1</v>
      </c>
      <c r="I4962">
        <v>33</v>
      </c>
      <c r="J4962">
        <v>5.6</v>
      </c>
      <c r="K4962">
        <v>5.6</v>
      </c>
      <c r="L4962">
        <v>5.6</v>
      </c>
      <c r="M4962">
        <v>5.2</v>
      </c>
      <c r="R4962" t="s">
        <v>93</v>
      </c>
      <c r="T4962" t="s">
        <v>3222</v>
      </c>
      <c r="U4962">
        <v>37.387999999999998</v>
      </c>
      <c r="V4962">
        <v>78.843000000000004</v>
      </c>
      <c r="W4962">
        <v>40</v>
      </c>
      <c r="AB4962">
        <v>28</v>
      </c>
      <c r="AC4962">
        <v>1</v>
      </c>
      <c r="AE4962">
        <v>3</v>
      </c>
      <c r="AF4962">
        <v>2000</v>
      </c>
      <c r="AG4962">
        <v>4</v>
      </c>
      <c r="AN4962">
        <v>28</v>
      </c>
      <c r="AO4962">
        <v>1</v>
      </c>
      <c r="AQ4962">
        <v>3</v>
      </c>
      <c r="AR4962">
        <v>2000</v>
      </c>
      <c r="AS4962">
        <v>4</v>
      </c>
    </row>
    <row r="4963" spans="1:47" x14ac:dyDescent="0.35">
      <c r="A4963">
        <v>5495</v>
      </c>
      <c r="B4963" t="s">
        <v>47</v>
      </c>
      <c r="C4963">
        <v>1998</v>
      </c>
      <c r="D4963">
        <v>5</v>
      </c>
      <c r="E4963">
        <v>30</v>
      </c>
      <c r="F4963">
        <v>6</v>
      </c>
      <c r="G4963">
        <v>22</v>
      </c>
      <c r="H4963">
        <v>28.9</v>
      </c>
      <c r="I4963">
        <v>33</v>
      </c>
      <c r="J4963">
        <v>6.6</v>
      </c>
      <c r="K4963">
        <v>6.6</v>
      </c>
      <c r="L4963">
        <v>6.9</v>
      </c>
      <c r="M4963">
        <v>5.9</v>
      </c>
      <c r="R4963" t="s">
        <v>121</v>
      </c>
      <c r="T4963" t="s">
        <v>3223</v>
      </c>
      <c r="U4963">
        <v>37.106000000000002</v>
      </c>
      <c r="V4963">
        <v>70.11</v>
      </c>
      <c r="W4963">
        <v>40</v>
      </c>
      <c r="X4963">
        <v>4700</v>
      </c>
      <c r="Y4963">
        <v>4</v>
      </c>
      <c r="AC4963">
        <v>4</v>
      </c>
      <c r="AD4963">
        <v>10</v>
      </c>
      <c r="AE4963">
        <v>3</v>
      </c>
      <c r="AG4963">
        <v>4</v>
      </c>
      <c r="AJ4963">
        <v>4700</v>
      </c>
      <c r="AK4963">
        <v>4</v>
      </c>
      <c r="AO4963">
        <v>4</v>
      </c>
      <c r="AP4963">
        <v>10</v>
      </c>
      <c r="AQ4963">
        <v>3</v>
      </c>
      <c r="AS4963">
        <v>4</v>
      </c>
    </row>
    <row r="4964" spans="1:47" x14ac:dyDescent="0.35">
      <c r="A4964">
        <v>10482</v>
      </c>
      <c r="B4964" t="s">
        <v>51</v>
      </c>
      <c r="C4964">
        <v>1998</v>
      </c>
      <c r="D4964">
        <v>5</v>
      </c>
      <c r="E4964">
        <v>30</v>
      </c>
      <c r="F4964">
        <v>18</v>
      </c>
      <c r="G4964">
        <v>18</v>
      </c>
      <c r="H4964">
        <v>15</v>
      </c>
      <c r="I4964">
        <v>33</v>
      </c>
      <c r="J4964">
        <v>6.2</v>
      </c>
      <c r="K4964">
        <v>6.2</v>
      </c>
      <c r="R4964" t="s">
        <v>199</v>
      </c>
      <c r="T4964" t="s">
        <v>379</v>
      </c>
      <c r="U4964">
        <v>39.027000000000001</v>
      </c>
      <c r="V4964">
        <v>143.441</v>
      </c>
      <c r="W4964">
        <v>30</v>
      </c>
    </row>
    <row r="4965" spans="1:47" x14ac:dyDescent="0.35">
      <c r="A4965">
        <v>5497</v>
      </c>
      <c r="B4965" t="s">
        <v>47</v>
      </c>
      <c r="C4965">
        <v>1998</v>
      </c>
      <c r="D4965">
        <v>6</v>
      </c>
      <c r="E4965">
        <v>27</v>
      </c>
      <c r="F4965">
        <v>13</v>
      </c>
      <c r="G4965">
        <v>55</v>
      </c>
      <c r="H4965">
        <v>52</v>
      </c>
      <c r="I4965">
        <v>33</v>
      </c>
      <c r="J4965">
        <v>6.3</v>
      </c>
      <c r="K4965">
        <v>6.3</v>
      </c>
      <c r="L4965">
        <v>6.2</v>
      </c>
      <c r="M4965">
        <v>5.8</v>
      </c>
      <c r="Q4965">
        <v>8</v>
      </c>
      <c r="R4965" t="s">
        <v>80</v>
      </c>
      <c r="T4965" t="s">
        <v>3224</v>
      </c>
      <c r="U4965">
        <v>36.878</v>
      </c>
      <c r="V4965">
        <v>35.307000000000002</v>
      </c>
      <c r="W4965">
        <v>140</v>
      </c>
      <c r="X4965">
        <v>145</v>
      </c>
      <c r="Y4965">
        <v>3</v>
      </c>
      <c r="AB4965">
        <v>1500</v>
      </c>
      <c r="AC4965">
        <v>4</v>
      </c>
      <c r="AD4965">
        <v>550</v>
      </c>
      <c r="AE4965">
        <v>4</v>
      </c>
      <c r="AF4965">
        <v>1700</v>
      </c>
      <c r="AG4965">
        <v>4</v>
      </c>
      <c r="AJ4965">
        <v>145</v>
      </c>
      <c r="AK4965">
        <v>3</v>
      </c>
      <c r="AN4965">
        <v>1500</v>
      </c>
      <c r="AO4965">
        <v>4</v>
      </c>
      <c r="AP4965">
        <v>550</v>
      </c>
      <c r="AQ4965">
        <v>4</v>
      </c>
      <c r="AR4965">
        <v>1700</v>
      </c>
      <c r="AS4965">
        <v>4</v>
      </c>
    </row>
    <row r="4966" spans="1:47" x14ac:dyDescent="0.35">
      <c r="A4966">
        <v>5498</v>
      </c>
      <c r="B4966" t="s">
        <v>47</v>
      </c>
      <c r="C4966">
        <v>1998</v>
      </c>
      <c r="D4966">
        <v>7</v>
      </c>
      <c r="E4966">
        <v>9</v>
      </c>
      <c r="F4966">
        <v>5</v>
      </c>
      <c r="G4966">
        <v>19</v>
      </c>
      <c r="H4966">
        <v>7.3</v>
      </c>
      <c r="I4966">
        <v>10</v>
      </c>
      <c r="J4966">
        <v>6.2</v>
      </c>
      <c r="K4966">
        <v>6.2</v>
      </c>
      <c r="L4966">
        <v>6</v>
      </c>
      <c r="M4966">
        <v>5.7</v>
      </c>
      <c r="R4966" t="s">
        <v>541</v>
      </c>
      <c r="T4966" t="s">
        <v>3225</v>
      </c>
      <c r="U4966">
        <v>38.65</v>
      </c>
      <c r="V4966">
        <v>-28.626000000000001</v>
      </c>
      <c r="W4966">
        <v>130</v>
      </c>
      <c r="X4966">
        <v>10</v>
      </c>
      <c r="Y4966">
        <v>1</v>
      </c>
      <c r="AB4966">
        <v>100</v>
      </c>
      <c r="AC4966">
        <v>2</v>
      </c>
      <c r="AD4966">
        <v>72</v>
      </c>
      <c r="AE4966">
        <v>4</v>
      </c>
      <c r="AG4966">
        <v>3</v>
      </c>
      <c r="AI4966">
        <v>3</v>
      </c>
      <c r="AJ4966">
        <v>10</v>
      </c>
      <c r="AK4966">
        <v>1</v>
      </c>
      <c r="AN4966">
        <v>100</v>
      </c>
      <c r="AO4966">
        <v>2</v>
      </c>
      <c r="AP4966">
        <v>72</v>
      </c>
      <c r="AQ4966">
        <v>4</v>
      </c>
      <c r="AS4966">
        <v>3</v>
      </c>
      <c r="AU4966">
        <v>3</v>
      </c>
    </row>
    <row r="4967" spans="1:47" x14ac:dyDescent="0.35">
      <c r="A4967">
        <v>5499</v>
      </c>
      <c r="B4967" t="s">
        <v>47</v>
      </c>
      <c r="C4967">
        <v>1998</v>
      </c>
      <c r="D4967">
        <v>7</v>
      </c>
      <c r="E4967">
        <v>9</v>
      </c>
      <c r="F4967">
        <v>14</v>
      </c>
      <c r="G4967">
        <v>19</v>
      </c>
      <c r="H4967">
        <v>18.399999999999999</v>
      </c>
      <c r="I4967">
        <v>26</v>
      </c>
      <c r="J4967">
        <v>6</v>
      </c>
      <c r="K4967">
        <v>6</v>
      </c>
      <c r="M4967">
        <v>5.9</v>
      </c>
      <c r="R4967" t="s">
        <v>205</v>
      </c>
      <c r="T4967" t="s">
        <v>3226</v>
      </c>
      <c r="U4967">
        <v>38.716999999999999</v>
      </c>
      <c r="V4967">
        <v>48.506999999999998</v>
      </c>
      <c r="W4967">
        <v>40</v>
      </c>
      <c r="AE4967">
        <v>2</v>
      </c>
      <c r="AQ4967">
        <v>2</v>
      </c>
    </row>
    <row r="4968" spans="1:47" x14ac:dyDescent="0.35">
      <c r="A4968">
        <v>5500</v>
      </c>
      <c r="B4968" t="s">
        <v>47</v>
      </c>
      <c r="C4968">
        <v>1998</v>
      </c>
      <c r="D4968">
        <v>7</v>
      </c>
      <c r="E4968">
        <v>17</v>
      </c>
      <c r="F4968">
        <v>4</v>
      </c>
      <c r="G4968">
        <v>51</v>
      </c>
      <c r="H4968">
        <v>14.7</v>
      </c>
      <c r="I4968">
        <v>13</v>
      </c>
      <c r="J4968">
        <v>5.7</v>
      </c>
      <c r="K4968">
        <v>5.7</v>
      </c>
      <c r="L4968">
        <v>5.4</v>
      </c>
      <c r="M4968">
        <v>5.5</v>
      </c>
      <c r="Q4968">
        <v>5</v>
      </c>
      <c r="R4968" t="s">
        <v>738</v>
      </c>
      <c r="T4968" t="s">
        <v>3227</v>
      </c>
      <c r="U4968">
        <v>23.407</v>
      </c>
      <c r="V4968">
        <v>120.736</v>
      </c>
      <c r="W4968">
        <v>30</v>
      </c>
      <c r="X4968">
        <v>5</v>
      </c>
      <c r="Y4968">
        <v>1</v>
      </c>
      <c r="AB4968">
        <v>27</v>
      </c>
      <c r="AC4968">
        <v>1</v>
      </c>
      <c r="AE4968">
        <v>1</v>
      </c>
      <c r="AJ4968">
        <v>5</v>
      </c>
      <c r="AK4968">
        <v>1</v>
      </c>
      <c r="AN4968">
        <v>27</v>
      </c>
      <c r="AO4968">
        <v>1</v>
      </c>
      <c r="AQ4968">
        <v>1</v>
      </c>
    </row>
    <row r="4969" spans="1:47" x14ac:dyDescent="0.35">
      <c r="A4969">
        <v>5501</v>
      </c>
      <c r="B4969" t="s">
        <v>51</v>
      </c>
      <c r="C4969">
        <v>1998</v>
      </c>
      <c r="D4969">
        <v>7</v>
      </c>
      <c r="E4969">
        <v>17</v>
      </c>
      <c r="F4969">
        <v>8</v>
      </c>
      <c r="G4969">
        <v>49</v>
      </c>
      <c r="H4969">
        <v>16.100000000000001</v>
      </c>
      <c r="I4969">
        <v>25</v>
      </c>
      <c r="J4969">
        <v>7</v>
      </c>
      <c r="K4969">
        <v>7</v>
      </c>
      <c r="L4969">
        <v>7.1</v>
      </c>
      <c r="M4969">
        <v>5.8</v>
      </c>
      <c r="R4969" t="s">
        <v>977</v>
      </c>
      <c r="T4969" t="s">
        <v>3228</v>
      </c>
      <c r="U4969">
        <v>-2.9430000000000001</v>
      </c>
      <c r="V4969">
        <v>142.58199999999999</v>
      </c>
      <c r="W4969">
        <v>170</v>
      </c>
      <c r="AJ4969">
        <v>1636</v>
      </c>
      <c r="AK4969">
        <v>4</v>
      </c>
      <c r="AN4969">
        <v>1000</v>
      </c>
      <c r="AO4969">
        <v>3</v>
      </c>
      <c r="AQ4969">
        <v>3</v>
      </c>
      <c r="AS4969">
        <v>3</v>
      </c>
    </row>
    <row r="4970" spans="1:47" x14ac:dyDescent="0.35">
      <c r="A4970">
        <v>5502</v>
      </c>
      <c r="B4970" t="s">
        <v>47</v>
      </c>
      <c r="C4970">
        <v>1998</v>
      </c>
      <c r="D4970">
        <v>8</v>
      </c>
      <c r="E4970">
        <v>4</v>
      </c>
      <c r="F4970">
        <v>18</v>
      </c>
      <c r="G4970">
        <v>59</v>
      </c>
      <c r="H4970">
        <v>20.100000000000001</v>
      </c>
      <c r="I4970">
        <v>33</v>
      </c>
      <c r="J4970">
        <v>7.2</v>
      </c>
      <c r="K4970">
        <v>7.2</v>
      </c>
      <c r="L4970">
        <v>7.1</v>
      </c>
      <c r="M4970">
        <v>6.2</v>
      </c>
      <c r="R4970" t="s">
        <v>570</v>
      </c>
      <c r="T4970" t="s">
        <v>3229</v>
      </c>
      <c r="U4970">
        <v>-0.59299999999999997</v>
      </c>
      <c r="V4970">
        <v>-80.393000000000001</v>
      </c>
      <c r="W4970">
        <v>160</v>
      </c>
      <c r="X4970">
        <v>3</v>
      </c>
      <c r="Y4970">
        <v>1</v>
      </c>
      <c r="AB4970">
        <v>40</v>
      </c>
      <c r="AC4970">
        <v>1</v>
      </c>
      <c r="AE4970">
        <v>2</v>
      </c>
      <c r="AI4970">
        <v>3</v>
      </c>
      <c r="AJ4970">
        <v>3</v>
      </c>
      <c r="AK4970">
        <v>1</v>
      </c>
      <c r="AN4970">
        <v>40</v>
      </c>
      <c r="AO4970">
        <v>1</v>
      </c>
      <c r="AQ4970">
        <v>2</v>
      </c>
      <c r="AU4970">
        <v>2</v>
      </c>
    </row>
    <row r="4971" spans="1:47" x14ac:dyDescent="0.35">
      <c r="A4971">
        <v>5503</v>
      </c>
      <c r="B4971" t="s">
        <v>47</v>
      </c>
      <c r="C4971">
        <v>1998</v>
      </c>
      <c r="D4971">
        <v>8</v>
      </c>
      <c r="E4971">
        <v>27</v>
      </c>
      <c r="F4971">
        <v>9</v>
      </c>
      <c r="G4971">
        <v>3</v>
      </c>
      <c r="H4971">
        <v>36.6</v>
      </c>
      <c r="I4971">
        <v>33</v>
      </c>
      <c r="J4971">
        <v>6.4</v>
      </c>
      <c r="K4971">
        <v>6.4</v>
      </c>
      <c r="L4971">
        <v>6.4</v>
      </c>
      <c r="M4971">
        <v>5.6</v>
      </c>
      <c r="R4971" t="s">
        <v>93</v>
      </c>
      <c r="T4971" t="s">
        <v>3230</v>
      </c>
      <c r="U4971">
        <v>39.659999999999997</v>
      </c>
      <c r="V4971">
        <v>77.343000000000004</v>
      </c>
      <c r="W4971">
        <v>40</v>
      </c>
      <c r="X4971">
        <v>3</v>
      </c>
      <c r="Y4971">
        <v>1</v>
      </c>
      <c r="AB4971">
        <v>7</v>
      </c>
      <c r="AC4971">
        <v>1</v>
      </c>
      <c r="AE4971">
        <v>3</v>
      </c>
      <c r="AF4971">
        <v>3600</v>
      </c>
      <c r="AG4971">
        <v>4</v>
      </c>
      <c r="AH4971">
        <v>18771</v>
      </c>
      <c r="AI4971">
        <v>4</v>
      </c>
      <c r="AJ4971">
        <v>3</v>
      </c>
      <c r="AK4971">
        <v>1</v>
      </c>
      <c r="AN4971">
        <v>7</v>
      </c>
      <c r="AO4971">
        <v>1</v>
      </c>
      <c r="AQ4971">
        <v>3</v>
      </c>
      <c r="AR4971">
        <v>3600</v>
      </c>
      <c r="AS4971">
        <v>4</v>
      </c>
      <c r="AT4971">
        <v>18771</v>
      </c>
      <c r="AU4971">
        <v>4</v>
      </c>
    </row>
    <row r="4972" spans="1:47" x14ac:dyDescent="0.35">
      <c r="A4972">
        <v>5504</v>
      </c>
      <c r="B4972" t="s">
        <v>47</v>
      </c>
      <c r="C4972">
        <v>1998</v>
      </c>
      <c r="D4972">
        <v>9</v>
      </c>
      <c r="E4972">
        <v>28</v>
      </c>
      <c r="F4972">
        <v>13</v>
      </c>
      <c r="G4972">
        <v>34</v>
      </c>
      <c r="H4972">
        <v>30.4</v>
      </c>
      <c r="I4972">
        <v>152</v>
      </c>
      <c r="J4972">
        <v>6.6</v>
      </c>
      <c r="K4972">
        <v>6.6</v>
      </c>
      <c r="M4972">
        <v>6.4</v>
      </c>
      <c r="R4972" t="s">
        <v>676</v>
      </c>
      <c r="T4972" t="s">
        <v>3231</v>
      </c>
      <c r="U4972">
        <v>-8.1940000000000008</v>
      </c>
      <c r="V4972">
        <v>112.413</v>
      </c>
      <c r="W4972">
        <v>60</v>
      </c>
      <c r="X4972">
        <v>1</v>
      </c>
      <c r="Y4972">
        <v>1</v>
      </c>
      <c r="AE4972">
        <v>1</v>
      </c>
      <c r="AF4972">
        <v>38</v>
      </c>
      <c r="AG4972">
        <v>1</v>
      </c>
      <c r="AH4972">
        <v>62</v>
      </c>
      <c r="AI4972">
        <v>2</v>
      </c>
      <c r="AJ4972">
        <v>1</v>
      </c>
      <c r="AK4972">
        <v>1</v>
      </c>
      <c r="AQ4972">
        <v>1</v>
      </c>
      <c r="AR4972">
        <v>38</v>
      </c>
      <c r="AS4972">
        <v>1</v>
      </c>
      <c r="AT4972">
        <v>62</v>
      </c>
      <c r="AU4972">
        <v>2</v>
      </c>
    </row>
    <row r="4973" spans="1:47" x14ac:dyDescent="0.35">
      <c r="A4973">
        <v>5505</v>
      </c>
      <c r="B4973" t="s">
        <v>47</v>
      </c>
      <c r="C4973">
        <v>1998</v>
      </c>
      <c r="D4973">
        <v>9</v>
      </c>
      <c r="E4973">
        <v>29</v>
      </c>
      <c r="F4973">
        <v>22</v>
      </c>
      <c r="G4973">
        <v>14</v>
      </c>
      <c r="H4973">
        <v>49.5</v>
      </c>
      <c r="I4973">
        <v>10</v>
      </c>
      <c r="J4973">
        <v>5.5</v>
      </c>
      <c r="K4973">
        <v>5.5</v>
      </c>
      <c r="L4973">
        <v>5.3</v>
      </c>
      <c r="M4973">
        <v>5.2</v>
      </c>
      <c r="Q4973">
        <v>8</v>
      </c>
      <c r="R4973" t="s">
        <v>469</v>
      </c>
      <c r="T4973" t="s">
        <v>3232</v>
      </c>
      <c r="U4973">
        <v>44.209000000000003</v>
      </c>
      <c r="V4973">
        <v>20.079999999999998</v>
      </c>
      <c r="W4973">
        <v>130</v>
      </c>
      <c r="X4973">
        <v>1</v>
      </c>
      <c r="Y4973">
        <v>1</v>
      </c>
      <c r="AB4973">
        <v>17</v>
      </c>
      <c r="AC4973">
        <v>1</v>
      </c>
      <c r="AE4973">
        <v>2</v>
      </c>
      <c r="AG4973">
        <v>3</v>
      </c>
      <c r="AJ4973">
        <v>1</v>
      </c>
      <c r="AK4973">
        <v>1</v>
      </c>
      <c r="AN4973">
        <v>17</v>
      </c>
      <c r="AO4973">
        <v>1</v>
      </c>
      <c r="AQ4973">
        <v>2</v>
      </c>
      <c r="AS4973">
        <v>3</v>
      </c>
    </row>
    <row r="4974" spans="1:47" x14ac:dyDescent="0.35">
      <c r="A4974">
        <v>5506</v>
      </c>
      <c r="B4974" t="s">
        <v>47</v>
      </c>
      <c r="C4974">
        <v>1998</v>
      </c>
      <c r="D4974">
        <v>9</v>
      </c>
      <c r="E4974">
        <v>30</v>
      </c>
      <c r="F4974">
        <v>23</v>
      </c>
      <c r="G4974">
        <v>42</v>
      </c>
      <c r="H4974">
        <v>54.2</v>
      </c>
      <c r="I4974">
        <v>10</v>
      </c>
      <c r="J4974">
        <v>5.3</v>
      </c>
      <c r="K4974">
        <v>5.3</v>
      </c>
      <c r="L4974">
        <v>5.0999999999999996</v>
      </c>
      <c r="M4974">
        <v>5</v>
      </c>
      <c r="R4974" t="s">
        <v>100</v>
      </c>
      <c r="T4974" t="s">
        <v>3233</v>
      </c>
      <c r="U4974">
        <v>41.924999999999997</v>
      </c>
      <c r="V4974">
        <v>20.39</v>
      </c>
      <c r="W4974">
        <v>130</v>
      </c>
      <c r="AE4974">
        <v>2</v>
      </c>
      <c r="AF4974">
        <v>700</v>
      </c>
      <c r="AG4974">
        <v>3</v>
      </c>
      <c r="AQ4974">
        <v>2</v>
      </c>
      <c r="AR4974">
        <v>700</v>
      </c>
      <c r="AS4974">
        <v>3</v>
      </c>
    </row>
    <row r="4975" spans="1:47" x14ac:dyDescent="0.35">
      <c r="A4975">
        <v>5507</v>
      </c>
      <c r="B4975" t="s">
        <v>47</v>
      </c>
      <c r="C4975">
        <v>1998</v>
      </c>
      <c r="D4975">
        <v>10</v>
      </c>
      <c r="E4975">
        <v>5</v>
      </c>
      <c r="F4975">
        <v>2</v>
      </c>
      <c r="G4975">
        <v>20</v>
      </c>
      <c r="H4975">
        <v>33.9</v>
      </c>
      <c r="I4975">
        <v>39</v>
      </c>
      <c r="J4975">
        <v>5.4</v>
      </c>
      <c r="K4975">
        <v>5.4</v>
      </c>
      <c r="L4975">
        <v>4.9000000000000004</v>
      </c>
      <c r="M4975">
        <v>5.3</v>
      </c>
      <c r="R4975" t="s">
        <v>73</v>
      </c>
      <c r="T4975" t="s">
        <v>3234</v>
      </c>
      <c r="U4975">
        <v>33.198999999999998</v>
      </c>
      <c r="V4975">
        <v>47.225000000000001</v>
      </c>
      <c r="W4975">
        <v>140</v>
      </c>
      <c r="AE4975">
        <v>1</v>
      </c>
      <c r="AH4975">
        <v>100</v>
      </c>
      <c r="AI4975">
        <v>2</v>
      </c>
      <c r="AQ4975">
        <v>1</v>
      </c>
      <c r="AT4975">
        <v>100</v>
      </c>
      <c r="AU4975">
        <v>2</v>
      </c>
    </row>
    <row r="4976" spans="1:47" x14ac:dyDescent="0.35">
      <c r="A4976">
        <v>5508</v>
      </c>
      <c r="B4976" t="s">
        <v>47</v>
      </c>
      <c r="C4976">
        <v>1998</v>
      </c>
      <c r="D4976">
        <v>11</v>
      </c>
      <c r="E4976">
        <v>13</v>
      </c>
      <c r="F4976">
        <v>13</v>
      </c>
      <c r="G4976">
        <v>1</v>
      </c>
      <c r="H4976">
        <v>10.5</v>
      </c>
      <c r="I4976">
        <v>33</v>
      </c>
      <c r="J4976">
        <v>5.4</v>
      </c>
      <c r="K4976">
        <v>5.4</v>
      </c>
      <c r="L4976">
        <v>5.0999999999999996</v>
      </c>
      <c r="M4976">
        <v>5.3</v>
      </c>
      <c r="R4976" t="s">
        <v>73</v>
      </c>
      <c r="T4976" t="s">
        <v>3235</v>
      </c>
      <c r="U4976">
        <v>27.791</v>
      </c>
      <c r="V4976">
        <v>53.607999999999997</v>
      </c>
      <c r="W4976">
        <v>140</v>
      </c>
      <c r="X4976">
        <v>5</v>
      </c>
      <c r="Y4976">
        <v>1</v>
      </c>
      <c r="AB4976">
        <v>105</v>
      </c>
      <c r="AC4976">
        <v>3</v>
      </c>
      <c r="AE4976">
        <v>2</v>
      </c>
      <c r="AH4976">
        <v>850</v>
      </c>
      <c r="AI4976">
        <v>3</v>
      </c>
      <c r="AJ4976">
        <v>5</v>
      </c>
      <c r="AK4976">
        <v>1</v>
      </c>
      <c r="AN4976">
        <v>105</v>
      </c>
      <c r="AO4976">
        <v>3</v>
      </c>
      <c r="AS4976">
        <v>2</v>
      </c>
      <c r="AT4976">
        <v>850</v>
      </c>
      <c r="AU4976">
        <v>3</v>
      </c>
    </row>
    <row r="4977" spans="1:47" x14ac:dyDescent="0.35">
      <c r="A4977">
        <v>5509</v>
      </c>
      <c r="B4977" t="s">
        <v>47</v>
      </c>
      <c r="C4977">
        <v>1998</v>
      </c>
      <c r="D4977">
        <v>11</v>
      </c>
      <c r="E4977">
        <v>19</v>
      </c>
      <c r="F4977">
        <v>11</v>
      </c>
      <c r="G4977">
        <v>38</v>
      </c>
      <c r="H4977">
        <v>14.8</v>
      </c>
      <c r="I4977">
        <v>33</v>
      </c>
      <c r="J4977">
        <v>5.6</v>
      </c>
      <c r="K4977">
        <v>5.6</v>
      </c>
      <c r="L4977">
        <v>5.6</v>
      </c>
      <c r="M4977">
        <v>5.2</v>
      </c>
      <c r="R4977" t="s">
        <v>93</v>
      </c>
      <c r="T4977" t="s">
        <v>3236</v>
      </c>
      <c r="U4977">
        <v>27.308</v>
      </c>
      <c r="V4977">
        <v>101.029</v>
      </c>
      <c r="W4977">
        <v>30</v>
      </c>
      <c r="X4977">
        <v>5</v>
      </c>
      <c r="Y4977">
        <v>1</v>
      </c>
      <c r="AB4977">
        <v>1543</v>
      </c>
      <c r="AC4977">
        <v>4</v>
      </c>
      <c r="AD4977">
        <v>70</v>
      </c>
      <c r="AE4977">
        <v>4</v>
      </c>
      <c r="AF4977">
        <v>12000</v>
      </c>
      <c r="AG4977">
        <v>4</v>
      </c>
      <c r="AH4977">
        <v>12000</v>
      </c>
      <c r="AI4977">
        <v>4</v>
      </c>
      <c r="AJ4977">
        <v>5</v>
      </c>
      <c r="AK4977">
        <v>1</v>
      </c>
      <c r="AN4977">
        <v>1543</v>
      </c>
      <c r="AO4977">
        <v>4</v>
      </c>
      <c r="AP4977">
        <v>70</v>
      </c>
      <c r="AQ4977">
        <v>4</v>
      </c>
      <c r="AR4977">
        <v>12000</v>
      </c>
      <c r="AS4977">
        <v>4</v>
      </c>
    </row>
    <row r="4978" spans="1:47" x14ac:dyDescent="0.35">
      <c r="A4978">
        <v>5510</v>
      </c>
      <c r="B4978" t="s">
        <v>51</v>
      </c>
      <c r="C4978">
        <v>1998</v>
      </c>
      <c r="D4978">
        <v>11</v>
      </c>
      <c r="E4978">
        <v>29</v>
      </c>
      <c r="F4978">
        <v>14</v>
      </c>
      <c r="G4978">
        <v>10</v>
      </c>
      <c r="H4978">
        <v>31.9</v>
      </c>
      <c r="I4978">
        <v>33</v>
      </c>
      <c r="J4978">
        <v>7.7</v>
      </c>
      <c r="K4978">
        <v>7.7</v>
      </c>
      <c r="L4978">
        <v>7.7</v>
      </c>
      <c r="M4978">
        <v>6.5</v>
      </c>
      <c r="Q4978">
        <v>7</v>
      </c>
      <c r="R4978" t="s">
        <v>676</v>
      </c>
      <c r="T4978" t="s">
        <v>3237</v>
      </c>
      <c r="U4978">
        <v>-2.0710000000000002</v>
      </c>
      <c r="V4978">
        <v>124.89100000000001</v>
      </c>
      <c r="W4978">
        <v>170</v>
      </c>
      <c r="X4978">
        <v>41</v>
      </c>
      <c r="Y4978">
        <v>1</v>
      </c>
      <c r="AB4978">
        <v>107</v>
      </c>
      <c r="AC4978">
        <v>3</v>
      </c>
      <c r="AD4978">
        <v>200</v>
      </c>
      <c r="AE4978">
        <v>4</v>
      </c>
      <c r="AF4978">
        <v>1000</v>
      </c>
      <c r="AG4978">
        <v>3</v>
      </c>
      <c r="AJ4978">
        <v>41</v>
      </c>
      <c r="AK4978">
        <v>1</v>
      </c>
      <c r="AN4978">
        <v>107</v>
      </c>
      <c r="AO4978">
        <v>3</v>
      </c>
      <c r="AP4978">
        <v>200</v>
      </c>
      <c r="AQ4978">
        <v>4</v>
      </c>
      <c r="AR4978">
        <v>1000</v>
      </c>
      <c r="AS4978">
        <v>3</v>
      </c>
    </row>
    <row r="4979" spans="1:47" x14ac:dyDescent="0.35">
      <c r="A4979">
        <v>5511</v>
      </c>
      <c r="B4979" t="s">
        <v>47</v>
      </c>
      <c r="C4979">
        <v>1998</v>
      </c>
      <c r="D4979">
        <v>12</v>
      </c>
      <c r="E4979">
        <v>1</v>
      </c>
      <c r="F4979">
        <v>7</v>
      </c>
      <c r="G4979">
        <v>37</v>
      </c>
      <c r="H4979">
        <v>56.1</v>
      </c>
      <c r="I4979">
        <v>10</v>
      </c>
      <c r="J4979">
        <v>4.5</v>
      </c>
      <c r="M4979">
        <v>4.5</v>
      </c>
      <c r="R4979" t="s">
        <v>93</v>
      </c>
      <c r="T4979" t="s">
        <v>3238</v>
      </c>
      <c r="U4979">
        <v>26.373000000000001</v>
      </c>
      <c r="V4979">
        <v>104.021</v>
      </c>
      <c r="W4979">
        <v>30</v>
      </c>
      <c r="AB4979">
        <v>84</v>
      </c>
      <c r="AC4979">
        <v>2</v>
      </c>
      <c r="AD4979">
        <v>22.6</v>
      </c>
      <c r="AE4979">
        <v>3</v>
      </c>
      <c r="AF4979">
        <v>21872</v>
      </c>
      <c r="AG4979">
        <v>4</v>
      </c>
      <c r="AH4979">
        <v>21872</v>
      </c>
      <c r="AI4979">
        <v>4</v>
      </c>
      <c r="AN4979">
        <v>84</v>
      </c>
      <c r="AO4979">
        <v>2</v>
      </c>
      <c r="AP4979">
        <v>22.6</v>
      </c>
      <c r="AQ4979">
        <v>3</v>
      </c>
      <c r="AR4979">
        <v>21872</v>
      </c>
      <c r="AS4979">
        <v>4</v>
      </c>
    </row>
    <row r="4980" spans="1:47" x14ac:dyDescent="0.35">
      <c r="A4980">
        <v>5512</v>
      </c>
      <c r="B4980" t="s">
        <v>47</v>
      </c>
      <c r="C4980">
        <v>1999</v>
      </c>
      <c r="D4980">
        <v>1</v>
      </c>
      <c r="E4980">
        <v>25</v>
      </c>
      <c r="F4980">
        <v>18</v>
      </c>
      <c r="G4980">
        <v>19</v>
      </c>
      <c r="H4980">
        <v>16.8</v>
      </c>
      <c r="I4980">
        <v>17</v>
      </c>
      <c r="J4980">
        <v>6.2</v>
      </c>
      <c r="K4980">
        <v>6.2</v>
      </c>
      <c r="L4980">
        <v>5.7</v>
      </c>
      <c r="M4980">
        <v>5.9</v>
      </c>
      <c r="R4980" t="s">
        <v>580</v>
      </c>
      <c r="T4980" t="s">
        <v>3239</v>
      </c>
      <c r="U4980">
        <v>4.4610000000000003</v>
      </c>
      <c r="V4980">
        <v>-75.724000000000004</v>
      </c>
      <c r="W4980">
        <v>160</v>
      </c>
      <c r="X4980">
        <v>1185</v>
      </c>
      <c r="Y4980">
        <v>4</v>
      </c>
      <c r="Z4980">
        <v>700</v>
      </c>
      <c r="AA4980">
        <v>3</v>
      </c>
      <c r="AB4980">
        <v>4750</v>
      </c>
      <c r="AC4980">
        <v>4</v>
      </c>
      <c r="AD4980">
        <v>1857.366</v>
      </c>
      <c r="AE4980">
        <v>4</v>
      </c>
      <c r="AG4980">
        <v>4</v>
      </c>
      <c r="AJ4980">
        <v>1185</v>
      </c>
      <c r="AK4980">
        <v>4</v>
      </c>
      <c r="AL4980">
        <v>700</v>
      </c>
      <c r="AM4980">
        <v>3</v>
      </c>
      <c r="AN4980">
        <v>4750</v>
      </c>
      <c r="AO4980">
        <v>4</v>
      </c>
      <c r="AP4980">
        <v>1857.366</v>
      </c>
      <c r="AQ4980">
        <v>4</v>
      </c>
      <c r="AS4980">
        <v>4</v>
      </c>
    </row>
    <row r="4981" spans="1:47" x14ac:dyDescent="0.35">
      <c r="A4981">
        <v>5514</v>
      </c>
      <c r="B4981" t="s">
        <v>47</v>
      </c>
      <c r="C4981">
        <v>1999</v>
      </c>
      <c r="D4981">
        <v>2</v>
      </c>
      <c r="E4981">
        <v>1</v>
      </c>
      <c r="F4981">
        <v>23</v>
      </c>
      <c r="G4981">
        <v>57</v>
      </c>
      <c r="H4981">
        <v>52.9</v>
      </c>
      <c r="I4981">
        <v>33</v>
      </c>
      <c r="J4981">
        <v>3.2</v>
      </c>
      <c r="M4981">
        <v>3.2</v>
      </c>
      <c r="Q4981">
        <v>3</v>
      </c>
      <c r="R4981" t="s">
        <v>98</v>
      </c>
      <c r="T4981" t="s">
        <v>3240</v>
      </c>
      <c r="U4981">
        <v>42.962000000000003</v>
      </c>
      <c r="V4981">
        <v>46.954000000000001</v>
      </c>
      <c r="W4981">
        <v>40</v>
      </c>
      <c r="AD4981">
        <v>0.9</v>
      </c>
      <c r="AE4981">
        <v>1</v>
      </c>
      <c r="AP4981">
        <v>0.9</v>
      </c>
      <c r="AQ4981">
        <v>1</v>
      </c>
    </row>
    <row r="4982" spans="1:47" x14ac:dyDescent="0.35">
      <c r="A4982">
        <v>5515</v>
      </c>
      <c r="B4982" t="s">
        <v>47</v>
      </c>
      <c r="C4982">
        <v>1999</v>
      </c>
      <c r="D4982">
        <v>2</v>
      </c>
      <c r="E4982">
        <v>2</v>
      </c>
      <c r="F4982">
        <v>13</v>
      </c>
      <c r="G4982">
        <v>45</v>
      </c>
      <c r="H4982">
        <v>16.8</v>
      </c>
      <c r="I4982">
        <v>10</v>
      </c>
      <c r="J4982">
        <v>4.8</v>
      </c>
      <c r="M4982">
        <v>4.8</v>
      </c>
      <c r="Q4982">
        <v>7</v>
      </c>
      <c r="R4982" t="s">
        <v>87</v>
      </c>
      <c r="T4982" t="s">
        <v>3241</v>
      </c>
      <c r="U4982">
        <v>38.192999999999998</v>
      </c>
      <c r="V4982">
        <v>-1.5660000000000001</v>
      </c>
      <c r="W4982">
        <v>130</v>
      </c>
      <c r="AB4982">
        <v>20</v>
      </c>
      <c r="AC4982">
        <v>1</v>
      </c>
      <c r="AD4982">
        <v>44.003999999999998</v>
      </c>
      <c r="AE4982">
        <v>4</v>
      </c>
      <c r="AI4982">
        <v>3</v>
      </c>
      <c r="AN4982">
        <v>20</v>
      </c>
      <c r="AO4982">
        <v>1</v>
      </c>
      <c r="AP4982">
        <v>44.003999999999998</v>
      </c>
      <c r="AQ4982">
        <v>4</v>
      </c>
      <c r="AU4982">
        <v>3</v>
      </c>
    </row>
    <row r="4983" spans="1:47" x14ac:dyDescent="0.35">
      <c r="A4983">
        <v>5516</v>
      </c>
      <c r="B4983" t="s">
        <v>47</v>
      </c>
      <c r="C4983">
        <v>1999</v>
      </c>
      <c r="D4983">
        <v>2</v>
      </c>
      <c r="E4983">
        <v>11</v>
      </c>
      <c r="F4983">
        <v>14</v>
      </c>
      <c r="G4983">
        <v>8</v>
      </c>
      <c r="H4983">
        <v>51.6</v>
      </c>
      <c r="I4983">
        <v>33</v>
      </c>
      <c r="J4983">
        <v>6</v>
      </c>
      <c r="K4983">
        <v>6</v>
      </c>
      <c r="L4983">
        <v>5.8</v>
      </c>
      <c r="M4983">
        <v>5.4</v>
      </c>
      <c r="R4983" t="s">
        <v>121</v>
      </c>
      <c r="T4983" t="s">
        <v>3242</v>
      </c>
      <c r="U4983">
        <v>34.259</v>
      </c>
      <c r="V4983">
        <v>69.364000000000004</v>
      </c>
      <c r="W4983">
        <v>40</v>
      </c>
      <c r="X4983">
        <v>70</v>
      </c>
      <c r="Y4983">
        <v>2</v>
      </c>
      <c r="AB4983">
        <v>500</v>
      </c>
      <c r="AC4983">
        <v>3</v>
      </c>
      <c r="AE4983">
        <v>3</v>
      </c>
      <c r="AF4983">
        <v>7000</v>
      </c>
      <c r="AG4983">
        <v>4</v>
      </c>
      <c r="AH4983">
        <v>7000</v>
      </c>
      <c r="AI4983">
        <v>4</v>
      </c>
      <c r="AJ4983">
        <v>70</v>
      </c>
      <c r="AK4983">
        <v>2</v>
      </c>
      <c r="AN4983">
        <v>500</v>
      </c>
      <c r="AO4983">
        <v>3</v>
      </c>
      <c r="AQ4983">
        <v>3</v>
      </c>
      <c r="AR4983">
        <v>7000</v>
      </c>
      <c r="AS4983">
        <v>4</v>
      </c>
    </row>
    <row r="4984" spans="1:47" x14ac:dyDescent="0.35">
      <c r="A4984">
        <v>5517</v>
      </c>
      <c r="B4984" t="s">
        <v>47</v>
      </c>
      <c r="C4984">
        <v>1999</v>
      </c>
      <c r="D4984">
        <v>3</v>
      </c>
      <c r="E4984">
        <v>4</v>
      </c>
      <c r="F4984">
        <v>5</v>
      </c>
      <c r="G4984">
        <v>38</v>
      </c>
      <c r="H4984">
        <v>26.5</v>
      </c>
      <c r="I4984">
        <v>33</v>
      </c>
      <c r="J4984">
        <v>6.6</v>
      </c>
      <c r="K4984">
        <v>6.6</v>
      </c>
      <c r="L4984">
        <v>6.5</v>
      </c>
      <c r="M4984">
        <v>6.2</v>
      </c>
      <c r="R4984" t="s">
        <v>73</v>
      </c>
      <c r="T4984" t="s">
        <v>3243</v>
      </c>
      <c r="U4984">
        <v>28.343</v>
      </c>
      <c r="V4984">
        <v>57.192999999999998</v>
      </c>
      <c r="W4984">
        <v>140</v>
      </c>
      <c r="X4984">
        <v>1</v>
      </c>
      <c r="Y4984">
        <v>1</v>
      </c>
      <c r="AE4984">
        <v>2</v>
      </c>
      <c r="AH4984">
        <v>517</v>
      </c>
      <c r="AI4984">
        <v>3</v>
      </c>
      <c r="AJ4984">
        <v>1</v>
      </c>
      <c r="AK4984">
        <v>1</v>
      </c>
      <c r="AQ4984">
        <v>2</v>
      </c>
      <c r="AT4984">
        <v>517</v>
      </c>
      <c r="AU4984">
        <v>3</v>
      </c>
    </row>
    <row r="4985" spans="1:47" x14ac:dyDescent="0.35">
      <c r="A4985">
        <v>5518</v>
      </c>
      <c r="B4985" t="s">
        <v>47</v>
      </c>
      <c r="C4985">
        <v>1999</v>
      </c>
      <c r="D4985">
        <v>3</v>
      </c>
      <c r="E4985">
        <v>11</v>
      </c>
      <c r="F4985">
        <v>13</v>
      </c>
      <c r="G4985">
        <v>18</v>
      </c>
      <c r="H4985">
        <v>9.3000000000000007</v>
      </c>
      <c r="I4985">
        <v>33</v>
      </c>
      <c r="J4985">
        <v>5.0999999999999996</v>
      </c>
      <c r="K4985">
        <v>5.0999999999999996</v>
      </c>
      <c r="L4985">
        <v>5.2</v>
      </c>
      <c r="M4985">
        <v>5.0999999999999996</v>
      </c>
      <c r="R4985" t="s">
        <v>93</v>
      </c>
      <c r="T4985" t="s">
        <v>3244</v>
      </c>
      <c r="U4985">
        <v>41.131</v>
      </c>
      <c r="V4985">
        <v>114.658</v>
      </c>
      <c r="W4985">
        <v>30</v>
      </c>
      <c r="AB4985">
        <v>3</v>
      </c>
      <c r="AC4985">
        <v>1</v>
      </c>
      <c r="AE4985">
        <v>2</v>
      </c>
      <c r="AF4985">
        <v>200</v>
      </c>
      <c r="AG4985">
        <v>3</v>
      </c>
      <c r="AN4985">
        <v>3</v>
      </c>
      <c r="AO4985">
        <v>1</v>
      </c>
      <c r="AQ4985">
        <v>2</v>
      </c>
      <c r="AR4985">
        <v>200</v>
      </c>
      <c r="AS4985">
        <v>3</v>
      </c>
    </row>
    <row r="4986" spans="1:47" x14ac:dyDescent="0.35">
      <c r="A4986">
        <v>5519</v>
      </c>
      <c r="B4986" t="s">
        <v>47</v>
      </c>
      <c r="C4986">
        <v>1999</v>
      </c>
      <c r="D4986">
        <v>3</v>
      </c>
      <c r="E4986">
        <v>28</v>
      </c>
      <c r="F4986">
        <v>19</v>
      </c>
      <c r="G4986">
        <v>5</v>
      </c>
      <c r="H4986">
        <v>11</v>
      </c>
      <c r="I4986">
        <v>15</v>
      </c>
      <c r="J4986">
        <v>6.6</v>
      </c>
      <c r="K4986">
        <v>6.6</v>
      </c>
      <c r="L4986">
        <v>6.6</v>
      </c>
      <c r="M4986">
        <v>6.4</v>
      </c>
      <c r="Q4986">
        <v>8</v>
      </c>
      <c r="R4986" t="s">
        <v>77</v>
      </c>
      <c r="T4986" t="s">
        <v>3245</v>
      </c>
      <c r="U4986">
        <v>30.512</v>
      </c>
      <c r="V4986">
        <v>79.403000000000006</v>
      </c>
      <c r="W4986">
        <v>60</v>
      </c>
      <c r="X4986">
        <v>100</v>
      </c>
      <c r="Y4986">
        <v>2</v>
      </c>
      <c r="AB4986">
        <v>394</v>
      </c>
      <c r="AC4986">
        <v>3</v>
      </c>
      <c r="AD4986">
        <v>70</v>
      </c>
      <c r="AE4986">
        <v>4</v>
      </c>
      <c r="AF4986">
        <v>21100</v>
      </c>
      <c r="AG4986">
        <v>4</v>
      </c>
      <c r="AH4986">
        <v>21100</v>
      </c>
      <c r="AI4986">
        <v>4</v>
      </c>
      <c r="AJ4986">
        <v>100</v>
      </c>
      <c r="AK4986">
        <v>2</v>
      </c>
      <c r="AN4986">
        <v>394</v>
      </c>
      <c r="AO4986">
        <v>3</v>
      </c>
      <c r="AQ4986">
        <v>4</v>
      </c>
      <c r="AR4986">
        <v>21100</v>
      </c>
      <c r="AS4986">
        <v>4</v>
      </c>
    </row>
    <row r="4987" spans="1:47" x14ac:dyDescent="0.35">
      <c r="A4987">
        <v>5520</v>
      </c>
      <c r="B4987" t="s">
        <v>47</v>
      </c>
      <c r="C4987">
        <v>1999</v>
      </c>
      <c r="D4987">
        <v>4</v>
      </c>
      <c r="E4987">
        <v>3</v>
      </c>
      <c r="F4987">
        <v>6</v>
      </c>
      <c r="G4987">
        <v>17</v>
      </c>
      <c r="H4987">
        <v>18.3</v>
      </c>
      <c r="I4987">
        <v>87</v>
      </c>
      <c r="J4987">
        <v>6.8</v>
      </c>
      <c r="K4987">
        <v>6.8</v>
      </c>
      <c r="L4987">
        <v>6.2</v>
      </c>
      <c r="M4987">
        <v>6.1</v>
      </c>
      <c r="Q4987">
        <v>6</v>
      </c>
      <c r="R4987" t="s">
        <v>479</v>
      </c>
      <c r="T4987" t="s">
        <v>3246</v>
      </c>
      <c r="U4987">
        <v>-16.66</v>
      </c>
      <c r="V4987">
        <v>-72.662000000000006</v>
      </c>
      <c r="W4987">
        <v>160</v>
      </c>
      <c r="X4987">
        <v>1</v>
      </c>
      <c r="Y4987">
        <v>1</v>
      </c>
      <c r="AB4987">
        <v>50</v>
      </c>
      <c r="AC4987">
        <v>1</v>
      </c>
      <c r="AE4987">
        <v>2</v>
      </c>
      <c r="AH4987">
        <v>300</v>
      </c>
      <c r="AI4987">
        <v>2</v>
      </c>
      <c r="AJ4987">
        <v>1</v>
      </c>
      <c r="AK4987">
        <v>1</v>
      </c>
      <c r="AN4987">
        <v>50</v>
      </c>
      <c r="AO4987">
        <v>1</v>
      </c>
      <c r="AQ4987">
        <v>2</v>
      </c>
      <c r="AT4987">
        <v>300</v>
      </c>
      <c r="AU4987">
        <v>3</v>
      </c>
    </row>
    <row r="4988" spans="1:47" x14ac:dyDescent="0.35">
      <c r="A4988">
        <v>5521</v>
      </c>
      <c r="B4988" t="s">
        <v>47</v>
      </c>
      <c r="C4988">
        <v>1999</v>
      </c>
      <c r="D4988">
        <v>5</v>
      </c>
      <c r="E4988">
        <v>6</v>
      </c>
      <c r="F4988">
        <v>23</v>
      </c>
      <c r="G4988">
        <v>0</v>
      </c>
      <c r="H4988">
        <v>53.1</v>
      </c>
      <c r="I4988">
        <v>33</v>
      </c>
      <c r="J4988">
        <v>6.2</v>
      </c>
      <c r="K4988">
        <v>6.2</v>
      </c>
      <c r="L4988">
        <v>6.3</v>
      </c>
      <c r="M4988">
        <v>5.9</v>
      </c>
      <c r="R4988" t="s">
        <v>73</v>
      </c>
      <c r="T4988" t="s">
        <v>3247</v>
      </c>
      <c r="U4988">
        <v>29.501000000000001</v>
      </c>
      <c r="V4988">
        <v>51.88</v>
      </c>
      <c r="W4988">
        <v>140</v>
      </c>
      <c r="X4988">
        <v>26</v>
      </c>
      <c r="Y4988">
        <v>1</v>
      </c>
      <c r="AB4988">
        <v>100</v>
      </c>
      <c r="AC4988">
        <v>2</v>
      </c>
      <c r="AE4988">
        <v>2</v>
      </c>
      <c r="AF4988">
        <v>800</v>
      </c>
      <c r="AG4988">
        <v>3</v>
      </c>
      <c r="AJ4988">
        <v>26</v>
      </c>
      <c r="AK4988">
        <v>1</v>
      </c>
      <c r="AN4988">
        <v>100</v>
      </c>
      <c r="AO4988">
        <v>2</v>
      </c>
      <c r="AQ4988">
        <v>2</v>
      </c>
      <c r="AR4988">
        <v>800</v>
      </c>
      <c r="AS4988">
        <v>3</v>
      </c>
    </row>
    <row r="4989" spans="1:47" x14ac:dyDescent="0.35">
      <c r="A4989">
        <v>5522</v>
      </c>
      <c r="B4989" t="s">
        <v>47</v>
      </c>
      <c r="C4989">
        <v>1999</v>
      </c>
      <c r="D4989">
        <v>6</v>
      </c>
      <c r="E4989">
        <v>4</v>
      </c>
      <c r="F4989">
        <v>9</v>
      </c>
      <c r="G4989">
        <v>12</v>
      </c>
      <c r="H4989">
        <v>50</v>
      </c>
      <c r="I4989">
        <v>33</v>
      </c>
      <c r="J4989">
        <v>5.4</v>
      </c>
      <c r="K4989">
        <v>5.4</v>
      </c>
      <c r="L4989">
        <v>5</v>
      </c>
      <c r="M4989">
        <v>5.4</v>
      </c>
      <c r="Q4989">
        <v>5</v>
      </c>
      <c r="R4989" t="s">
        <v>165</v>
      </c>
      <c r="T4989" t="s">
        <v>3248</v>
      </c>
      <c r="U4989">
        <v>40.802</v>
      </c>
      <c r="V4989">
        <v>47.448</v>
      </c>
      <c r="W4989">
        <v>40</v>
      </c>
      <c r="X4989">
        <v>1</v>
      </c>
      <c r="Y4989">
        <v>1</v>
      </c>
      <c r="AB4989">
        <v>18</v>
      </c>
      <c r="AC4989">
        <v>1</v>
      </c>
      <c r="AD4989">
        <v>5</v>
      </c>
      <c r="AE4989">
        <v>2</v>
      </c>
      <c r="AH4989">
        <v>50</v>
      </c>
      <c r="AI4989">
        <v>1</v>
      </c>
      <c r="AJ4989">
        <v>1</v>
      </c>
      <c r="AK4989">
        <v>1</v>
      </c>
      <c r="AN4989">
        <v>18</v>
      </c>
      <c r="AO4989">
        <v>1</v>
      </c>
      <c r="AP4989">
        <v>5</v>
      </c>
      <c r="AQ4989">
        <v>2</v>
      </c>
      <c r="AT4989">
        <v>50</v>
      </c>
      <c r="AU4989">
        <v>1</v>
      </c>
    </row>
    <row r="4990" spans="1:47" x14ac:dyDescent="0.35">
      <c r="A4990">
        <v>5523</v>
      </c>
      <c r="B4990" t="s">
        <v>47</v>
      </c>
      <c r="C4990">
        <v>1999</v>
      </c>
      <c r="D4990">
        <v>6</v>
      </c>
      <c r="E4990">
        <v>15</v>
      </c>
      <c r="F4990">
        <v>20</v>
      </c>
      <c r="G4990">
        <v>42</v>
      </c>
      <c r="H4990">
        <v>5.9</v>
      </c>
      <c r="I4990">
        <v>70</v>
      </c>
      <c r="J4990">
        <v>7</v>
      </c>
      <c r="K4990">
        <v>7</v>
      </c>
      <c r="L4990">
        <v>6.5</v>
      </c>
      <c r="M4990">
        <v>6.4</v>
      </c>
      <c r="R4990" t="s">
        <v>543</v>
      </c>
      <c r="T4990" t="s">
        <v>3249</v>
      </c>
      <c r="U4990">
        <v>18.385999999999999</v>
      </c>
      <c r="V4990">
        <v>-97.436000000000007</v>
      </c>
      <c r="W4990">
        <v>150</v>
      </c>
      <c r="X4990">
        <v>20</v>
      </c>
      <c r="Y4990">
        <v>1</v>
      </c>
      <c r="AB4990">
        <v>200</v>
      </c>
      <c r="AC4990">
        <v>3</v>
      </c>
      <c r="AD4990">
        <v>226.8</v>
      </c>
      <c r="AE4990">
        <v>4</v>
      </c>
      <c r="AH4990">
        <v>2000</v>
      </c>
      <c r="AI4990">
        <v>4</v>
      </c>
      <c r="AJ4990">
        <v>20</v>
      </c>
      <c r="AK4990">
        <v>1</v>
      </c>
      <c r="AN4990">
        <v>200</v>
      </c>
      <c r="AO4990">
        <v>3</v>
      </c>
      <c r="AP4990">
        <v>226.8</v>
      </c>
      <c r="AQ4990">
        <v>4</v>
      </c>
      <c r="AT4990">
        <v>2000</v>
      </c>
      <c r="AU4990">
        <v>4</v>
      </c>
    </row>
    <row r="4991" spans="1:47" x14ac:dyDescent="0.35">
      <c r="A4991">
        <v>5524</v>
      </c>
      <c r="B4991" t="s">
        <v>47</v>
      </c>
      <c r="C4991">
        <v>1999</v>
      </c>
      <c r="D4991">
        <v>6</v>
      </c>
      <c r="E4991">
        <v>21</v>
      </c>
      <c r="F4991">
        <v>17</v>
      </c>
      <c r="G4991">
        <v>43</v>
      </c>
      <c r="H4991">
        <v>4.5</v>
      </c>
      <c r="I4991">
        <v>69</v>
      </c>
      <c r="J4991">
        <v>6.3</v>
      </c>
      <c r="K4991">
        <v>6.3</v>
      </c>
      <c r="L4991">
        <v>5.8</v>
      </c>
      <c r="M4991">
        <v>6</v>
      </c>
      <c r="R4991" t="s">
        <v>543</v>
      </c>
      <c r="T4991" t="s">
        <v>3250</v>
      </c>
      <c r="U4991">
        <v>18.324000000000002</v>
      </c>
      <c r="V4991">
        <v>-101.539</v>
      </c>
      <c r="W4991">
        <v>150</v>
      </c>
      <c r="AE4991">
        <v>3</v>
      </c>
      <c r="AH4991">
        <v>1300</v>
      </c>
      <c r="AI4991">
        <v>4</v>
      </c>
      <c r="AQ4991">
        <v>3</v>
      </c>
      <c r="AT4991">
        <v>1300</v>
      </c>
      <c r="AU4991">
        <v>4</v>
      </c>
    </row>
    <row r="4992" spans="1:47" x14ac:dyDescent="0.35">
      <c r="A4992">
        <v>5525</v>
      </c>
      <c r="B4992" t="s">
        <v>47</v>
      </c>
      <c r="C4992">
        <v>1999</v>
      </c>
      <c r="D4992">
        <v>7</v>
      </c>
      <c r="E4992">
        <v>11</v>
      </c>
      <c r="F4992">
        <v>14</v>
      </c>
      <c r="G4992">
        <v>14</v>
      </c>
      <c r="H4992">
        <v>16.5</v>
      </c>
      <c r="I4992">
        <v>10</v>
      </c>
      <c r="J4992">
        <v>6.7</v>
      </c>
      <c r="K4992">
        <v>6.7</v>
      </c>
      <c r="L4992">
        <v>6.6</v>
      </c>
      <c r="M4992">
        <v>6</v>
      </c>
      <c r="R4992" t="s">
        <v>578</v>
      </c>
      <c r="T4992" t="s">
        <v>3251</v>
      </c>
      <c r="U4992">
        <v>15.782</v>
      </c>
      <c r="V4992">
        <v>-88.33</v>
      </c>
      <c r="W4992">
        <v>100</v>
      </c>
      <c r="X4992">
        <v>2</v>
      </c>
      <c r="Y4992">
        <v>1</v>
      </c>
      <c r="AB4992">
        <v>40</v>
      </c>
      <c r="AC4992">
        <v>1</v>
      </c>
      <c r="AE4992">
        <v>2</v>
      </c>
      <c r="AF4992">
        <v>7</v>
      </c>
      <c r="AG4992">
        <v>1</v>
      </c>
      <c r="AH4992">
        <v>7</v>
      </c>
      <c r="AI4992">
        <v>1</v>
      </c>
      <c r="AJ4992">
        <v>2</v>
      </c>
      <c r="AK4992">
        <v>1</v>
      </c>
      <c r="AN4992">
        <v>40</v>
      </c>
      <c r="AO4992">
        <v>1</v>
      </c>
      <c r="AQ4992">
        <v>2</v>
      </c>
      <c r="AR4992">
        <v>7</v>
      </c>
      <c r="AS4992">
        <v>1</v>
      </c>
      <c r="AT4992">
        <v>4</v>
      </c>
      <c r="AU4992">
        <v>1</v>
      </c>
    </row>
    <row r="4993" spans="1:47" x14ac:dyDescent="0.35">
      <c r="A4993">
        <v>5526</v>
      </c>
      <c r="B4993" t="s">
        <v>47</v>
      </c>
      <c r="C4993">
        <v>1999</v>
      </c>
      <c r="D4993">
        <v>7</v>
      </c>
      <c r="E4993">
        <v>22</v>
      </c>
      <c r="F4993">
        <v>10</v>
      </c>
      <c r="G4993">
        <v>42</v>
      </c>
      <c r="H4993">
        <v>11.7</v>
      </c>
      <c r="I4993">
        <v>10</v>
      </c>
      <c r="J4993">
        <v>4.2</v>
      </c>
      <c r="L4993">
        <v>4.2</v>
      </c>
      <c r="M4993">
        <v>5.2</v>
      </c>
      <c r="R4993" t="s">
        <v>959</v>
      </c>
      <c r="T4993" t="s">
        <v>3252</v>
      </c>
      <c r="U4993">
        <v>21.544</v>
      </c>
      <c r="V4993">
        <v>91.894999999999996</v>
      </c>
      <c r="W4993">
        <v>60</v>
      </c>
      <c r="X4993">
        <v>6</v>
      </c>
      <c r="Y4993">
        <v>1</v>
      </c>
      <c r="AB4993">
        <v>200</v>
      </c>
      <c r="AC4993">
        <v>3</v>
      </c>
      <c r="AE4993">
        <v>3</v>
      </c>
      <c r="AF4993">
        <v>700</v>
      </c>
      <c r="AG4993">
        <v>3</v>
      </c>
      <c r="AJ4993">
        <v>6</v>
      </c>
      <c r="AK4993">
        <v>1</v>
      </c>
      <c r="AN4993">
        <v>200</v>
      </c>
      <c r="AO4993">
        <v>3</v>
      </c>
      <c r="AQ4993">
        <v>3</v>
      </c>
      <c r="AR4993">
        <v>700</v>
      </c>
      <c r="AS4993">
        <v>3</v>
      </c>
    </row>
    <row r="4994" spans="1:47" x14ac:dyDescent="0.35">
      <c r="A4994">
        <v>5527</v>
      </c>
      <c r="B4994" t="s">
        <v>51</v>
      </c>
      <c r="C4994">
        <v>1999</v>
      </c>
      <c r="D4994">
        <v>8</v>
      </c>
      <c r="E4994">
        <v>17</v>
      </c>
      <c r="F4994">
        <v>0</v>
      </c>
      <c r="G4994">
        <v>1</v>
      </c>
      <c r="H4994">
        <v>39.1</v>
      </c>
      <c r="I4994">
        <v>13</v>
      </c>
      <c r="J4994">
        <v>7.6</v>
      </c>
      <c r="K4994">
        <v>7.6</v>
      </c>
      <c r="L4994">
        <v>7.8</v>
      </c>
      <c r="M4994">
        <v>6.3</v>
      </c>
      <c r="Q4994">
        <v>10</v>
      </c>
      <c r="R4994" t="s">
        <v>80</v>
      </c>
      <c r="T4994" t="s">
        <v>3253</v>
      </c>
      <c r="U4994">
        <v>40.76</v>
      </c>
      <c r="V4994">
        <v>29.97</v>
      </c>
      <c r="W4994">
        <v>140</v>
      </c>
      <c r="X4994">
        <v>17118</v>
      </c>
      <c r="Y4994">
        <v>4</v>
      </c>
      <c r="AB4994">
        <v>50000</v>
      </c>
      <c r="AC4994">
        <v>4</v>
      </c>
      <c r="AD4994">
        <v>20000</v>
      </c>
      <c r="AE4994">
        <v>4</v>
      </c>
      <c r="AH4994">
        <v>73342</v>
      </c>
      <c r="AI4994">
        <v>4</v>
      </c>
      <c r="AJ4994">
        <v>17118</v>
      </c>
      <c r="AK4994">
        <v>4</v>
      </c>
      <c r="AN4994">
        <v>50000</v>
      </c>
      <c r="AO4994">
        <v>4</v>
      </c>
      <c r="AP4994">
        <v>20000</v>
      </c>
      <c r="AQ4994">
        <v>4</v>
      </c>
      <c r="AT4994">
        <v>73342</v>
      </c>
      <c r="AU4994">
        <v>4</v>
      </c>
    </row>
    <row r="4995" spans="1:47" x14ac:dyDescent="0.35">
      <c r="A4995">
        <v>5530</v>
      </c>
      <c r="B4995" t="s">
        <v>47</v>
      </c>
      <c r="C4995">
        <v>1999</v>
      </c>
      <c r="D4995">
        <v>8</v>
      </c>
      <c r="E4995">
        <v>31</v>
      </c>
      <c r="F4995">
        <v>8</v>
      </c>
      <c r="G4995">
        <v>10</v>
      </c>
      <c r="H4995">
        <v>49.5</v>
      </c>
      <c r="I4995">
        <v>10</v>
      </c>
      <c r="J4995">
        <v>5.2</v>
      </c>
      <c r="K4995">
        <v>5.2</v>
      </c>
      <c r="L4995">
        <v>4.9000000000000004</v>
      </c>
      <c r="M4995">
        <v>5.2</v>
      </c>
      <c r="R4995" t="s">
        <v>80</v>
      </c>
      <c r="T4995" t="s">
        <v>3254</v>
      </c>
      <c r="U4995">
        <v>40.710999999999999</v>
      </c>
      <c r="V4995">
        <v>29.949000000000002</v>
      </c>
      <c r="W4995">
        <v>140</v>
      </c>
      <c r="X4995">
        <v>1</v>
      </c>
      <c r="Y4995">
        <v>1</v>
      </c>
      <c r="AB4995">
        <v>166</v>
      </c>
      <c r="AC4995">
        <v>3</v>
      </c>
      <c r="AE4995">
        <v>1</v>
      </c>
      <c r="AJ4995">
        <v>1</v>
      </c>
      <c r="AK4995">
        <v>1</v>
      </c>
      <c r="AN4995">
        <v>166</v>
      </c>
      <c r="AO4995">
        <v>3</v>
      </c>
      <c r="AQ4995">
        <v>1</v>
      </c>
    </row>
    <row r="4996" spans="1:47" x14ac:dyDescent="0.35">
      <c r="A4996">
        <v>5531</v>
      </c>
      <c r="B4996" t="s">
        <v>47</v>
      </c>
      <c r="C4996">
        <v>1999</v>
      </c>
      <c r="D4996">
        <v>9</v>
      </c>
      <c r="E4996">
        <v>7</v>
      </c>
      <c r="F4996">
        <v>11</v>
      </c>
      <c r="G4996">
        <v>56</v>
      </c>
      <c r="H4996">
        <v>49.3</v>
      </c>
      <c r="I4996">
        <v>10</v>
      </c>
      <c r="J4996">
        <v>6</v>
      </c>
      <c r="K4996">
        <v>6</v>
      </c>
      <c r="L4996">
        <v>5.8</v>
      </c>
      <c r="M4996">
        <v>5.6</v>
      </c>
      <c r="Q4996">
        <v>9</v>
      </c>
      <c r="R4996" t="s">
        <v>56</v>
      </c>
      <c r="T4996" t="s">
        <v>3255</v>
      </c>
      <c r="U4996">
        <v>38.119</v>
      </c>
      <c r="V4996">
        <v>23.605</v>
      </c>
      <c r="W4996">
        <v>130</v>
      </c>
      <c r="X4996">
        <v>143</v>
      </c>
      <c r="Y4996">
        <v>3</v>
      </c>
      <c r="AB4996">
        <v>1600</v>
      </c>
      <c r="AC4996">
        <v>4</v>
      </c>
      <c r="AD4996">
        <v>4200</v>
      </c>
      <c r="AE4996">
        <v>4</v>
      </c>
      <c r="AF4996">
        <v>53000</v>
      </c>
      <c r="AG4996">
        <v>4</v>
      </c>
      <c r="AJ4996">
        <v>143</v>
      </c>
      <c r="AK4996">
        <v>3</v>
      </c>
      <c r="AN4996">
        <v>1600</v>
      </c>
      <c r="AO4996">
        <v>4</v>
      </c>
      <c r="AP4996">
        <v>4200</v>
      </c>
      <c r="AQ4996">
        <v>4</v>
      </c>
      <c r="AR4996">
        <v>53000</v>
      </c>
      <c r="AS4996">
        <v>4</v>
      </c>
    </row>
    <row r="4997" spans="1:47" x14ac:dyDescent="0.35">
      <c r="A4997">
        <v>5533</v>
      </c>
      <c r="B4997" t="s">
        <v>47</v>
      </c>
      <c r="C4997">
        <v>1999</v>
      </c>
      <c r="D4997">
        <v>9</v>
      </c>
      <c r="E4997">
        <v>13</v>
      </c>
      <c r="F4997">
        <v>11</v>
      </c>
      <c r="G4997">
        <v>55</v>
      </c>
      <c r="H4997">
        <v>28.1</v>
      </c>
      <c r="I4997">
        <v>13</v>
      </c>
      <c r="J4997">
        <v>5.8</v>
      </c>
      <c r="K4997">
        <v>5.8</v>
      </c>
      <c r="L4997">
        <v>5.8</v>
      </c>
      <c r="M4997">
        <v>5.8</v>
      </c>
      <c r="R4997" t="s">
        <v>80</v>
      </c>
      <c r="T4997" t="s">
        <v>3256</v>
      </c>
      <c r="U4997">
        <v>40.709000000000003</v>
      </c>
      <c r="V4997">
        <v>30.045000000000002</v>
      </c>
      <c r="W4997">
        <v>140</v>
      </c>
      <c r="X4997">
        <v>7</v>
      </c>
      <c r="Y4997">
        <v>1</v>
      </c>
      <c r="AB4997">
        <v>422</v>
      </c>
      <c r="AC4997">
        <v>3</v>
      </c>
      <c r="AE4997">
        <v>1</v>
      </c>
      <c r="AJ4997">
        <v>7</v>
      </c>
      <c r="AK4997">
        <v>1</v>
      </c>
      <c r="AN4997">
        <v>422</v>
      </c>
      <c r="AO4997">
        <v>3</v>
      </c>
      <c r="AQ4997">
        <v>1</v>
      </c>
    </row>
    <row r="4998" spans="1:47" x14ac:dyDescent="0.35">
      <c r="A4998">
        <v>5535</v>
      </c>
      <c r="B4998" t="s">
        <v>47</v>
      </c>
      <c r="C4998">
        <v>1999</v>
      </c>
      <c r="D4998">
        <v>9</v>
      </c>
      <c r="E4998">
        <v>20</v>
      </c>
      <c r="F4998">
        <v>17</v>
      </c>
      <c r="G4998">
        <v>47</v>
      </c>
      <c r="H4998">
        <v>18.399999999999999</v>
      </c>
      <c r="I4998">
        <v>33</v>
      </c>
      <c r="J4998">
        <v>7.7</v>
      </c>
      <c r="K4998">
        <v>7.7</v>
      </c>
      <c r="L4998">
        <v>7.7</v>
      </c>
      <c r="M4998">
        <v>6.5</v>
      </c>
      <c r="Q4998">
        <v>10</v>
      </c>
      <c r="R4998" t="s">
        <v>738</v>
      </c>
      <c r="T4998" t="s">
        <v>3257</v>
      </c>
      <c r="U4998">
        <v>23.771999999999998</v>
      </c>
      <c r="V4998">
        <v>120.982</v>
      </c>
      <c r="W4998">
        <v>30</v>
      </c>
      <c r="X4998">
        <v>2297</v>
      </c>
      <c r="Y4998">
        <v>4</v>
      </c>
      <c r="AB4998">
        <v>8700</v>
      </c>
      <c r="AC4998">
        <v>4</v>
      </c>
      <c r="AD4998">
        <v>14000</v>
      </c>
      <c r="AE4998">
        <v>4</v>
      </c>
      <c r="AF4998">
        <v>8200</v>
      </c>
      <c r="AH4998">
        <v>82000</v>
      </c>
      <c r="AI4998">
        <v>4</v>
      </c>
      <c r="AJ4998">
        <v>2297</v>
      </c>
      <c r="AK4998">
        <v>4</v>
      </c>
      <c r="AN4998">
        <v>8700</v>
      </c>
      <c r="AO4998">
        <v>4</v>
      </c>
      <c r="AP4998">
        <v>14000</v>
      </c>
      <c r="AQ4998">
        <v>4</v>
      </c>
      <c r="AT4998">
        <v>82000</v>
      </c>
      <c r="AU4998">
        <v>4</v>
      </c>
    </row>
    <row r="4999" spans="1:47" x14ac:dyDescent="0.35">
      <c r="A4999">
        <v>5536</v>
      </c>
      <c r="B4999" t="s">
        <v>47</v>
      </c>
      <c r="C4999">
        <v>1999</v>
      </c>
      <c r="D4999">
        <v>9</v>
      </c>
      <c r="E4999">
        <v>25</v>
      </c>
      <c r="F4999">
        <v>23</v>
      </c>
      <c r="G4999">
        <v>52</v>
      </c>
      <c r="H4999">
        <v>48.6</v>
      </c>
      <c r="I4999">
        <v>17</v>
      </c>
      <c r="J4999">
        <v>6.5</v>
      </c>
      <c r="K4999">
        <v>6.5</v>
      </c>
      <c r="L4999">
        <v>6.4</v>
      </c>
      <c r="M4999">
        <v>6.2</v>
      </c>
      <c r="R4999" t="s">
        <v>738</v>
      </c>
      <c r="T4999" t="s">
        <v>3258</v>
      </c>
      <c r="U4999">
        <v>23.738</v>
      </c>
      <c r="V4999">
        <v>121.158</v>
      </c>
      <c r="W4999">
        <v>30</v>
      </c>
      <c r="Y4999">
        <v>1</v>
      </c>
      <c r="AE4999">
        <v>1</v>
      </c>
    </row>
    <row r="5000" spans="1:47" x14ac:dyDescent="0.35">
      <c r="A5000">
        <v>5537</v>
      </c>
      <c r="B5000" t="s">
        <v>47</v>
      </c>
      <c r="C5000">
        <v>1999</v>
      </c>
      <c r="D5000">
        <v>9</v>
      </c>
      <c r="E5000">
        <v>30</v>
      </c>
      <c r="F5000">
        <v>16</v>
      </c>
      <c r="G5000">
        <v>31</v>
      </c>
      <c r="H5000">
        <v>15.6</v>
      </c>
      <c r="I5000">
        <v>61</v>
      </c>
      <c r="J5000">
        <v>7.5</v>
      </c>
      <c r="K5000">
        <v>7.5</v>
      </c>
      <c r="L5000">
        <v>7.5</v>
      </c>
      <c r="M5000">
        <v>6.5</v>
      </c>
      <c r="Q5000">
        <v>8</v>
      </c>
      <c r="R5000" t="s">
        <v>543</v>
      </c>
      <c r="T5000" t="s">
        <v>627</v>
      </c>
      <c r="U5000">
        <v>16.059000000000001</v>
      </c>
      <c r="V5000">
        <v>-96.930999999999997</v>
      </c>
      <c r="W5000">
        <v>150</v>
      </c>
      <c r="X5000">
        <v>35</v>
      </c>
      <c r="Y5000">
        <v>1</v>
      </c>
      <c r="AB5000">
        <v>215</v>
      </c>
      <c r="AC5000">
        <v>3</v>
      </c>
      <c r="AD5000">
        <v>164.8</v>
      </c>
      <c r="AE5000">
        <v>4</v>
      </c>
      <c r="AH5000">
        <v>2000</v>
      </c>
      <c r="AI5000">
        <v>4</v>
      </c>
      <c r="AJ5000">
        <v>35</v>
      </c>
      <c r="AK5000">
        <v>1</v>
      </c>
      <c r="AN5000">
        <v>215</v>
      </c>
      <c r="AO5000">
        <v>3</v>
      </c>
      <c r="AP5000">
        <v>164.8</v>
      </c>
      <c r="AQ5000">
        <v>4</v>
      </c>
      <c r="AT5000">
        <v>2000</v>
      </c>
      <c r="AU5000">
        <v>4</v>
      </c>
    </row>
    <row r="5001" spans="1:47" x14ac:dyDescent="0.35">
      <c r="A5001">
        <v>5538</v>
      </c>
      <c r="B5001" t="s">
        <v>47</v>
      </c>
      <c r="C5001">
        <v>1999</v>
      </c>
      <c r="D5001">
        <v>10</v>
      </c>
      <c r="E5001">
        <v>16</v>
      </c>
      <c r="F5001">
        <v>9</v>
      </c>
      <c r="G5001">
        <v>46</v>
      </c>
      <c r="H5001">
        <v>44.1</v>
      </c>
      <c r="J5001">
        <v>7.2</v>
      </c>
      <c r="K5001">
        <v>7.2</v>
      </c>
      <c r="L5001">
        <v>7.4</v>
      </c>
      <c r="M5001">
        <v>6.3</v>
      </c>
      <c r="Q5001">
        <v>7</v>
      </c>
      <c r="R5001" t="s">
        <v>505</v>
      </c>
      <c r="S5001" t="s">
        <v>1092</v>
      </c>
      <c r="T5001" t="s">
        <v>3259</v>
      </c>
      <c r="U5001">
        <v>34.594000000000001</v>
      </c>
      <c r="V5001">
        <v>-116.271</v>
      </c>
      <c r="W5001">
        <v>150</v>
      </c>
      <c r="AB5001">
        <v>4</v>
      </c>
      <c r="AC5001">
        <v>1</v>
      </c>
      <c r="AE5001">
        <v>1</v>
      </c>
      <c r="AN5001">
        <v>4</v>
      </c>
      <c r="AO5001">
        <v>1</v>
      </c>
      <c r="AQ5001">
        <v>1</v>
      </c>
    </row>
    <row r="5002" spans="1:47" x14ac:dyDescent="0.35">
      <c r="A5002">
        <v>5539</v>
      </c>
      <c r="B5002" t="s">
        <v>47</v>
      </c>
      <c r="C5002">
        <v>1999</v>
      </c>
      <c r="D5002">
        <v>10</v>
      </c>
      <c r="E5002">
        <v>22</v>
      </c>
      <c r="F5002">
        <v>2</v>
      </c>
      <c r="G5002">
        <v>18</v>
      </c>
      <c r="H5002">
        <v>58.5</v>
      </c>
      <c r="I5002">
        <v>33</v>
      </c>
      <c r="J5002">
        <v>5.9</v>
      </c>
      <c r="K5002">
        <v>5.9</v>
      </c>
      <c r="L5002">
        <v>5.6</v>
      </c>
      <c r="M5002">
        <v>5.7</v>
      </c>
      <c r="Q5002">
        <v>6</v>
      </c>
      <c r="R5002" t="s">
        <v>738</v>
      </c>
      <c r="T5002" t="s">
        <v>3260</v>
      </c>
      <c r="U5002">
        <v>23.445</v>
      </c>
      <c r="V5002">
        <v>120.506</v>
      </c>
      <c r="W5002">
        <v>30</v>
      </c>
      <c r="X5002">
        <v>1</v>
      </c>
      <c r="Y5002">
        <v>1</v>
      </c>
      <c r="AB5002">
        <v>254</v>
      </c>
      <c r="AC5002">
        <v>3</v>
      </c>
      <c r="AD5002">
        <v>0.78600000000000003</v>
      </c>
      <c r="AE5002">
        <v>1</v>
      </c>
      <c r="AF5002">
        <v>15</v>
      </c>
      <c r="AG5002">
        <v>1</v>
      </c>
      <c r="AJ5002">
        <v>1</v>
      </c>
      <c r="AK5002">
        <v>1</v>
      </c>
      <c r="AN5002">
        <v>254</v>
      </c>
      <c r="AO5002">
        <v>3</v>
      </c>
      <c r="AP5002">
        <v>0.78600000000000003</v>
      </c>
      <c r="AQ5002">
        <v>1</v>
      </c>
      <c r="AR5002">
        <v>15</v>
      </c>
      <c r="AS5002">
        <v>1</v>
      </c>
    </row>
    <row r="5003" spans="1:47" x14ac:dyDescent="0.35">
      <c r="A5003">
        <v>5540</v>
      </c>
      <c r="B5003" t="s">
        <v>47</v>
      </c>
      <c r="C5003">
        <v>1999</v>
      </c>
      <c r="D5003">
        <v>10</v>
      </c>
      <c r="E5003">
        <v>31</v>
      </c>
      <c r="F5003">
        <v>13</v>
      </c>
      <c r="G5003">
        <v>27</v>
      </c>
      <c r="H5003">
        <v>42.4</v>
      </c>
      <c r="I5003">
        <v>62</v>
      </c>
      <c r="J5003">
        <v>4.4000000000000004</v>
      </c>
      <c r="M5003">
        <v>4.4000000000000004</v>
      </c>
      <c r="R5003" t="s">
        <v>479</v>
      </c>
      <c r="T5003" t="s">
        <v>3261</v>
      </c>
      <c r="U5003">
        <v>-13.64</v>
      </c>
      <c r="V5003">
        <v>-74.430000000000007</v>
      </c>
      <c r="W5003">
        <v>160</v>
      </c>
      <c r="AB5003">
        <v>30</v>
      </c>
      <c r="AC5003">
        <v>1</v>
      </c>
      <c r="AE5003">
        <v>3</v>
      </c>
      <c r="AF5003">
        <v>210</v>
      </c>
      <c r="AG5003">
        <v>3</v>
      </c>
      <c r="AH5003">
        <v>1100</v>
      </c>
      <c r="AI5003">
        <v>4</v>
      </c>
      <c r="AN5003">
        <v>30</v>
      </c>
      <c r="AO5003">
        <v>1</v>
      </c>
      <c r="AQ5003">
        <v>3</v>
      </c>
      <c r="AR5003">
        <v>210</v>
      </c>
      <c r="AS5003">
        <v>3</v>
      </c>
      <c r="AT5003">
        <v>1100</v>
      </c>
      <c r="AU5003">
        <v>4</v>
      </c>
    </row>
    <row r="5004" spans="1:47" x14ac:dyDescent="0.35">
      <c r="A5004">
        <v>5541</v>
      </c>
      <c r="B5004" t="s">
        <v>47</v>
      </c>
      <c r="C5004">
        <v>1999</v>
      </c>
      <c r="D5004">
        <v>11</v>
      </c>
      <c r="E5004">
        <v>1</v>
      </c>
      <c r="F5004">
        <v>13</v>
      </c>
      <c r="G5004">
        <v>25</v>
      </c>
      <c r="H5004">
        <v>16.5</v>
      </c>
      <c r="I5004">
        <v>10</v>
      </c>
      <c r="J5004">
        <v>5.3</v>
      </c>
      <c r="K5004">
        <v>5.3</v>
      </c>
      <c r="L5004">
        <v>5.3</v>
      </c>
      <c r="M5004">
        <v>5.0999999999999996</v>
      </c>
      <c r="N5004">
        <v>5.5</v>
      </c>
      <c r="R5004" t="s">
        <v>93</v>
      </c>
      <c r="T5004" t="s">
        <v>3262</v>
      </c>
      <c r="U5004">
        <v>39.899000000000001</v>
      </c>
      <c r="V5004">
        <v>113.983</v>
      </c>
      <c r="W5004">
        <v>30</v>
      </c>
      <c r="AB5004">
        <v>4</v>
      </c>
      <c r="AC5004">
        <v>1</v>
      </c>
      <c r="AD5004">
        <v>44</v>
      </c>
      <c r="AE5004">
        <v>4</v>
      </c>
      <c r="AF5004">
        <v>6000</v>
      </c>
      <c r="AG5004">
        <v>4</v>
      </c>
      <c r="AN5004">
        <v>4</v>
      </c>
      <c r="AO5004">
        <v>1</v>
      </c>
      <c r="AP5004">
        <v>44</v>
      </c>
      <c r="AQ5004">
        <v>4</v>
      </c>
      <c r="AR5004">
        <v>6000</v>
      </c>
      <c r="AS5004">
        <v>4</v>
      </c>
    </row>
    <row r="5005" spans="1:47" x14ac:dyDescent="0.35">
      <c r="A5005">
        <v>5542</v>
      </c>
      <c r="B5005" t="s">
        <v>47</v>
      </c>
      <c r="C5005">
        <v>1999</v>
      </c>
      <c r="D5005">
        <v>11</v>
      </c>
      <c r="E5005">
        <v>11</v>
      </c>
      <c r="F5005">
        <v>14</v>
      </c>
      <c r="G5005">
        <v>41</v>
      </c>
      <c r="H5005">
        <v>25.6</v>
      </c>
      <c r="I5005">
        <v>22</v>
      </c>
      <c r="J5005">
        <v>5.7</v>
      </c>
      <c r="K5005">
        <v>5.7</v>
      </c>
      <c r="L5005">
        <v>5.5</v>
      </c>
      <c r="M5005">
        <v>5.5</v>
      </c>
      <c r="R5005" t="s">
        <v>80</v>
      </c>
      <c r="T5005" t="s">
        <v>3263</v>
      </c>
      <c r="U5005">
        <v>40.744</v>
      </c>
      <c r="V5005">
        <v>30.265999999999998</v>
      </c>
      <c r="W5005">
        <v>140</v>
      </c>
      <c r="X5005">
        <v>2</v>
      </c>
      <c r="Y5005">
        <v>1</v>
      </c>
      <c r="AB5005">
        <v>171</v>
      </c>
      <c r="AC5005">
        <v>3</v>
      </c>
      <c r="AJ5005">
        <v>2</v>
      </c>
      <c r="AK5005">
        <v>1</v>
      </c>
      <c r="AN5005">
        <v>171</v>
      </c>
      <c r="AO5005">
        <v>3</v>
      </c>
    </row>
    <row r="5006" spans="1:47" x14ac:dyDescent="0.35">
      <c r="A5006">
        <v>5543</v>
      </c>
      <c r="B5006" t="s">
        <v>47</v>
      </c>
      <c r="C5006">
        <v>1999</v>
      </c>
      <c r="D5006">
        <v>11</v>
      </c>
      <c r="E5006">
        <v>12</v>
      </c>
      <c r="F5006">
        <v>16</v>
      </c>
      <c r="G5006">
        <v>57</v>
      </c>
      <c r="H5006">
        <v>19.5</v>
      </c>
      <c r="I5006">
        <v>10</v>
      </c>
      <c r="J5006">
        <v>7.2</v>
      </c>
      <c r="K5006">
        <v>7.2</v>
      </c>
      <c r="L5006">
        <v>7.5</v>
      </c>
      <c r="M5006">
        <v>6.3</v>
      </c>
      <c r="Q5006">
        <v>9</v>
      </c>
      <c r="R5006" t="s">
        <v>80</v>
      </c>
      <c r="T5006" t="s">
        <v>3264</v>
      </c>
      <c r="U5006">
        <v>40.758000000000003</v>
      </c>
      <c r="V5006">
        <v>31.161000000000001</v>
      </c>
      <c r="W5006">
        <v>140</v>
      </c>
      <c r="X5006">
        <v>894</v>
      </c>
      <c r="Y5006">
        <v>3</v>
      </c>
      <c r="AB5006">
        <v>4948</v>
      </c>
      <c r="AC5006">
        <v>4</v>
      </c>
      <c r="AD5006">
        <v>1000</v>
      </c>
      <c r="AE5006">
        <v>4</v>
      </c>
      <c r="AJ5006">
        <v>894</v>
      </c>
      <c r="AK5006">
        <v>3</v>
      </c>
      <c r="AN5006">
        <v>4948</v>
      </c>
      <c r="AO5006">
        <v>4</v>
      </c>
      <c r="AP5006">
        <v>1000</v>
      </c>
      <c r="AQ5006">
        <v>4</v>
      </c>
    </row>
    <row r="5007" spans="1:47" x14ac:dyDescent="0.35">
      <c r="A5007">
        <v>5544</v>
      </c>
      <c r="B5007" t="s">
        <v>47</v>
      </c>
      <c r="C5007">
        <v>1999</v>
      </c>
      <c r="D5007">
        <v>11</v>
      </c>
      <c r="E5007">
        <v>24</v>
      </c>
      <c r="F5007">
        <v>16</v>
      </c>
      <c r="G5007">
        <v>40</v>
      </c>
      <c r="H5007">
        <v>21.2</v>
      </c>
      <c r="I5007">
        <v>33</v>
      </c>
      <c r="J5007">
        <v>4.5999999999999996</v>
      </c>
      <c r="L5007">
        <v>4.5999999999999996</v>
      </c>
      <c r="M5007">
        <v>4.8</v>
      </c>
      <c r="N5007">
        <v>5</v>
      </c>
      <c r="R5007" t="s">
        <v>93</v>
      </c>
      <c r="T5007" t="s">
        <v>3265</v>
      </c>
      <c r="U5007">
        <v>24.588999999999999</v>
      </c>
      <c r="V5007">
        <v>102.872</v>
      </c>
      <c r="W5007">
        <v>30</v>
      </c>
      <c r="X5007">
        <v>1</v>
      </c>
      <c r="Y5007">
        <v>1</v>
      </c>
      <c r="AB5007">
        <v>5</v>
      </c>
      <c r="AC5007">
        <v>1</v>
      </c>
      <c r="AE5007">
        <v>1</v>
      </c>
      <c r="AF5007">
        <v>90</v>
      </c>
      <c r="AG5007">
        <v>2</v>
      </c>
      <c r="AH5007">
        <v>90</v>
      </c>
      <c r="AI5007">
        <v>2</v>
      </c>
      <c r="AJ5007">
        <v>1</v>
      </c>
      <c r="AK5007">
        <v>1</v>
      </c>
      <c r="AN5007">
        <v>5</v>
      </c>
      <c r="AO5007">
        <v>1</v>
      </c>
      <c r="AQ5007">
        <v>1</v>
      </c>
      <c r="AR5007">
        <v>90</v>
      </c>
      <c r="AS5007">
        <v>2</v>
      </c>
    </row>
    <row r="5008" spans="1:47" x14ac:dyDescent="0.35">
      <c r="A5008">
        <v>5739</v>
      </c>
      <c r="B5008" t="s">
        <v>47</v>
      </c>
      <c r="C5008">
        <v>1999</v>
      </c>
      <c r="D5008">
        <v>11</v>
      </c>
      <c r="E5008">
        <v>26</v>
      </c>
      <c r="F5008">
        <v>4</v>
      </c>
      <c r="G5008">
        <v>27</v>
      </c>
      <c r="H5008">
        <v>24.7</v>
      </c>
      <c r="I5008">
        <v>33</v>
      </c>
      <c r="J5008">
        <v>5.3</v>
      </c>
      <c r="K5008">
        <v>5.3</v>
      </c>
      <c r="L5008">
        <v>4.8</v>
      </c>
      <c r="M5008">
        <v>5.2</v>
      </c>
      <c r="R5008" t="s">
        <v>73</v>
      </c>
      <c r="T5008" t="s">
        <v>2289</v>
      </c>
      <c r="U5008">
        <v>36.92</v>
      </c>
      <c r="V5008">
        <v>54.9</v>
      </c>
      <c r="W5008">
        <v>140</v>
      </c>
      <c r="AE5008">
        <v>1</v>
      </c>
      <c r="AH5008">
        <v>50</v>
      </c>
      <c r="AI5008">
        <v>1</v>
      </c>
      <c r="AQ5008">
        <v>1</v>
      </c>
      <c r="AT5008">
        <v>50</v>
      </c>
      <c r="AU5008">
        <v>1</v>
      </c>
    </row>
    <row r="5009" spans="1:47" x14ac:dyDescent="0.35">
      <c r="A5009">
        <v>5545</v>
      </c>
      <c r="B5009" t="s">
        <v>51</v>
      </c>
      <c r="C5009">
        <v>1999</v>
      </c>
      <c r="D5009">
        <v>11</v>
      </c>
      <c r="E5009">
        <v>26</v>
      </c>
      <c r="F5009">
        <v>13</v>
      </c>
      <c r="G5009">
        <v>21</v>
      </c>
      <c r="H5009">
        <v>15.5</v>
      </c>
      <c r="I5009">
        <v>33</v>
      </c>
      <c r="J5009">
        <v>7.5</v>
      </c>
      <c r="K5009">
        <v>7.5</v>
      </c>
      <c r="L5009">
        <v>7.3</v>
      </c>
      <c r="M5009">
        <v>6.4</v>
      </c>
      <c r="R5009" t="s">
        <v>1423</v>
      </c>
      <c r="T5009" t="s">
        <v>3266</v>
      </c>
      <c r="U5009">
        <v>-16.422999999999998</v>
      </c>
      <c r="V5009">
        <v>168.214</v>
      </c>
      <c r="W5009">
        <v>170</v>
      </c>
      <c r="X5009">
        <v>5</v>
      </c>
      <c r="Y5009">
        <v>1</v>
      </c>
      <c r="AB5009">
        <v>100</v>
      </c>
      <c r="AC5009">
        <v>2</v>
      </c>
      <c r="AE5009">
        <v>2</v>
      </c>
      <c r="AJ5009">
        <v>10</v>
      </c>
      <c r="AK5009">
        <v>1</v>
      </c>
      <c r="AN5009">
        <v>100</v>
      </c>
      <c r="AO5009">
        <v>2</v>
      </c>
      <c r="AQ5009">
        <v>3</v>
      </c>
      <c r="AS5009">
        <v>3</v>
      </c>
    </row>
    <row r="5010" spans="1:47" x14ac:dyDescent="0.35">
      <c r="A5010">
        <v>5546</v>
      </c>
      <c r="B5010" t="s">
        <v>47</v>
      </c>
      <c r="C5010">
        <v>1999</v>
      </c>
      <c r="D5010">
        <v>11</v>
      </c>
      <c r="E5010">
        <v>29</v>
      </c>
      <c r="F5010">
        <v>4</v>
      </c>
      <c r="G5010">
        <v>10</v>
      </c>
      <c r="H5010">
        <v>40.9</v>
      </c>
      <c r="I5010">
        <v>10</v>
      </c>
      <c r="J5010">
        <v>5</v>
      </c>
      <c r="M5010">
        <v>5</v>
      </c>
      <c r="N5010">
        <v>5.3</v>
      </c>
      <c r="R5010" t="s">
        <v>93</v>
      </c>
      <c r="T5010" t="s">
        <v>3267</v>
      </c>
      <c r="U5010">
        <v>40.459000000000003</v>
      </c>
      <c r="V5010">
        <v>122.889</v>
      </c>
      <c r="W5010">
        <v>30</v>
      </c>
      <c r="AE5010">
        <v>1</v>
      </c>
      <c r="AF5010">
        <v>160</v>
      </c>
      <c r="AG5010">
        <v>3</v>
      </c>
      <c r="AQ5010">
        <v>1</v>
      </c>
      <c r="AR5010">
        <v>160</v>
      </c>
      <c r="AS5010">
        <v>3</v>
      </c>
    </row>
    <row r="5011" spans="1:47" x14ac:dyDescent="0.35">
      <c r="A5011">
        <v>5547</v>
      </c>
      <c r="B5011" t="s">
        <v>47</v>
      </c>
      <c r="C5011">
        <v>1999</v>
      </c>
      <c r="D5011">
        <v>12</v>
      </c>
      <c r="E5011">
        <v>3</v>
      </c>
      <c r="F5011">
        <v>17</v>
      </c>
      <c r="G5011">
        <v>6</v>
      </c>
      <c r="H5011">
        <v>54.7</v>
      </c>
      <c r="I5011">
        <v>19</v>
      </c>
      <c r="J5011">
        <v>5.7</v>
      </c>
      <c r="K5011">
        <v>5.7</v>
      </c>
      <c r="L5011">
        <v>5.5</v>
      </c>
      <c r="M5011">
        <v>5.3</v>
      </c>
      <c r="R5011" t="s">
        <v>80</v>
      </c>
      <c r="T5011" t="s">
        <v>3268</v>
      </c>
      <c r="U5011">
        <v>40.357999999999997</v>
      </c>
      <c r="V5011">
        <v>42.345999999999997</v>
      </c>
      <c r="W5011">
        <v>140</v>
      </c>
      <c r="X5011">
        <v>1</v>
      </c>
      <c r="Y5011">
        <v>1</v>
      </c>
      <c r="AB5011">
        <v>6</v>
      </c>
      <c r="AC5011">
        <v>1</v>
      </c>
      <c r="AE5011">
        <v>2</v>
      </c>
      <c r="AH5011">
        <v>340</v>
      </c>
      <c r="AI5011">
        <v>3</v>
      </c>
      <c r="AN5011">
        <v>6</v>
      </c>
      <c r="AO5011">
        <v>1</v>
      </c>
      <c r="AQ5011">
        <v>2</v>
      </c>
      <c r="AT5011">
        <v>340</v>
      </c>
      <c r="AU5011">
        <v>3</v>
      </c>
    </row>
    <row r="5012" spans="1:47" x14ac:dyDescent="0.35">
      <c r="A5012">
        <v>5548</v>
      </c>
      <c r="B5012" t="s">
        <v>47</v>
      </c>
      <c r="C5012">
        <v>1999</v>
      </c>
      <c r="D5012">
        <v>12</v>
      </c>
      <c r="E5012">
        <v>11</v>
      </c>
      <c r="F5012">
        <v>18</v>
      </c>
      <c r="G5012">
        <v>3</v>
      </c>
      <c r="H5012">
        <v>36.4</v>
      </c>
      <c r="I5012">
        <v>33</v>
      </c>
      <c r="J5012">
        <v>7.3</v>
      </c>
      <c r="K5012">
        <v>7.3</v>
      </c>
      <c r="L5012">
        <v>7.1</v>
      </c>
      <c r="M5012">
        <v>6.5</v>
      </c>
      <c r="Q5012">
        <v>7</v>
      </c>
      <c r="R5012" t="s">
        <v>621</v>
      </c>
      <c r="T5012" t="s">
        <v>732</v>
      </c>
      <c r="U5012">
        <v>15.766</v>
      </c>
      <c r="V5012">
        <v>119.74</v>
      </c>
      <c r="W5012">
        <v>170</v>
      </c>
      <c r="X5012">
        <v>5</v>
      </c>
      <c r="Y5012">
        <v>1</v>
      </c>
      <c r="AB5012">
        <v>40</v>
      </c>
      <c r="AC5012">
        <v>1</v>
      </c>
      <c r="AD5012">
        <v>1.794</v>
      </c>
      <c r="AE5012">
        <v>2</v>
      </c>
      <c r="AJ5012">
        <v>5</v>
      </c>
      <c r="AK5012">
        <v>1</v>
      </c>
      <c r="AN5012">
        <v>40</v>
      </c>
      <c r="AO5012">
        <v>1</v>
      </c>
      <c r="AP5012">
        <v>1.794</v>
      </c>
      <c r="AQ5012">
        <v>2</v>
      </c>
    </row>
    <row r="5013" spans="1:47" x14ac:dyDescent="0.35">
      <c r="A5013">
        <v>5549</v>
      </c>
      <c r="B5013" t="s">
        <v>47</v>
      </c>
      <c r="C5013">
        <v>1999</v>
      </c>
      <c r="D5013">
        <v>12</v>
      </c>
      <c r="E5013">
        <v>21</v>
      </c>
      <c r="F5013">
        <v>14</v>
      </c>
      <c r="G5013">
        <v>14</v>
      </c>
      <c r="H5013">
        <v>57.6</v>
      </c>
      <c r="I5013">
        <v>56</v>
      </c>
      <c r="J5013">
        <v>6.5</v>
      </c>
      <c r="K5013">
        <v>6.5</v>
      </c>
      <c r="L5013">
        <v>6.3</v>
      </c>
      <c r="M5013">
        <v>6.2</v>
      </c>
      <c r="R5013" t="s">
        <v>676</v>
      </c>
      <c r="T5013" t="s">
        <v>3269</v>
      </c>
      <c r="U5013">
        <v>-6.8449999999999998</v>
      </c>
      <c r="V5013">
        <v>105.55500000000001</v>
      </c>
      <c r="W5013">
        <v>60</v>
      </c>
      <c r="X5013">
        <v>5</v>
      </c>
      <c r="Y5013">
        <v>1</v>
      </c>
      <c r="AB5013">
        <v>220</v>
      </c>
      <c r="AC5013">
        <v>3</v>
      </c>
      <c r="AD5013">
        <v>3.9</v>
      </c>
      <c r="AE5013">
        <v>2</v>
      </c>
      <c r="AH5013">
        <v>2800</v>
      </c>
      <c r="AI5013">
        <v>4</v>
      </c>
      <c r="AJ5013">
        <v>5</v>
      </c>
      <c r="AK5013">
        <v>1</v>
      </c>
      <c r="AN5013">
        <v>220</v>
      </c>
      <c r="AO5013">
        <v>3</v>
      </c>
      <c r="AP5013">
        <v>3.9</v>
      </c>
      <c r="AQ5013">
        <v>2</v>
      </c>
      <c r="AT5013">
        <v>2800</v>
      </c>
      <c r="AU5013">
        <v>4</v>
      </c>
    </row>
    <row r="5014" spans="1:47" x14ac:dyDescent="0.35">
      <c r="A5014">
        <v>5550</v>
      </c>
      <c r="B5014" t="s">
        <v>47</v>
      </c>
      <c r="C5014">
        <v>1999</v>
      </c>
      <c r="D5014">
        <v>12</v>
      </c>
      <c r="E5014">
        <v>22</v>
      </c>
      <c r="F5014">
        <v>17</v>
      </c>
      <c r="G5014">
        <v>36</v>
      </c>
      <c r="H5014">
        <v>56.2</v>
      </c>
      <c r="I5014">
        <v>10</v>
      </c>
      <c r="J5014">
        <v>5.6</v>
      </c>
      <c r="K5014">
        <v>5.6</v>
      </c>
      <c r="L5014">
        <v>5.5</v>
      </c>
      <c r="M5014">
        <v>5.4</v>
      </c>
      <c r="Q5014">
        <v>7</v>
      </c>
      <c r="R5014" t="s">
        <v>258</v>
      </c>
      <c r="T5014" t="s">
        <v>3270</v>
      </c>
      <c r="U5014">
        <v>35.320999999999998</v>
      </c>
      <c r="V5014">
        <v>-1.2809999999999999</v>
      </c>
      <c r="W5014">
        <v>15</v>
      </c>
      <c r="X5014">
        <v>24</v>
      </c>
      <c r="Y5014">
        <v>1</v>
      </c>
      <c r="AB5014">
        <v>175</v>
      </c>
      <c r="AC5014">
        <v>3</v>
      </c>
      <c r="AD5014">
        <v>60.929000000000002</v>
      </c>
      <c r="AE5014">
        <v>4</v>
      </c>
      <c r="AG5014">
        <v>3</v>
      </c>
      <c r="AI5014">
        <v>3</v>
      </c>
      <c r="AJ5014">
        <v>24</v>
      </c>
      <c r="AK5014">
        <v>1</v>
      </c>
      <c r="AN5014">
        <v>175</v>
      </c>
      <c r="AO5014">
        <v>3</v>
      </c>
      <c r="AP5014">
        <v>60.929000000000002</v>
      </c>
      <c r="AQ5014">
        <v>4</v>
      </c>
      <c r="AR5014">
        <v>3000</v>
      </c>
      <c r="AS5014">
        <v>4</v>
      </c>
    </row>
    <row r="5015" spans="1:47" x14ac:dyDescent="0.35">
      <c r="A5015">
        <v>5551</v>
      </c>
      <c r="B5015" t="s">
        <v>47</v>
      </c>
      <c r="C5015">
        <v>2000</v>
      </c>
      <c r="D5015">
        <v>1</v>
      </c>
      <c r="E5015">
        <v>3</v>
      </c>
      <c r="F5015">
        <v>22</v>
      </c>
      <c r="G5015">
        <v>34</v>
      </c>
      <c r="H5015">
        <v>12.6</v>
      </c>
      <c r="I5015">
        <v>33</v>
      </c>
      <c r="J5015">
        <v>4.5999999999999996</v>
      </c>
      <c r="M5015">
        <v>4.5999999999999996</v>
      </c>
      <c r="R5015" t="s">
        <v>77</v>
      </c>
      <c r="T5015" t="s">
        <v>3271</v>
      </c>
      <c r="U5015">
        <v>22.132000000000001</v>
      </c>
      <c r="V5015">
        <v>92.771000000000001</v>
      </c>
      <c r="W5015">
        <v>60</v>
      </c>
      <c r="AE5015">
        <v>1</v>
      </c>
      <c r="AQ5015">
        <v>1</v>
      </c>
      <c r="AT5015">
        <v>100</v>
      </c>
      <c r="AU5015">
        <v>2</v>
      </c>
    </row>
    <row r="5016" spans="1:47" x14ac:dyDescent="0.35">
      <c r="A5016">
        <v>5552</v>
      </c>
      <c r="B5016" t="s">
        <v>47</v>
      </c>
      <c r="C5016">
        <v>2000</v>
      </c>
      <c r="D5016">
        <v>1</v>
      </c>
      <c r="E5016">
        <v>11</v>
      </c>
      <c r="F5016">
        <v>23</v>
      </c>
      <c r="G5016">
        <v>43</v>
      </c>
      <c r="H5016">
        <v>56.4</v>
      </c>
      <c r="I5016">
        <v>10</v>
      </c>
      <c r="J5016">
        <v>5.0999999999999996</v>
      </c>
      <c r="K5016">
        <v>5.0999999999999996</v>
      </c>
      <c r="L5016">
        <v>4.7</v>
      </c>
      <c r="M5016">
        <v>4.9000000000000004</v>
      </c>
      <c r="R5016" t="s">
        <v>93</v>
      </c>
      <c r="T5016" t="s">
        <v>1358</v>
      </c>
      <c r="U5016">
        <v>40.497999999999998</v>
      </c>
      <c r="V5016">
        <v>122.994</v>
      </c>
      <c r="W5016">
        <v>30</v>
      </c>
      <c r="AB5016">
        <v>30</v>
      </c>
      <c r="AC5016">
        <v>1</v>
      </c>
      <c r="AE5016">
        <v>3</v>
      </c>
      <c r="AF5016">
        <v>3600</v>
      </c>
      <c r="AG5016">
        <v>4</v>
      </c>
      <c r="AH5016">
        <v>8800</v>
      </c>
      <c r="AI5016">
        <v>4</v>
      </c>
      <c r="AN5016">
        <v>30</v>
      </c>
      <c r="AO5016">
        <v>1</v>
      </c>
      <c r="AQ5016">
        <v>3</v>
      </c>
      <c r="AR5016">
        <v>3600</v>
      </c>
      <c r="AS5016">
        <v>4</v>
      </c>
      <c r="AT5016">
        <v>8800</v>
      </c>
      <c r="AU5016">
        <v>4</v>
      </c>
    </row>
    <row r="5017" spans="1:47" x14ac:dyDescent="0.35">
      <c r="A5017">
        <v>5553</v>
      </c>
      <c r="B5017" t="s">
        <v>47</v>
      </c>
      <c r="C5017">
        <v>2000</v>
      </c>
      <c r="D5017">
        <v>1</v>
      </c>
      <c r="E5017">
        <v>14</v>
      </c>
      <c r="F5017">
        <v>23</v>
      </c>
      <c r="G5017">
        <v>37</v>
      </c>
      <c r="H5017">
        <v>7.8</v>
      </c>
      <c r="I5017">
        <v>33</v>
      </c>
      <c r="J5017">
        <v>5.9</v>
      </c>
      <c r="K5017">
        <v>5.9</v>
      </c>
      <c r="L5017">
        <v>5.9</v>
      </c>
      <c r="M5017">
        <v>5.4</v>
      </c>
      <c r="N5017">
        <v>5.5</v>
      </c>
      <c r="R5017" t="s">
        <v>93</v>
      </c>
      <c r="T5017" t="s">
        <v>3272</v>
      </c>
      <c r="U5017">
        <v>25.606999999999999</v>
      </c>
      <c r="V5017">
        <v>101.063</v>
      </c>
      <c r="W5017">
        <v>30</v>
      </c>
      <c r="X5017">
        <v>5</v>
      </c>
      <c r="Y5017">
        <v>1</v>
      </c>
      <c r="AB5017">
        <v>2528</v>
      </c>
      <c r="AC5017">
        <v>4</v>
      </c>
      <c r="AD5017">
        <v>73.5</v>
      </c>
      <c r="AE5017">
        <v>4</v>
      </c>
      <c r="AF5017">
        <v>41000</v>
      </c>
      <c r="AG5017">
        <v>4</v>
      </c>
      <c r="AJ5017">
        <v>7</v>
      </c>
      <c r="AK5017">
        <v>1</v>
      </c>
      <c r="AN5017">
        <v>2528</v>
      </c>
      <c r="AO5017">
        <v>4</v>
      </c>
      <c r="AP5017">
        <v>73.5</v>
      </c>
      <c r="AQ5017">
        <v>4</v>
      </c>
      <c r="AR5017">
        <v>41000</v>
      </c>
      <c r="AS5017">
        <v>4</v>
      </c>
    </row>
    <row r="5018" spans="1:47" x14ac:dyDescent="0.35">
      <c r="A5018">
        <v>5554</v>
      </c>
      <c r="B5018" t="s">
        <v>47</v>
      </c>
      <c r="C5018">
        <v>2000</v>
      </c>
      <c r="D5018">
        <v>2</v>
      </c>
      <c r="E5018">
        <v>2</v>
      </c>
      <c r="F5018">
        <v>22</v>
      </c>
      <c r="G5018">
        <v>58</v>
      </c>
      <c r="H5018">
        <v>1.5</v>
      </c>
      <c r="I5018">
        <v>33</v>
      </c>
      <c r="J5018">
        <v>5.3</v>
      </c>
      <c r="K5018">
        <v>5.3</v>
      </c>
      <c r="L5018">
        <v>5.3</v>
      </c>
      <c r="M5018">
        <v>5.0999999999999996</v>
      </c>
      <c r="R5018" t="s">
        <v>73</v>
      </c>
      <c r="T5018" t="s">
        <v>3273</v>
      </c>
      <c r="U5018">
        <v>35.287999999999997</v>
      </c>
      <c r="V5018">
        <v>58.218000000000004</v>
      </c>
      <c r="W5018">
        <v>140</v>
      </c>
      <c r="X5018">
        <v>1</v>
      </c>
      <c r="Y5018">
        <v>1</v>
      </c>
      <c r="AB5018">
        <v>15</v>
      </c>
      <c r="AC5018">
        <v>1</v>
      </c>
      <c r="AE5018">
        <v>2</v>
      </c>
      <c r="AF5018">
        <v>100</v>
      </c>
      <c r="AG5018">
        <v>2</v>
      </c>
      <c r="AH5018">
        <v>100</v>
      </c>
      <c r="AI5018">
        <v>2</v>
      </c>
      <c r="AJ5018">
        <v>1</v>
      </c>
      <c r="AK5018">
        <v>1</v>
      </c>
      <c r="AN5018">
        <v>15</v>
      </c>
      <c r="AO5018">
        <v>1</v>
      </c>
      <c r="AQ5018">
        <v>2</v>
      </c>
      <c r="AR5018">
        <v>100</v>
      </c>
      <c r="AS5018">
        <v>2</v>
      </c>
      <c r="AT5018">
        <v>300</v>
      </c>
      <c r="AU5018">
        <v>3</v>
      </c>
    </row>
    <row r="5019" spans="1:47" x14ac:dyDescent="0.35">
      <c r="A5019">
        <v>5555</v>
      </c>
      <c r="B5019" t="s">
        <v>47</v>
      </c>
      <c r="C5019">
        <v>2000</v>
      </c>
      <c r="D5019">
        <v>2</v>
      </c>
      <c r="E5019">
        <v>7</v>
      </c>
      <c r="F5019">
        <v>19</v>
      </c>
      <c r="G5019">
        <v>34</v>
      </c>
      <c r="H5019">
        <v>57</v>
      </c>
      <c r="I5019">
        <v>5</v>
      </c>
      <c r="J5019">
        <v>4.5</v>
      </c>
      <c r="M5019">
        <v>4.5</v>
      </c>
      <c r="R5019" t="s">
        <v>1101</v>
      </c>
      <c r="T5019" t="s">
        <v>3274</v>
      </c>
      <c r="U5019">
        <v>-26.288</v>
      </c>
      <c r="V5019">
        <v>30.888000000000002</v>
      </c>
      <c r="W5019">
        <v>10</v>
      </c>
      <c r="AB5019">
        <v>1</v>
      </c>
      <c r="AC5019">
        <v>1</v>
      </c>
      <c r="AE5019">
        <v>1</v>
      </c>
      <c r="AN5019">
        <v>1</v>
      </c>
      <c r="AO5019">
        <v>1</v>
      </c>
      <c r="AQ5019">
        <v>1</v>
      </c>
    </row>
    <row r="5020" spans="1:47" x14ac:dyDescent="0.35">
      <c r="A5020">
        <v>5556</v>
      </c>
      <c r="B5020" t="s">
        <v>47</v>
      </c>
      <c r="C5020">
        <v>2000</v>
      </c>
      <c r="D5020">
        <v>3</v>
      </c>
      <c r="E5020">
        <v>28</v>
      </c>
      <c r="F5020">
        <v>11</v>
      </c>
      <c r="G5020">
        <v>0</v>
      </c>
      <c r="H5020">
        <v>22.5</v>
      </c>
      <c r="I5020">
        <v>127</v>
      </c>
      <c r="J5020">
        <v>7.6</v>
      </c>
      <c r="K5020">
        <v>7.6</v>
      </c>
      <c r="L5020">
        <v>7.6</v>
      </c>
      <c r="M5020">
        <v>6.8</v>
      </c>
      <c r="R5020" t="s">
        <v>199</v>
      </c>
      <c r="T5020" t="s">
        <v>1955</v>
      </c>
      <c r="U5020">
        <v>22.338000000000001</v>
      </c>
      <c r="V5020">
        <v>143.72999999999999</v>
      </c>
      <c r="W5020">
        <v>30</v>
      </c>
    </row>
    <row r="5021" spans="1:47" x14ac:dyDescent="0.35">
      <c r="A5021">
        <v>7301</v>
      </c>
      <c r="B5021" t="s">
        <v>51</v>
      </c>
      <c r="C5021">
        <v>2000</v>
      </c>
      <c r="D5021">
        <v>4</v>
      </c>
      <c r="E5021">
        <v>5</v>
      </c>
      <c r="F5021">
        <v>4</v>
      </c>
      <c r="G5021">
        <v>36</v>
      </c>
      <c r="H5021">
        <v>58.8</v>
      </c>
      <c r="I5021">
        <v>38</v>
      </c>
      <c r="J5021">
        <v>5.5</v>
      </c>
      <c r="K5021">
        <v>5.5</v>
      </c>
      <c r="L5021">
        <v>5.4</v>
      </c>
      <c r="M5021">
        <v>5.3</v>
      </c>
      <c r="R5021" t="s">
        <v>56</v>
      </c>
      <c r="T5021" t="s">
        <v>124</v>
      </c>
      <c r="U5021">
        <v>34.22</v>
      </c>
      <c r="V5021">
        <v>25.69</v>
      </c>
      <c r="W5021">
        <v>130</v>
      </c>
    </row>
    <row r="5022" spans="1:47" x14ac:dyDescent="0.35">
      <c r="A5022">
        <v>5557</v>
      </c>
      <c r="B5022" t="s">
        <v>51</v>
      </c>
      <c r="C5022">
        <v>2000</v>
      </c>
      <c r="D5022">
        <v>5</v>
      </c>
      <c r="E5022">
        <v>4</v>
      </c>
      <c r="F5022">
        <v>4</v>
      </c>
      <c r="G5022">
        <v>21</v>
      </c>
      <c r="H5022">
        <v>16.2</v>
      </c>
      <c r="I5022">
        <v>26</v>
      </c>
      <c r="J5022">
        <v>7.6</v>
      </c>
      <c r="K5022">
        <v>7.6</v>
      </c>
      <c r="L5022">
        <v>7.5</v>
      </c>
      <c r="M5022">
        <v>6.7</v>
      </c>
      <c r="R5022" t="s">
        <v>676</v>
      </c>
      <c r="T5022" t="s">
        <v>3275</v>
      </c>
      <c r="U5022">
        <v>-1.105</v>
      </c>
      <c r="V5022">
        <v>123.57299999999999</v>
      </c>
      <c r="W5022">
        <v>170</v>
      </c>
      <c r="X5022">
        <v>46</v>
      </c>
      <c r="Y5022">
        <v>1</v>
      </c>
      <c r="AB5022">
        <v>264</v>
      </c>
      <c r="AC5022">
        <v>3</v>
      </c>
      <c r="AD5022">
        <v>30</v>
      </c>
      <c r="AE5022">
        <v>4</v>
      </c>
      <c r="AF5022">
        <v>10000</v>
      </c>
      <c r="AG5022">
        <v>4</v>
      </c>
      <c r="AJ5022">
        <v>46</v>
      </c>
      <c r="AK5022">
        <v>1</v>
      </c>
      <c r="AN5022">
        <v>264</v>
      </c>
      <c r="AO5022">
        <v>3</v>
      </c>
      <c r="AP5022">
        <v>30</v>
      </c>
      <c r="AQ5022">
        <v>4</v>
      </c>
      <c r="AR5022">
        <v>10000</v>
      </c>
      <c r="AS5022">
        <v>4</v>
      </c>
    </row>
    <row r="5023" spans="1:47" x14ac:dyDescent="0.35">
      <c r="A5023">
        <v>5558</v>
      </c>
      <c r="B5023" t="s">
        <v>47</v>
      </c>
      <c r="C5023">
        <v>2000</v>
      </c>
      <c r="D5023">
        <v>5</v>
      </c>
      <c r="E5023">
        <v>7</v>
      </c>
      <c r="F5023">
        <v>23</v>
      </c>
      <c r="G5023">
        <v>10</v>
      </c>
      <c r="H5023">
        <v>54.1</v>
      </c>
      <c r="I5023">
        <v>5</v>
      </c>
      <c r="J5023">
        <v>4.0999999999999996</v>
      </c>
      <c r="L5023">
        <v>4.0999999999999996</v>
      </c>
      <c r="M5023">
        <v>4.5</v>
      </c>
      <c r="R5023" t="s">
        <v>80</v>
      </c>
      <c r="T5023" t="s">
        <v>3276</v>
      </c>
      <c r="U5023">
        <v>38.164000000000001</v>
      </c>
      <c r="V5023">
        <v>38.777000000000001</v>
      </c>
      <c r="W5023">
        <v>140</v>
      </c>
      <c r="AE5023">
        <v>2</v>
      </c>
      <c r="AN5023">
        <v>1</v>
      </c>
      <c r="AO5023">
        <v>1</v>
      </c>
      <c r="AQ5023">
        <v>2</v>
      </c>
      <c r="AT5023">
        <v>200</v>
      </c>
      <c r="AU5023">
        <v>3</v>
      </c>
    </row>
    <row r="5024" spans="1:47" x14ac:dyDescent="0.35">
      <c r="A5024">
        <v>5559</v>
      </c>
      <c r="B5024" t="s">
        <v>47</v>
      </c>
      <c r="C5024">
        <v>2000</v>
      </c>
      <c r="D5024">
        <v>5</v>
      </c>
      <c r="E5024">
        <v>17</v>
      </c>
      <c r="F5024">
        <v>3</v>
      </c>
      <c r="G5024">
        <v>25</v>
      </c>
      <c r="H5024">
        <v>48.7</v>
      </c>
      <c r="I5024">
        <v>10</v>
      </c>
      <c r="J5024">
        <v>5.4</v>
      </c>
      <c r="K5024">
        <v>5.4</v>
      </c>
      <c r="L5024">
        <v>5.3</v>
      </c>
      <c r="M5024">
        <v>5.4</v>
      </c>
      <c r="R5024" t="s">
        <v>738</v>
      </c>
      <c r="T5024" t="s">
        <v>3277</v>
      </c>
      <c r="U5024">
        <v>24.222999999999999</v>
      </c>
      <c r="V5024">
        <v>121.05800000000001</v>
      </c>
      <c r="W5024">
        <v>30</v>
      </c>
      <c r="X5024">
        <v>3</v>
      </c>
      <c r="Y5024">
        <v>1</v>
      </c>
      <c r="AB5024">
        <v>13</v>
      </c>
      <c r="AC5024">
        <v>1</v>
      </c>
      <c r="AE5024">
        <v>1</v>
      </c>
      <c r="AJ5024">
        <v>3</v>
      </c>
      <c r="AK5024">
        <v>1</v>
      </c>
      <c r="AN5024">
        <v>13</v>
      </c>
      <c r="AO5024">
        <v>1</v>
      </c>
      <c r="AQ5024">
        <v>1</v>
      </c>
    </row>
    <row r="5025" spans="1:47" x14ac:dyDescent="0.35">
      <c r="A5025">
        <v>5560</v>
      </c>
      <c r="B5025" t="s">
        <v>47</v>
      </c>
      <c r="C5025">
        <v>2000</v>
      </c>
      <c r="D5025">
        <v>6</v>
      </c>
      <c r="E5025">
        <v>4</v>
      </c>
      <c r="F5025">
        <v>16</v>
      </c>
      <c r="G5025">
        <v>28</v>
      </c>
      <c r="H5025">
        <v>26.1</v>
      </c>
      <c r="I5025">
        <v>33</v>
      </c>
      <c r="J5025">
        <v>7.9</v>
      </c>
      <c r="K5025">
        <v>7.9</v>
      </c>
      <c r="L5025">
        <v>8</v>
      </c>
      <c r="M5025">
        <v>6.8</v>
      </c>
      <c r="Q5025">
        <v>6</v>
      </c>
      <c r="R5025" t="s">
        <v>676</v>
      </c>
      <c r="T5025" t="s">
        <v>3278</v>
      </c>
      <c r="U5025">
        <v>-4.7210000000000001</v>
      </c>
      <c r="V5025">
        <v>102.087</v>
      </c>
      <c r="W5025">
        <v>60</v>
      </c>
      <c r="X5025">
        <v>103</v>
      </c>
      <c r="Y5025">
        <v>3</v>
      </c>
      <c r="AB5025">
        <v>2174</v>
      </c>
      <c r="AC5025">
        <v>4</v>
      </c>
      <c r="AD5025">
        <v>6</v>
      </c>
      <c r="AE5025">
        <v>3</v>
      </c>
      <c r="AJ5025">
        <v>103</v>
      </c>
      <c r="AK5025">
        <v>3</v>
      </c>
      <c r="AN5025">
        <v>2174</v>
      </c>
      <c r="AO5025">
        <v>4</v>
      </c>
      <c r="AP5025">
        <v>6</v>
      </c>
      <c r="AQ5025">
        <v>3</v>
      </c>
    </row>
    <row r="5026" spans="1:47" x14ac:dyDescent="0.35">
      <c r="A5026">
        <v>5561</v>
      </c>
      <c r="B5026" t="s">
        <v>47</v>
      </c>
      <c r="C5026">
        <v>2000</v>
      </c>
      <c r="D5026">
        <v>6</v>
      </c>
      <c r="E5026">
        <v>6</v>
      </c>
      <c r="F5026">
        <v>2</v>
      </c>
      <c r="G5026">
        <v>41</v>
      </c>
      <c r="H5026">
        <v>49.8</v>
      </c>
      <c r="I5026">
        <v>10</v>
      </c>
      <c r="J5026">
        <v>6</v>
      </c>
      <c r="K5026">
        <v>6</v>
      </c>
      <c r="L5026">
        <v>6.1</v>
      </c>
      <c r="M5026">
        <v>5.5</v>
      </c>
      <c r="Q5026">
        <v>7</v>
      </c>
      <c r="R5026" t="s">
        <v>80</v>
      </c>
      <c r="T5026" t="s">
        <v>3279</v>
      </c>
      <c r="U5026">
        <v>40.692999999999998</v>
      </c>
      <c r="V5026">
        <v>32.991999999999997</v>
      </c>
      <c r="W5026">
        <v>140</v>
      </c>
      <c r="X5026">
        <v>2</v>
      </c>
      <c r="Y5026">
        <v>1</v>
      </c>
      <c r="AB5026">
        <v>80</v>
      </c>
      <c r="AC5026">
        <v>2</v>
      </c>
      <c r="AE5026">
        <v>3</v>
      </c>
      <c r="AJ5026">
        <v>2</v>
      </c>
      <c r="AK5026">
        <v>1</v>
      </c>
      <c r="AN5026">
        <v>80</v>
      </c>
      <c r="AO5026">
        <v>2</v>
      </c>
      <c r="AQ5026">
        <v>3</v>
      </c>
      <c r="AT5026">
        <v>4600</v>
      </c>
      <c r="AU5026">
        <v>4</v>
      </c>
    </row>
    <row r="5027" spans="1:47" x14ac:dyDescent="0.35">
      <c r="A5027">
        <v>5562</v>
      </c>
      <c r="B5027" t="s">
        <v>47</v>
      </c>
      <c r="C5027">
        <v>2000</v>
      </c>
      <c r="D5027">
        <v>6</v>
      </c>
      <c r="E5027">
        <v>7</v>
      </c>
      <c r="F5027">
        <v>21</v>
      </c>
      <c r="G5027">
        <v>46</v>
      </c>
      <c r="H5027">
        <v>55.9</v>
      </c>
      <c r="I5027">
        <v>33</v>
      </c>
      <c r="J5027">
        <v>6.3</v>
      </c>
      <c r="K5027">
        <v>6.3</v>
      </c>
      <c r="L5027">
        <v>6.5</v>
      </c>
      <c r="M5027">
        <v>6.3</v>
      </c>
      <c r="R5027" t="s">
        <v>93</v>
      </c>
      <c r="T5027" t="s">
        <v>3280</v>
      </c>
      <c r="U5027">
        <v>26.856000000000002</v>
      </c>
      <c r="V5027">
        <v>97.238</v>
      </c>
      <c r="W5027">
        <v>30</v>
      </c>
      <c r="AE5027">
        <v>1</v>
      </c>
      <c r="AG5027">
        <v>2</v>
      </c>
      <c r="AI5027">
        <v>2</v>
      </c>
      <c r="AQ5027">
        <v>1</v>
      </c>
      <c r="AS5027">
        <v>2</v>
      </c>
    </row>
    <row r="5028" spans="1:47" x14ac:dyDescent="0.35">
      <c r="A5028">
        <v>5563</v>
      </c>
      <c r="B5028" t="s">
        <v>47</v>
      </c>
      <c r="C5028">
        <v>2000</v>
      </c>
      <c r="D5028">
        <v>6</v>
      </c>
      <c r="E5028">
        <v>7</v>
      </c>
      <c r="F5028">
        <v>23</v>
      </c>
      <c r="G5028">
        <v>45</v>
      </c>
      <c r="H5028">
        <v>26.6</v>
      </c>
      <c r="I5028">
        <v>33</v>
      </c>
      <c r="J5028">
        <v>6.7</v>
      </c>
      <c r="K5028">
        <v>6.7</v>
      </c>
      <c r="L5028">
        <v>6.7</v>
      </c>
      <c r="M5028">
        <v>6.1</v>
      </c>
      <c r="R5028" t="s">
        <v>676</v>
      </c>
      <c r="T5028" t="s">
        <v>3281</v>
      </c>
      <c r="U5028">
        <v>-4.6120000000000001</v>
      </c>
      <c r="V5028">
        <v>101.905</v>
      </c>
      <c r="W5028">
        <v>60</v>
      </c>
      <c r="X5028">
        <v>1</v>
      </c>
      <c r="Y5028">
        <v>1</v>
      </c>
      <c r="AE5028">
        <v>2</v>
      </c>
      <c r="AH5028">
        <v>600</v>
      </c>
      <c r="AI5028">
        <v>3</v>
      </c>
      <c r="AJ5028">
        <v>1</v>
      </c>
      <c r="AK5028">
        <v>1</v>
      </c>
      <c r="AQ5028">
        <v>2</v>
      </c>
      <c r="AT5028">
        <v>600</v>
      </c>
      <c r="AU5028">
        <v>3</v>
      </c>
    </row>
    <row r="5029" spans="1:47" x14ac:dyDescent="0.35">
      <c r="A5029">
        <v>5564</v>
      </c>
      <c r="B5029" t="s">
        <v>47</v>
      </c>
      <c r="C5029">
        <v>2000</v>
      </c>
      <c r="D5029">
        <v>6</v>
      </c>
      <c r="E5029">
        <v>10</v>
      </c>
      <c r="F5029">
        <v>18</v>
      </c>
      <c r="G5029">
        <v>23</v>
      </c>
      <c r="H5029">
        <v>29.3</v>
      </c>
      <c r="I5029">
        <v>33</v>
      </c>
      <c r="J5029">
        <v>6.4</v>
      </c>
      <c r="K5029">
        <v>6.4</v>
      </c>
      <c r="L5029">
        <v>6.2</v>
      </c>
      <c r="M5029">
        <v>6.2</v>
      </c>
      <c r="R5029" t="s">
        <v>738</v>
      </c>
      <c r="T5029" t="s">
        <v>3282</v>
      </c>
      <c r="U5029">
        <v>23.843</v>
      </c>
      <c r="V5029">
        <v>121.22499999999999</v>
      </c>
      <c r="W5029">
        <v>30</v>
      </c>
      <c r="X5029">
        <v>2</v>
      </c>
      <c r="Y5029">
        <v>1</v>
      </c>
      <c r="AB5029">
        <v>36</v>
      </c>
      <c r="AC5029">
        <v>1</v>
      </c>
      <c r="AE5029">
        <v>1</v>
      </c>
      <c r="AJ5029">
        <v>2</v>
      </c>
      <c r="AK5029">
        <v>1</v>
      </c>
      <c r="AN5029">
        <v>36</v>
      </c>
      <c r="AO5029">
        <v>1</v>
      </c>
      <c r="AQ5029">
        <v>1</v>
      </c>
    </row>
    <row r="5030" spans="1:47" x14ac:dyDescent="0.35">
      <c r="A5030">
        <v>8209</v>
      </c>
      <c r="B5030" t="s">
        <v>47</v>
      </c>
      <c r="C5030">
        <v>2000</v>
      </c>
      <c r="D5030">
        <v>6</v>
      </c>
      <c r="E5030">
        <v>17</v>
      </c>
      <c r="F5030">
        <v>15</v>
      </c>
      <c r="G5030">
        <v>40</v>
      </c>
      <c r="H5030">
        <v>41.7</v>
      </c>
      <c r="I5030">
        <v>10</v>
      </c>
      <c r="J5030">
        <v>6.5</v>
      </c>
      <c r="K5030">
        <v>6.5</v>
      </c>
      <c r="L5030">
        <v>6.6</v>
      </c>
      <c r="M5030">
        <v>5.7</v>
      </c>
      <c r="R5030" t="s">
        <v>287</v>
      </c>
      <c r="T5030" t="s">
        <v>3283</v>
      </c>
      <c r="U5030">
        <v>63.966000000000001</v>
      </c>
      <c r="V5030">
        <v>-20.486999999999998</v>
      </c>
      <c r="W5030">
        <v>120</v>
      </c>
      <c r="AB5030">
        <v>1</v>
      </c>
      <c r="AC5030">
        <v>1</v>
      </c>
      <c r="AD5030">
        <v>20</v>
      </c>
      <c r="AE5030">
        <v>3</v>
      </c>
      <c r="AF5030">
        <v>11</v>
      </c>
      <c r="AG5030">
        <v>1</v>
      </c>
      <c r="AH5030">
        <v>11</v>
      </c>
      <c r="AI5030">
        <v>1</v>
      </c>
      <c r="AN5030">
        <v>1</v>
      </c>
      <c r="AO5030">
        <v>1</v>
      </c>
      <c r="AP5030">
        <v>20</v>
      </c>
      <c r="AQ5030">
        <v>3</v>
      </c>
      <c r="AR5030">
        <v>11</v>
      </c>
      <c r="AS5030">
        <v>1</v>
      </c>
      <c r="AT5030">
        <v>19</v>
      </c>
      <c r="AU5030">
        <v>1</v>
      </c>
    </row>
    <row r="5031" spans="1:47" x14ac:dyDescent="0.35">
      <c r="A5031">
        <v>5565</v>
      </c>
      <c r="B5031" t="s">
        <v>51</v>
      </c>
      <c r="C5031">
        <v>2000</v>
      </c>
      <c r="D5031">
        <v>6</v>
      </c>
      <c r="E5031">
        <v>18</v>
      </c>
      <c r="F5031">
        <v>14</v>
      </c>
      <c r="G5031">
        <v>44</v>
      </c>
      <c r="H5031">
        <v>13.3</v>
      </c>
      <c r="I5031">
        <v>10</v>
      </c>
      <c r="J5031">
        <v>7.9</v>
      </c>
      <c r="K5031">
        <v>7.9</v>
      </c>
      <c r="L5031">
        <v>7.8</v>
      </c>
      <c r="M5031">
        <v>6.8</v>
      </c>
      <c r="R5031" t="s">
        <v>1395</v>
      </c>
      <c r="T5031" t="s">
        <v>3284</v>
      </c>
      <c r="U5031">
        <v>-13.802</v>
      </c>
      <c r="V5031">
        <v>97.453000000000003</v>
      </c>
      <c r="W5031">
        <v>60</v>
      </c>
    </row>
    <row r="5032" spans="1:47" x14ac:dyDescent="0.35">
      <c r="A5032">
        <v>5566</v>
      </c>
      <c r="B5032" t="s">
        <v>47</v>
      </c>
      <c r="C5032">
        <v>2000</v>
      </c>
      <c r="D5032">
        <v>6</v>
      </c>
      <c r="E5032">
        <v>21</v>
      </c>
      <c r="F5032">
        <v>0</v>
      </c>
      <c r="G5032">
        <v>51</v>
      </c>
      <c r="H5032">
        <v>46.8</v>
      </c>
      <c r="I5032">
        <v>10</v>
      </c>
      <c r="J5032">
        <v>6.5</v>
      </c>
      <c r="K5032">
        <v>6.5</v>
      </c>
      <c r="L5032">
        <v>6.6</v>
      </c>
      <c r="M5032">
        <v>6.1</v>
      </c>
      <c r="R5032" t="s">
        <v>287</v>
      </c>
      <c r="T5032" t="s">
        <v>3285</v>
      </c>
      <c r="U5032">
        <v>63.98</v>
      </c>
      <c r="V5032">
        <v>-20.757999999999999</v>
      </c>
      <c r="W5032">
        <v>120</v>
      </c>
      <c r="AD5032">
        <v>12</v>
      </c>
      <c r="AE5032">
        <v>3</v>
      </c>
      <c r="AF5032">
        <v>12</v>
      </c>
      <c r="AG5032">
        <v>1</v>
      </c>
      <c r="AH5032">
        <v>12</v>
      </c>
      <c r="AI5032">
        <v>1</v>
      </c>
      <c r="AP5032">
        <v>12</v>
      </c>
      <c r="AQ5032">
        <v>3</v>
      </c>
      <c r="AR5032">
        <v>12</v>
      </c>
      <c r="AS5032">
        <v>1</v>
      </c>
    </row>
    <row r="5033" spans="1:47" x14ac:dyDescent="0.35">
      <c r="A5033">
        <v>5568</v>
      </c>
      <c r="B5033" t="s">
        <v>51</v>
      </c>
      <c r="C5033">
        <v>2000</v>
      </c>
      <c r="D5033">
        <v>7</v>
      </c>
      <c r="E5033">
        <v>1</v>
      </c>
      <c r="F5033">
        <v>7</v>
      </c>
      <c r="G5033">
        <v>1</v>
      </c>
      <c r="H5033">
        <v>55.5</v>
      </c>
      <c r="I5033">
        <v>10</v>
      </c>
      <c r="J5033">
        <v>6.1</v>
      </c>
      <c r="K5033">
        <v>6.1</v>
      </c>
      <c r="L5033">
        <v>6.1</v>
      </c>
      <c r="M5033">
        <v>6</v>
      </c>
      <c r="R5033" t="s">
        <v>199</v>
      </c>
      <c r="T5033" t="s">
        <v>3286</v>
      </c>
      <c r="U5033">
        <v>34.220999999999997</v>
      </c>
      <c r="V5033">
        <v>139.131</v>
      </c>
      <c r="W5033">
        <v>30</v>
      </c>
      <c r="X5033">
        <v>1</v>
      </c>
      <c r="Y5033">
        <v>1</v>
      </c>
      <c r="AC5033">
        <v>3</v>
      </c>
      <c r="AE5033">
        <v>1</v>
      </c>
      <c r="AJ5033">
        <v>1</v>
      </c>
      <c r="AK5033">
        <v>1</v>
      </c>
      <c r="AO5033">
        <v>3</v>
      </c>
      <c r="AQ5033">
        <v>1</v>
      </c>
    </row>
    <row r="5034" spans="1:47" x14ac:dyDescent="0.35">
      <c r="A5034">
        <v>5569</v>
      </c>
      <c r="B5034" t="s">
        <v>47</v>
      </c>
      <c r="C5034">
        <v>2000</v>
      </c>
      <c r="D5034">
        <v>7</v>
      </c>
      <c r="E5034">
        <v>6</v>
      </c>
      <c r="F5034">
        <v>19</v>
      </c>
      <c r="G5034">
        <v>30</v>
      </c>
      <c r="H5034">
        <v>20.3</v>
      </c>
      <c r="I5034">
        <v>33</v>
      </c>
      <c r="J5034">
        <v>5.4</v>
      </c>
      <c r="K5034">
        <v>5.4</v>
      </c>
      <c r="L5034">
        <v>5.0999999999999996</v>
      </c>
      <c r="M5034">
        <v>5</v>
      </c>
      <c r="R5034" t="s">
        <v>713</v>
      </c>
      <c r="T5034" t="s">
        <v>3287</v>
      </c>
      <c r="U5034">
        <v>11.884</v>
      </c>
      <c r="V5034">
        <v>-85.988</v>
      </c>
      <c r="W5034">
        <v>100</v>
      </c>
      <c r="X5034">
        <v>7</v>
      </c>
      <c r="Y5034">
        <v>1</v>
      </c>
      <c r="AB5034">
        <v>42</v>
      </c>
      <c r="AC5034">
        <v>1</v>
      </c>
      <c r="AE5034">
        <v>3</v>
      </c>
      <c r="AF5034">
        <v>357</v>
      </c>
      <c r="AG5034">
        <v>3</v>
      </c>
      <c r="AH5034">
        <v>1130</v>
      </c>
      <c r="AI5034">
        <v>4</v>
      </c>
      <c r="AJ5034">
        <v>7</v>
      </c>
      <c r="AK5034">
        <v>1</v>
      </c>
      <c r="AN5034">
        <v>42</v>
      </c>
      <c r="AO5034">
        <v>1</v>
      </c>
      <c r="AQ5034">
        <v>3</v>
      </c>
      <c r="AR5034">
        <v>357</v>
      </c>
      <c r="AS5034">
        <v>3</v>
      </c>
      <c r="AT5034">
        <v>1130</v>
      </c>
      <c r="AU5034">
        <v>4</v>
      </c>
    </row>
    <row r="5035" spans="1:47" x14ac:dyDescent="0.35">
      <c r="A5035">
        <v>5570</v>
      </c>
      <c r="B5035" t="s">
        <v>47</v>
      </c>
      <c r="C5035">
        <v>2000</v>
      </c>
      <c r="D5035">
        <v>7</v>
      </c>
      <c r="E5035">
        <v>12</v>
      </c>
      <c r="F5035">
        <v>1</v>
      </c>
      <c r="G5035">
        <v>10</v>
      </c>
      <c r="H5035">
        <v>42.6</v>
      </c>
      <c r="I5035">
        <v>33</v>
      </c>
      <c r="J5035">
        <v>5.4</v>
      </c>
      <c r="K5035">
        <v>5.4</v>
      </c>
      <c r="L5035">
        <v>5</v>
      </c>
      <c r="M5035">
        <v>5.2</v>
      </c>
      <c r="R5035" t="s">
        <v>676</v>
      </c>
      <c r="T5035" t="s">
        <v>3288</v>
      </c>
      <c r="U5035">
        <v>-6.6749999999999998</v>
      </c>
      <c r="V5035">
        <v>106.845</v>
      </c>
      <c r="W5035">
        <v>60</v>
      </c>
      <c r="AB5035">
        <v>6</v>
      </c>
      <c r="AC5035">
        <v>1</v>
      </c>
      <c r="AE5035">
        <v>2</v>
      </c>
      <c r="AH5035">
        <v>225</v>
      </c>
      <c r="AI5035">
        <v>3</v>
      </c>
      <c r="AN5035">
        <v>6</v>
      </c>
      <c r="AO5035">
        <v>1</v>
      </c>
      <c r="AQ5035">
        <v>2</v>
      </c>
      <c r="AT5035">
        <v>225</v>
      </c>
      <c r="AU5035">
        <v>3</v>
      </c>
    </row>
    <row r="5036" spans="1:47" x14ac:dyDescent="0.35">
      <c r="A5036">
        <v>5571</v>
      </c>
      <c r="B5036" t="s">
        <v>51</v>
      </c>
      <c r="C5036">
        <v>2000</v>
      </c>
      <c r="D5036">
        <v>7</v>
      </c>
      <c r="E5036">
        <v>15</v>
      </c>
      <c r="F5036">
        <v>1</v>
      </c>
      <c r="G5036">
        <v>30</v>
      </c>
      <c r="H5036">
        <v>30.5</v>
      </c>
      <c r="I5036">
        <v>10</v>
      </c>
      <c r="J5036">
        <v>6.1</v>
      </c>
      <c r="K5036">
        <v>6.1</v>
      </c>
      <c r="L5036">
        <v>5.9</v>
      </c>
      <c r="M5036">
        <v>5.5</v>
      </c>
      <c r="R5036" t="s">
        <v>199</v>
      </c>
      <c r="T5036" t="s">
        <v>3289</v>
      </c>
      <c r="U5036">
        <v>34.319000000000003</v>
      </c>
      <c r="V5036">
        <v>139.26</v>
      </c>
      <c r="W5036">
        <v>30</v>
      </c>
      <c r="AB5036">
        <v>10</v>
      </c>
      <c r="AC5036">
        <v>1</v>
      </c>
      <c r="AE5036">
        <v>1</v>
      </c>
      <c r="AH5036">
        <v>20</v>
      </c>
      <c r="AI5036">
        <v>1</v>
      </c>
      <c r="AN5036">
        <v>10</v>
      </c>
      <c r="AO5036">
        <v>1</v>
      </c>
      <c r="AQ5036">
        <v>1</v>
      </c>
      <c r="AT5036">
        <v>20</v>
      </c>
      <c r="AU5036">
        <v>1</v>
      </c>
    </row>
    <row r="5037" spans="1:47" x14ac:dyDescent="0.35">
      <c r="A5037">
        <v>5572</v>
      </c>
      <c r="B5037" t="s">
        <v>47</v>
      </c>
      <c r="C5037">
        <v>2000</v>
      </c>
      <c r="D5037">
        <v>7</v>
      </c>
      <c r="E5037">
        <v>16</v>
      </c>
      <c r="F5037">
        <v>3</v>
      </c>
      <c r="G5037">
        <v>21</v>
      </c>
      <c r="H5037">
        <v>45.5</v>
      </c>
      <c r="I5037">
        <v>33</v>
      </c>
      <c r="J5037">
        <v>6.4</v>
      </c>
      <c r="K5037">
        <v>6.4</v>
      </c>
      <c r="L5037">
        <v>6.3</v>
      </c>
      <c r="M5037">
        <v>6.1</v>
      </c>
      <c r="R5037" t="s">
        <v>621</v>
      </c>
      <c r="T5037" t="s">
        <v>3290</v>
      </c>
      <c r="U5037">
        <v>20.253</v>
      </c>
      <c r="V5037">
        <v>122.04300000000001</v>
      </c>
      <c r="W5037">
        <v>170</v>
      </c>
      <c r="AB5037">
        <v>6</v>
      </c>
      <c r="AC5037">
        <v>1</v>
      </c>
      <c r="AE5037">
        <v>2</v>
      </c>
      <c r="AI5037">
        <v>3</v>
      </c>
      <c r="AN5037">
        <v>6</v>
      </c>
      <c r="AO5037">
        <v>1</v>
      </c>
      <c r="AQ5037">
        <v>2</v>
      </c>
      <c r="AU5037">
        <v>3</v>
      </c>
    </row>
    <row r="5038" spans="1:47" x14ac:dyDescent="0.35">
      <c r="A5038">
        <v>7803</v>
      </c>
      <c r="B5038" t="s">
        <v>51</v>
      </c>
      <c r="C5038">
        <v>2000</v>
      </c>
      <c r="D5038">
        <v>7</v>
      </c>
      <c r="E5038">
        <v>30</v>
      </c>
      <c r="F5038">
        <v>12</v>
      </c>
      <c r="G5038">
        <v>25</v>
      </c>
      <c r="H5038">
        <v>45.5</v>
      </c>
      <c r="I5038">
        <v>10</v>
      </c>
      <c r="J5038">
        <v>6.5</v>
      </c>
      <c r="K5038">
        <v>6.5</v>
      </c>
      <c r="L5038">
        <v>6.5</v>
      </c>
      <c r="M5038">
        <v>6</v>
      </c>
      <c r="R5038" t="s">
        <v>199</v>
      </c>
      <c r="T5038" t="s">
        <v>2283</v>
      </c>
      <c r="U5038">
        <v>33.901000000000003</v>
      </c>
      <c r="V5038">
        <v>139.376</v>
      </c>
      <c r="W5038">
        <v>30</v>
      </c>
      <c r="AB5038">
        <v>1</v>
      </c>
      <c r="AC5038">
        <v>1</v>
      </c>
      <c r="AE5038">
        <v>1</v>
      </c>
      <c r="AN5038">
        <v>1</v>
      </c>
      <c r="AO5038">
        <v>1</v>
      </c>
      <c r="AQ5038">
        <v>1</v>
      </c>
    </row>
    <row r="5039" spans="1:47" x14ac:dyDescent="0.35">
      <c r="A5039">
        <v>5574</v>
      </c>
      <c r="B5039" t="s">
        <v>47</v>
      </c>
      <c r="C5039">
        <v>2000</v>
      </c>
      <c r="D5039">
        <v>8</v>
      </c>
      <c r="E5039">
        <v>4</v>
      </c>
      <c r="F5039">
        <v>21</v>
      </c>
      <c r="G5039">
        <v>13</v>
      </c>
      <c r="H5039">
        <v>2.7</v>
      </c>
      <c r="I5039">
        <v>10</v>
      </c>
      <c r="J5039">
        <v>6.8</v>
      </c>
      <c r="K5039">
        <v>6.8</v>
      </c>
      <c r="L5039">
        <v>7.1</v>
      </c>
      <c r="M5039">
        <v>6.3</v>
      </c>
      <c r="Q5039">
        <v>6</v>
      </c>
      <c r="R5039" t="s">
        <v>98</v>
      </c>
      <c r="T5039" t="s">
        <v>3291</v>
      </c>
      <c r="U5039">
        <v>48.786000000000001</v>
      </c>
      <c r="V5039">
        <v>142.24600000000001</v>
      </c>
      <c r="W5039">
        <v>50</v>
      </c>
      <c r="AB5039">
        <v>8</v>
      </c>
      <c r="AC5039">
        <v>1</v>
      </c>
      <c r="AD5039">
        <v>0.92</v>
      </c>
      <c r="AE5039">
        <v>1</v>
      </c>
      <c r="AH5039">
        <v>1390</v>
      </c>
      <c r="AI5039">
        <v>4</v>
      </c>
      <c r="AN5039">
        <v>8</v>
      </c>
      <c r="AO5039">
        <v>1</v>
      </c>
      <c r="AP5039">
        <v>0.92</v>
      </c>
      <c r="AQ5039">
        <v>1</v>
      </c>
      <c r="AT5039">
        <v>1390</v>
      </c>
      <c r="AU5039">
        <v>4</v>
      </c>
    </row>
    <row r="5040" spans="1:47" x14ac:dyDescent="0.35">
      <c r="A5040">
        <v>5575</v>
      </c>
      <c r="B5040" t="s">
        <v>47</v>
      </c>
      <c r="C5040">
        <v>2000</v>
      </c>
      <c r="D5040">
        <v>8</v>
      </c>
      <c r="E5040">
        <v>21</v>
      </c>
      <c r="F5040">
        <v>13</v>
      </c>
      <c r="G5040">
        <v>25</v>
      </c>
      <c r="H5040">
        <v>44.5</v>
      </c>
      <c r="I5040">
        <v>33</v>
      </c>
      <c r="J5040">
        <v>4.2</v>
      </c>
      <c r="L5040">
        <v>4.2</v>
      </c>
      <c r="M5040">
        <v>4.9000000000000004</v>
      </c>
      <c r="R5040" t="s">
        <v>93</v>
      </c>
      <c r="T5040" t="s">
        <v>3166</v>
      </c>
      <c r="U5040">
        <v>25.826000000000001</v>
      </c>
      <c r="V5040">
        <v>102.194</v>
      </c>
      <c r="W5040">
        <v>30</v>
      </c>
      <c r="X5040">
        <v>1</v>
      </c>
      <c r="Y5040">
        <v>1</v>
      </c>
      <c r="AB5040">
        <v>406</v>
      </c>
      <c r="AC5040">
        <v>3</v>
      </c>
      <c r="AD5040">
        <v>43</v>
      </c>
      <c r="AE5040">
        <v>4</v>
      </c>
      <c r="AJ5040">
        <v>1</v>
      </c>
      <c r="AK5040">
        <v>1</v>
      </c>
      <c r="AN5040">
        <v>406</v>
      </c>
      <c r="AO5040">
        <v>3</v>
      </c>
      <c r="AP5040">
        <v>43</v>
      </c>
      <c r="AQ5040">
        <v>4</v>
      </c>
    </row>
    <row r="5041" spans="1:47" x14ac:dyDescent="0.35">
      <c r="A5041">
        <v>5576</v>
      </c>
      <c r="B5041" t="s">
        <v>47</v>
      </c>
      <c r="C5041">
        <v>2000</v>
      </c>
      <c r="D5041">
        <v>9</v>
      </c>
      <c r="E5041">
        <v>3</v>
      </c>
      <c r="F5041">
        <v>8</v>
      </c>
      <c r="G5041">
        <v>36</v>
      </c>
      <c r="H5041">
        <v>30</v>
      </c>
      <c r="I5041">
        <v>10</v>
      </c>
      <c r="J5041">
        <v>5</v>
      </c>
      <c r="K5041">
        <v>5</v>
      </c>
      <c r="L5041">
        <v>4.9000000000000004</v>
      </c>
      <c r="M5041">
        <v>4.9000000000000004</v>
      </c>
      <c r="Q5041">
        <v>7</v>
      </c>
      <c r="R5041" t="s">
        <v>505</v>
      </c>
      <c r="S5041" t="s">
        <v>1092</v>
      </c>
      <c r="T5041" t="s">
        <v>3292</v>
      </c>
      <c r="U5041">
        <v>38.378999999999998</v>
      </c>
      <c r="V5041">
        <v>-122.413</v>
      </c>
      <c r="W5041">
        <v>150</v>
      </c>
      <c r="AB5041">
        <v>41</v>
      </c>
      <c r="AC5041">
        <v>1</v>
      </c>
      <c r="AD5041">
        <v>50</v>
      </c>
      <c r="AE5041">
        <v>4</v>
      </c>
      <c r="AN5041">
        <v>41</v>
      </c>
      <c r="AO5041">
        <v>1</v>
      </c>
      <c r="AP5041">
        <v>50</v>
      </c>
      <c r="AQ5041">
        <v>4</v>
      </c>
    </row>
    <row r="5042" spans="1:47" x14ac:dyDescent="0.35">
      <c r="A5042">
        <v>5577</v>
      </c>
      <c r="B5042" t="s">
        <v>47</v>
      </c>
      <c r="C5042">
        <v>2000</v>
      </c>
      <c r="D5042">
        <v>10</v>
      </c>
      <c r="E5042">
        <v>2</v>
      </c>
      <c r="F5042">
        <v>2</v>
      </c>
      <c r="G5042">
        <v>25</v>
      </c>
      <c r="H5042">
        <v>31.3</v>
      </c>
      <c r="I5042">
        <v>34</v>
      </c>
      <c r="J5042">
        <v>6.5</v>
      </c>
      <c r="K5042">
        <v>6.5</v>
      </c>
      <c r="L5042">
        <v>6.7</v>
      </c>
      <c r="M5042">
        <v>6.1</v>
      </c>
      <c r="R5042" t="s">
        <v>2476</v>
      </c>
      <c r="T5042" t="s">
        <v>3293</v>
      </c>
      <c r="U5042">
        <v>-7.9770000000000003</v>
      </c>
      <c r="V5042">
        <v>30.709</v>
      </c>
      <c r="W5042">
        <v>10</v>
      </c>
      <c r="AB5042">
        <v>6</v>
      </c>
      <c r="AC5042">
        <v>1</v>
      </c>
      <c r="AE5042">
        <v>1</v>
      </c>
      <c r="AF5042">
        <v>7</v>
      </c>
      <c r="AG5042">
        <v>1</v>
      </c>
      <c r="AH5042">
        <v>150</v>
      </c>
      <c r="AI5042">
        <v>3</v>
      </c>
      <c r="AN5042">
        <v>6</v>
      </c>
      <c r="AO5042">
        <v>1</v>
      </c>
      <c r="AQ5042">
        <v>1</v>
      </c>
      <c r="AR5042">
        <v>7</v>
      </c>
      <c r="AS5042">
        <v>1</v>
      </c>
      <c r="AT5042">
        <v>150</v>
      </c>
      <c r="AU5042">
        <v>3</v>
      </c>
    </row>
    <row r="5043" spans="1:47" x14ac:dyDescent="0.35">
      <c r="A5043">
        <v>5578</v>
      </c>
      <c r="B5043" t="s">
        <v>47</v>
      </c>
      <c r="C5043">
        <v>2000</v>
      </c>
      <c r="D5043">
        <v>10</v>
      </c>
      <c r="E5043">
        <v>6</v>
      </c>
      <c r="F5043">
        <v>4</v>
      </c>
      <c r="G5043">
        <v>30</v>
      </c>
      <c r="H5043">
        <v>19.100000000000001</v>
      </c>
      <c r="I5043">
        <v>10</v>
      </c>
      <c r="J5043">
        <v>6.7</v>
      </c>
      <c r="K5043">
        <v>6.7</v>
      </c>
      <c r="L5043">
        <v>6.8</v>
      </c>
      <c r="M5043">
        <v>5.8</v>
      </c>
      <c r="Q5043">
        <v>9</v>
      </c>
      <c r="R5043" t="s">
        <v>199</v>
      </c>
      <c r="T5043" t="s">
        <v>3294</v>
      </c>
      <c r="U5043">
        <v>35.456000000000003</v>
      </c>
      <c r="V5043">
        <v>133.13399999999999</v>
      </c>
      <c r="W5043">
        <v>30</v>
      </c>
      <c r="AB5043">
        <v>130</v>
      </c>
      <c r="AC5043">
        <v>3</v>
      </c>
      <c r="AD5043">
        <v>150</v>
      </c>
      <c r="AE5043">
        <v>4</v>
      </c>
      <c r="AF5043">
        <v>104</v>
      </c>
      <c r="AG5043">
        <v>3</v>
      </c>
      <c r="AH5043">
        <v>2230</v>
      </c>
      <c r="AI5043">
        <v>4</v>
      </c>
      <c r="AN5043">
        <v>130</v>
      </c>
      <c r="AO5043">
        <v>3</v>
      </c>
      <c r="AP5043">
        <v>150</v>
      </c>
      <c r="AQ5043">
        <v>4</v>
      </c>
      <c r="AR5043">
        <v>104</v>
      </c>
      <c r="AS5043">
        <v>3</v>
      </c>
      <c r="AT5043">
        <v>2230</v>
      </c>
      <c r="AU5043">
        <v>4</v>
      </c>
    </row>
    <row r="5044" spans="1:47" x14ac:dyDescent="0.35">
      <c r="A5044">
        <v>5579</v>
      </c>
      <c r="B5044" t="s">
        <v>47</v>
      </c>
      <c r="C5044">
        <v>2000</v>
      </c>
      <c r="D5044">
        <v>10</v>
      </c>
      <c r="E5044">
        <v>30</v>
      </c>
      <c r="F5044">
        <v>22</v>
      </c>
      <c r="G5044">
        <v>39</v>
      </c>
      <c r="H5044">
        <v>6.5</v>
      </c>
      <c r="I5044">
        <v>33</v>
      </c>
      <c r="J5044">
        <v>5.0999999999999996</v>
      </c>
      <c r="K5044">
        <v>5.0999999999999996</v>
      </c>
      <c r="L5044">
        <v>4.5</v>
      </c>
      <c r="M5044">
        <v>5.2</v>
      </c>
      <c r="R5044" t="s">
        <v>121</v>
      </c>
      <c r="T5044" t="s">
        <v>3295</v>
      </c>
      <c r="U5044">
        <v>37.542000000000002</v>
      </c>
      <c r="V5044">
        <v>69.581999999999994</v>
      </c>
      <c r="W5044">
        <v>40</v>
      </c>
      <c r="AE5044">
        <v>2</v>
      </c>
      <c r="AQ5044">
        <v>2</v>
      </c>
      <c r="AT5044">
        <v>800</v>
      </c>
      <c r="AU5044">
        <v>3</v>
      </c>
    </row>
    <row r="5045" spans="1:47" x14ac:dyDescent="0.35">
      <c r="A5045">
        <v>5580</v>
      </c>
      <c r="B5045" t="s">
        <v>47</v>
      </c>
      <c r="C5045">
        <v>2000</v>
      </c>
      <c r="D5045">
        <v>11</v>
      </c>
      <c r="E5045">
        <v>8</v>
      </c>
      <c r="F5045">
        <v>6</v>
      </c>
      <c r="G5045">
        <v>59</v>
      </c>
      <c r="H5045">
        <v>58.8</v>
      </c>
      <c r="I5045">
        <v>17</v>
      </c>
      <c r="J5045">
        <v>6.5</v>
      </c>
      <c r="K5045">
        <v>6.5</v>
      </c>
      <c r="L5045">
        <v>6.4</v>
      </c>
      <c r="M5045">
        <v>6</v>
      </c>
      <c r="R5045" t="s">
        <v>663</v>
      </c>
      <c r="T5045" t="s">
        <v>3296</v>
      </c>
      <c r="U5045">
        <v>7.0419999999999998</v>
      </c>
      <c r="V5045">
        <v>-77.828999999999994</v>
      </c>
      <c r="W5045">
        <v>100</v>
      </c>
      <c r="AB5045">
        <v>2</v>
      </c>
      <c r="AC5045">
        <v>1</v>
      </c>
      <c r="AE5045">
        <v>2</v>
      </c>
      <c r="AH5045">
        <v>86</v>
      </c>
      <c r="AI5045">
        <v>2</v>
      </c>
      <c r="AN5045">
        <v>2</v>
      </c>
      <c r="AO5045">
        <v>1</v>
      </c>
      <c r="AQ5045">
        <v>2</v>
      </c>
      <c r="AT5045">
        <v>86</v>
      </c>
      <c r="AU5045">
        <v>2</v>
      </c>
    </row>
    <row r="5046" spans="1:47" x14ac:dyDescent="0.35">
      <c r="A5046">
        <v>5581</v>
      </c>
      <c r="B5046" t="s">
        <v>51</v>
      </c>
      <c r="C5046">
        <v>2000</v>
      </c>
      <c r="D5046">
        <v>11</v>
      </c>
      <c r="E5046">
        <v>16</v>
      </c>
      <c r="F5046">
        <v>4</v>
      </c>
      <c r="G5046">
        <v>54</v>
      </c>
      <c r="H5046">
        <v>55.9</v>
      </c>
      <c r="I5046">
        <v>17</v>
      </c>
      <c r="J5046">
        <v>8</v>
      </c>
      <c r="K5046">
        <v>8</v>
      </c>
      <c r="L5046">
        <v>8.1999999999999993</v>
      </c>
      <c r="M5046">
        <v>6</v>
      </c>
      <c r="R5046" t="s">
        <v>977</v>
      </c>
      <c r="T5046" t="s">
        <v>3297</v>
      </c>
      <c r="U5046">
        <v>-4.0010000000000003</v>
      </c>
      <c r="V5046">
        <v>152.327</v>
      </c>
      <c r="W5046">
        <v>170</v>
      </c>
      <c r="X5046">
        <v>2</v>
      </c>
      <c r="Y5046">
        <v>1</v>
      </c>
      <c r="AE5046">
        <v>2</v>
      </c>
      <c r="AG5046">
        <v>3</v>
      </c>
      <c r="AJ5046">
        <v>2</v>
      </c>
      <c r="AK5046">
        <v>1</v>
      </c>
      <c r="AQ5046">
        <v>2</v>
      </c>
      <c r="AS5046">
        <v>3</v>
      </c>
    </row>
    <row r="5047" spans="1:47" x14ac:dyDescent="0.35">
      <c r="A5047">
        <v>5582</v>
      </c>
      <c r="B5047" t="s">
        <v>47</v>
      </c>
      <c r="C5047">
        <v>2000</v>
      </c>
      <c r="D5047">
        <v>11</v>
      </c>
      <c r="E5047">
        <v>16</v>
      </c>
      <c r="F5047">
        <v>7</v>
      </c>
      <c r="G5047">
        <v>42</v>
      </c>
      <c r="H5047">
        <v>16.899999999999999</v>
      </c>
      <c r="I5047">
        <v>30</v>
      </c>
      <c r="J5047">
        <v>7.8</v>
      </c>
      <c r="K5047">
        <v>7.8</v>
      </c>
      <c r="L5047">
        <v>7.8</v>
      </c>
      <c r="M5047">
        <v>6.2</v>
      </c>
      <c r="R5047" t="s">
        <v>977</v>
      </c>
      <c r="T5047" t="s">
        <v>3298</v>
      </c>
      <c r="U5047">
        <v>-5.2329999999999997</v>
      </c>
      <c r="V5047">
        <v>153.102</v>
      </c>
      <c r="W5047">
        <v>170</v>
      </c>
      <c r="AE5047">
        <v>1</v>
      </c>
      <c r="AQ5047">
        <v>1</v>
      </c>
    </row>
    <row r="5048" spans="1:47" x14ac:dyDescent="0.35">
      <c r="A5048">
        <v>5583</v>
      </c>
      <c r="B5048" t="s">
        <v>47</v>
      </c>
      <c r="C5048">
        <v>2000</v>
      </c>
      <c r="D5048">
        <v>11</v>
      </c>
      <c r="E5048">
        <v>17</v>
      </c>
      <c r="F5048">
        <v>21</v>
      </c>
      <c r="G5048">
        <v>1</v>
      </c>
      <c r="H5048">
        <v>56.4</v>
      </c>
      <c r="I5048">
        <v>33</v>
      </c>
      <c r="J5048">
        <v>7.8</v>
      </c>
      <c r="K5048">
        <v>7.8</v>
      </c>
      <c r="L5048">
        <v>8</v>
      </c>
      <c r="M5048">
        <v>6.2</v>
      </c>
      <c r="R5048" t="s">
        <v>977</v>
      </c>
      <c r="T5048" t="s">
        <v>1856</v>
      </c>
      <c r="U5048">
        <v>-5.4960000000000004</v>
      </c>
      <c r="V5048">
        <v>151.78100000000001</v>
      </c>
      <c r="W5048">
        <v>170</v>
      </c>
    </row>
    <row r="5049" spans="1:47" x14ac:dyDescent="0.35">
      <c r="A5049">
        <v>5584</v>
      </c>
      <c r="B5049" t="s">
        <v>47</v>
      </c>
      <c r="C5049">
        <v>2000</v>
      </c>
      <c r="D5049">
        <v>11</v>
      </c>
      <c r="E5049">
        <v>25</v>
      </c>
      <c r="F5049">
        <v>18</v>
      </c>
      <c r="G5049">
        <v>9</v>
      </c>
      <c r="H5049">
        <v>11.4</v>
      </c>
      <c r="I5049">
        <v>50</v>
      </c>
      <c r="J5049">
        <v>6.8</v>
      </c>
      <c r="K5049">
        <v>6.8</v>
      </c>
      <c r="M5049">
        <v>5.8</v>
      </c>
      <c r="R5049" t="s">
        <v>165</v>
      </c>
      <c r="T5049" t="s">
        <v>3299</v>
      </c>
      <c r="U5049">
        <v>40.244999999999997</v>
      </c>
      <c r="V5049">
        <v>49.945999999999998</v>
      </c>
      <c r="W5049">
        <v>40</v>
      </c>
      <c r="X5049">
        <v>31</v>
      </c>
      <c r="Y5049">
        <v>1</v>
      </c>
      <c r="AB5049">
        <v>430</v>
      </c>
      <c r="AC5049">
        <v>3</v>
      </c>
      <c r="AE5049">
        <v>1</v>
      </c>
      <c r="AJ5049">
        <v>31</v>
      </c>
      <c r="AK5049">
        <v>1</v>
      </c>
      <c r="AN5049">
        <v>430</v>
      </c>
      <c r="AO5049">
        <v>3</v>
      </c>
      <c r="AQ5049">
        <v>1</v>
      </c>
    </row>
    <row r="5050" spans="1:47" x14ac:dyDescent="0.35">
      <c r="A5050">
        <v>5585</v>
      </c>
      <c r="B5050" t="s">
        <v>47</v>
      </c>
      <c r="C5050">
        <v>2000</v>
      </c>
      <c r="D5050">
        <v>12</v>
      </c>
      <c r="E5050">
        <v>6</v>
      </c>
      <c r="F5050">
        <v>17</v>
      </c>
      <c r="G5050">
        <v>11</v>
      </c>
      <c r="H5050">
        <v>6.4</v>
      </c>
      <c r="I5050">
        <v>30</v>
      </c>
      <c r="J5050">
        <v>7</v>
      </c>
      <c r="K5050">
        <v>7</v>
      </c>
      <c r="L5050">
        <v>7.5</v>
      </c>
      <c r="M5050">
        <v>6.7</v>
      </c>
      <c r="R5050" t="s">
        <v>54</v>
      </c>
      <c r="T5050" t="s">
        <v>3300</v>
      </c>
      <c r="U5050">
        <v>39.566000000000003</v>
      </c>
      <c r="V5050">
        <v>54.798999999999999</v>
      </c>
      <c r="W5050">
        <v>40</v>
      </c>
      <c r="X5050">
        <v>11</v>
      </c>
      <c r="Y5050">
        <v>1</v>
      </c>
      <c r="AC5050">
        <v>2</v>
      </c>
      <c r="AE5050">
        <v>1</v>
      </c>
      <c r="AJ5050">
        <v>11</v>
      </c>
      <c r="AK5050">
        <v>1</v>
      </c>
      <c r="AO5050">
        <v>2</v>
      </c>
      <c r="AQ5050">
        <v>1</v>
      </c>
    </row>
    <row r="5051" spans="1:47" x14ac:dyDescent="0.35">
      <c r="A5051">
        <v>5586</v>
      </c>
      <c r="B5051" t="s">
        <v>47</v>
      </c>
      <c r="C5051">
        <v>2000</v>
      </c>
      <c r="D5051">
        <v>12</v>
      </c>
      <c r="E5051">
        <v>15</v>
      </c>
      <c r="F5051">
        <v>16</v>
      </c>
      <c r="G5051">
        <v>44</v>
      </c>
      <c r="H5051">
        <v>47.6</v>
      </c>
      <c r="I5051">
        <v>10</v>
      </c>
      <c r="J5051">
        <v>6</v>
      </c>
      <c r="K5051">
        <v>6</v>
      </c>
      <c r="L5051">
        <v>5.8</v>
      </c>
      <c r="M5051">
        <v>5.0999999999999996</v>
      </c>
      <c r="Q5051">
        <v>7</v>
      </c>
      <c r="R5051" t="s">
        <v>80</v>
      </c>
      <c r="T5051" t="s">
        <v>3301</v>
      </c>
      <c r="U5051">
        <v>38.457000000000001</v>
      </c>
      <c r="V5051">
        <v>31.350999999999999</v>
      </c>
      <c r="W5051">
        <v>140</v>
      </c>
      <c r="X5051">
        <v>6</v>
      </c>
      <c r="Y5051">
        <v>1</v>
      </c>
      <c r="AB5051">
        <v>41</v>
      </c>
      <c r="AC5051">
        <v>1</v>
      </c>
      <c r="AE5051">
        <v>1</v>
      </c>
      <c r="AJ5051">
        <v>6</v>
      </c>
      <c r="AK5051">
        <v>1</v>
      </c>
      <c r="AN5051">
        <v>41</v>
      </c>
      <c r="AO5051">
        <v>1</v>
      </c>
      <c r="AQ5051">
        <v>1</v>
      </c>
      <c r="AU5051">
        <v>2</v>
      </c>
    </row>
    <row r="5052" spans="1:47" x14ac:dyDescent="0.35">
      <c r="A5052">
        <v>8952</v>
      </c>
      <c r="B5052" t="s">
        <v>47</v>
      </c>
      <c r="C5052">
        <v>2001</v>
      </c>
      <c r="D5052">
        <v>1</v>
      </c>
      <c r="E5052">
        <v>1</v>
      </c>
      <c r="F5052">
        <v>6</v>
      </c>
      <c r="G5052">
        <v>57</v>
      </c>
      <c r="H5052">
        <v>4.0999999999999996</v>
      </c>
      <c r="I5052">
        <v>33</v>
      </c>
      <c r="J5052">
        <v>7.5</v>
      </c>
      <c r="K5052">
        <v>7.5</v>
      </c>
      <c r="L5052">
        <v>7.2</v>
      </c>
      <c r="M5052">
        <v>6.4</v>
      </c>
      <c r="R5052" t="s">
        <v>621</v>
      </c>
      <c r="T5052" t="s">
        <v>1872</v>
      </c>
      <c r="U5052">
        <v>6.8979999999999997</v>
      </c>
      <c r="V5052">
        <v>126.57899999999999</v>
      </c>
      <c r="W5052">
        <v>170</v>
      </c>
    </row>
    <row r="5053" spans="1:47" x14ac:dyDescent="0.35">
      <c r="A5053">
        <v>5587</v>
      </c>
      <c r="B5053" t="s">
        <v>51</v>
      </c>
      <c r="C5053">
        <v>2001</v>
      </c>
      <c r="D5053">
        <v>1</v>
      </c>
      <c r="E5053">
        <v>13</v>
      </c>
      <c r="F5053">
        <v>17</v>
      </c>
      <c r="G5053">
        <v>33</v>
      </c>
      <c r="H5053">
        <v>32.299999999999997</v>
      </c>
      <c r="I5053">
        <v>60</v>
      </c>
      <c r="J5053">
        <v>7.7</v>
      </c>
      <c r="K5053">
        <v>7.7</v>
      </c>
      <c r="L5053">
        <v>7.8</v>
      </c>
      <c r="M5053">
        <v>6.4</v>
      </c>
      <c r="Q5053">
        <v>8</v>
      </c>
      <c r="R5053" t="s">
        <v>591</v>
      </c>
      <c r="T5053" t="s">
        <v>3302</v>
      </c>
      <c r="U5053">
        <v>13.048999999999999</v>
      </c>
      <c r="V5053">
        <v>-88.66</v>
      </c>
      <c r="W5053">
        <v>100</v>
      </c>
      <c r="X5053">
        <v>844</v>
      </c>
      <c r="Y5053">
        <v>3</v>
      </c>
      <c r="AB5053">
        <v>4723</v>
      </c>
      <c r="AC5053">
        <v>4</v>
      </c>
      <c r="AD5053">
        <v>753</v>
      </c>
      <c r="AE5053">
        <v>4</v>
      </c>
      <c r="AF5053">
        <v>108226</v>
      </c>
      <c r="AG5053">
        <v>4</v>
      </c>
      <c r="AH5053">
        <v>169632</v>
      </c>
      <c r="AI5053">
        <v>4</v>
      </c>
      <c r="AJ5053">
        <v>844</v>
      </c>
      <c r="AK5053">
        <v>3</v>
      </c>
      <c r="AN5053">
        <v>4723</v>
      </c>
      <c r="AO5053">
        <v>4</v>
      </c>
      <c r="AP5053">
        <v>753</v>
      </c>
      <c r="AQ5053">
        <v>4</v>
      </c>
      <c r="AR5053">
        <v>108226</v>
      </c>
      <c r="AS5053">
        <v>4</v>
      </c>
      <c r="AT5053">
        <v>169632</v>
      </c>
      <c r="AU5053">
        <v>4</v>
      </c>
    </row>
    <row r="5054" spans="1:47" x14ac:dyDescent="0.35">
      <c r="A5054">
        <v>5589</v>
      </c>
      <c r="B5054" t="s">
        <v>47</v>
      </c>
      <c r="C5054">
        <v>2001</v>
      </c>
      <c r="D5054">
        <v>1</v>
      </c>
      <c r="E5054">
        <v>26</v>
      </c>
      <c r="F5054">
        <v>3</v>
      </c>
      <c r="G5054">
        <v>16</v>
      </c>
      <c r="H5054">
        <v>40.5</v>
      </c>
      <c r="I5054">
        <v>16</v>
      </c>
      <c r="J5054">
        <v>7.7</v>
      </c>
      <c r="K5054">
        <v>7.7</v>
      </c>
      <c r="L5054">
        <v>8</v>
      </c>
      <c r="M5054">
        <v>6.9</v>
      </c>
      <c r="Q5054">
        <v>10</v>
      </c>
      <c r="R5054" t="s">
        <v>77</v>
      </c>
      <c r="T5054" t="s">
        <v>3303</v>
      </c>
      <c r="U5054">
        <v>23.419</v>
      </c>
      <c r="V5054">
        <v>70.231999999999999</v>
      </c>
      <c r="W5054">
        <v>60</v>
      </c>
      <c r="X5054">
        <v>20005</v>
      </c>
      <c r="Y5054">
        <v>4</v>
      </c>
      <c r="AB5054">
        <v>166836</v>
      </c>
      <c r="AC5054">
        <v>4</v>
      </c>
      <c r="AD5054">
        <v>2623</v>
      </c>
      <c r="AE5054">
        <v>4</v>
      </c>
      <c r="AF5054">
        <v>339000</v>
      </c>
      <c r="AG5054">
        <v>4</v>
      </c>
      <c r="AH5054">
        <v>339000</v>
      </c>
      <c r="AI5054">
        <v>4</v>
      </c>
      <c r="AJ5054">
        <v>20005</v>
      </c>
      <c r="AK5054">
        <v>4</v>
      </c>
      <c r="AN5054">
        <v>166836</v>
      </c>
      <c r="AO5054">
        <v>4</v>
      </c>
      <c r="AP5054">
        <v>2623</v>
      </c>
      <c r="AQ5054">
        <v>4</v>
      </c>
      <c r="AR5054">
        <v>339000</v>
      </c>
      <c r="AS5054">
        <v>4</v>
      </c>
    </row>
    <row r="5055" spans="1:47" x14ac:dyDescent="0.35">
      <c r="A5055">
        <v>5592</v>
      </c>
      <c r="B5055" t="s">
        <v>47</v>
      </c>
      <c r="C5055">
        <v>2001</v>
      </c>
      <c r="D5055">
        <v>2</v>
      </c>
      <c r="E5055">
        <v>13</v>
      </c>
      <c r="F5055">
        <v>14</v>
      </c>
      <c r="G5055">
        <v>22</v>
      </c>
      <c r="H5055">
        <v>5.8</v>
      </c>
      <c r="I5055">
        <v>10</v>
      </c>
      <c r="J5055">
        <v>6.6</v>
      </c>
      <c r="K5055">
        <v>6.6</v>
      </c>
      <c r="L5055">
        <v>6.5</v>
      </c>
      <c r="M5055">
        <v>5.5</v>
      </c>
      <c r="Q5055">
        <v>6</v>
      </c>
      <c r="R5055" t="s">
        <v>591</v>
      </c>
      <c r="T5055" t="s">
        <v>3304</v>
      </c>
      <c r="U5055">
        <v>13.670999999999999</v>
      </c>
      <c r="V5055">
        <v>-88.938000000000002</v>
      </c>
      <c r="W5055">
        <v>100</v>
      </c>
      <c r="X5055">
        <v>315</v>
      </c>
      <c r="Y5055">
        <v>3</v>
      </c>
      <c r="AB5055">
        <v>3399</v>
      </c>
      <c r="AC5055">
        <v>4</v>
      </c>
      <c r="AD5055">
        <v>348.5</v>
      </c>
      <c r="AE5055">
        <v>4</v>
      </c>
      <c r="AF5055">
        <v>41302</v>
      </c>
      <c r="AG5055">
        <v>4</v>
      </c>
      <c r="AH5055">
        <v>15706</v>
      </c>
      <c r="AI5055">
        <v>4</v>
      </c>
      <c r="AJ5055">
        <v>315</v>
      </c>
      <c r="AK5055">
        <v>3</v>
      </c>
      <c r="AN5055">
        <v>3399</v>
      </c>
      <c r="AO5055">
        <v>4</v>
      </c>
      <c r="AP5055">
        <v>348.5</v>
      </c>
      <c r="AQ5055">
        <v>4</v>
      </c>
      <c r="AR5055">
        <v>41302</v>
      </c>
      <c r="AS5055">
        <v>4</v>
      </c>
      <c r="AT5055">
        <v>15706</v>
      </c>
      <c r="AU5055">
        <v>4</v>
      </c>
    </row>
    <row r="5056" spans="1:47" x14ac:dyDescent="0.35">
      <c r="A5056">
        <v>5593</v>
      </c>
      <c r="B5056" t="s">
        <v>47</v>
      </c>
      <c r="C5056">
        <v>2001</v>
      </c>
      <c r="D5056">
        <v>2</v>
      </c>
      <c r="E5056">
        <v>23</v>
      </c>
      <c r="F5056">
        <v>0</v>
      </c>
      <c r="G5056">
        <v>9</v>
      </c>
      <c r="H5056">
        <v>23.6</v>
      </c>
      <c r="I5056">
        <v>33</v>
      </c>
      <c r="J5056">
        <v>5.6</v>
      </c>
      <c r="K5056">
        <v>5.6</v>
      </c>
      <c r="L5056">
        <v>5.4</v>
      </c>
      <c r="M5056">
        <v>5.7</v>
      </c>
      <c r="R5056" t="s">
        <v>93</v>
      </c>
      <c r="T5056" t="s">
        <v>3305</v>
      </c>
      <c r="U5056">
        <v>29.513000000000002</v>
      </c>
      <c r="V5056">
        <v>101.129</v>
      </c>
      <c r="W5056">
        <v>30</v>
      </c>
      <c r="X5056">
        <v>3</v>
      </c>
      <c r="Y5056">
        <v>1</v>
      </c>
      <c r="AB5056">
        <v>109</v>
      </c>
      <c r="AC5056">
        <v>3</v>
      </c>
      <c r="AE5056">
        <v>3</v>
      </c>
      <c r="AF5056">
        <v>60000</v>
      </c>
      <c r="AG5056">
        <v>4</v>
      </c>
      <c r="AH5056">
        <v>60000</v>
      </c>
      <c r="AI5056">
        <v>4</v>
      </c>
      <c r="AJ5056">
        <v>3</v>
      </c>
      <c r="AK5056">
        <v>1</v>
      </c>
      <c r="AN5056">
        <v>109</v>
      </c>
      <c r="AO5056">
        <v>3</v>
      </c>
      <c r="AQ5056">
        <v>3</v>
      </c>
      <c r="AR5056">
        <v>60000</v>
      </c>
      <c r="AS5056">
        <v>4</v>
      </c>
    </row>
    <row r="5057" spans="1:47" x14ac:dyDescent="0.35">
      <c r="A5057">
        <v>5595</v>
      </c>
      <c r="B5057" t="s">
        <v>47</v>
      </c>
      <c r="C5057">
        <v>2001</v>
      </c>
      <c r="D5057">
        <v>2</v>
      </c>
      <c r="E5057">
        <v>28</v>
      </c>
      <c r="F5057">
        <v>18</v>
      </c>
      <c r="G5057">
        <v>54</v>
      </c>
      <c r="H5057">
        <v>32.799999999999997</v>
      </c>
      <c r="I5057">
        <v>52</v>
      </c>
      <c r="J5057">
        <v>6.8</v>
      </c>
      <c r="K5057">
        <v>6.8</v>
      </c>
      <c r="L5057">
        <v>6.6</v>
      </c>
      <c r="M5057">
        <v>6.5</v>
      </c>
      <c r="Q5057">
        <v>8</v>
      </c>
      <c r="R5057" t="s">
        <v>505</v>
      </c>
      <c r="S5057" t="s">
        <v>1673</v>
      </c>
      <c r="T5057" t="s">
        <v>3306</v>
      </c>
      <c r="U5057">
        <v>47.149000000000001</v>
      </c>
      <c r="V5057">
        <v>-122.727</v>
      </c>
      <c r="W5057">
        <v>150</v>
      </c>
      <c r="X5057">
        <v>1</v>
      </c>
      <c r="Y5057">
        <v>1</v>
      </c>
      <c r="AB5057">
        <v>400</v>
      </c>
      <c r="AC5057">
        <v>3</v>
      </c>
      <c r="AD5057">
        <v>2000</v>
      </c>
      <c r="AE5057">
        <v>4</v>
      </c>
      <c r="AJ5057">
        <v>1</v>
      </c>
      <c r="AK5057">
        <v>1</v>
      </c>
      <c r="AN5057">
        <v>400</v>
      </c>
      <c r="AO5057">
        <v>3</v>
      </c>
      <c r="AP5057">
        <v>2000</v>
      </c>
      <c r="AQ5057">
        <v>4</v>
      </c>
    </row>
    <row r="5058" spans="1:47" x14ac:dyDescent="0.35">
      <c r="A5058">
        <v>5596</v>
      </c>
      <c r="B5058" t="s">
        <v>47</v>
      </c>
      <c r="C5058">
        <v>2001</v>
      </c>
      <c r="D5058">
        <v>3</v>
      </c>
      <c r="E5058">
        <v>24</v>
      </c>
      <c r="F5058">
        <v>6</v>
      </c>
      <c r="G5058">
        <v>27</v>
      </c>
      <c r="H5058">
        <v>53.5</v>
      </c>
      <c r="I5058">
        <v>50</v>
      </c>
      <c r="J5058">
        <v>6.8</v>
      </c>
      <c r="K5058">
        <v>6.8</v>
      </c>
      <c r="L5058">
        <v>6.5</v>
      </c>
      <c r="M5058">
        <v>6.4</v>
      </c>
      <c r="Q5058">
        <v>9</v>
      </c>
      <c r="R5058" t="s">
        <v>199</v>
      </c>
      <c r="T5058" t="s">
        <v>3307</v>
      </c>
      <c r="U5058">
        <v>34.082999999999998</v>
      </c>
      <c r="V5058">
        <v>132.52600000000001</v>
      </c>
      <c r="W5058">
        <v>30</v>
      </c>
      <c r="X5058">
        <v>2</v>
      </c>
      <c r="Y5058">
        <v>1</v>
      </c>
      <c r="AB5058">
        <v>161</v>
      </c>
      <c r="AC5058">
        <v>3</v>
      </c>
      <c r="AD5058">
        <v>500</v>
      </c>
      <c r="AE5058">
        <v>4</v>
      </c>
      <c r="AH5058">
        <v>3700</v>
      </c>
      <c r="AI5058">
        <v>4</v>
      </c>
      <c r="AJ5058">
        <v>2</v>
      </c>
      <c r="AK5058">
        <v>1</v>
      </c>
      <c r="AN5058">
        <v>161</v>
      </c>
      <c r="AO5058">
        <v>3</v>
      </c>
      <c r="AP5058">
        <v>500</v>
      </c>
      <c r="AQ5058">
        <v>4</v>
      </c>
      <c r="AT5058">
        <v>3700</v>
      </c>
      <c r="AU5058">
        <v>4</v>
      </c>
    </row>
    <row r="5059" spans="1:47" x14ac:dyDescent="0.35">
      <c r="A5059">
        <v>5597</v>
      </c>
      <c r="B5059" t="s">
        <v>47</v>
      </c>
      <c r="C5059">
        <v>2001</v>
      </c>
      <c r="D5059">
        <v>5</v>
      </c>
      <c r="E5059">
        <v>8</v>
      </c>
      <c r="F5059">
        <v>18</v>
      </c>
      <c r="G5059">
        <v>2</v>
      </c>
      <c r="H5059">
        <v>16.899999999999999</v>
      </c>
      <c r="I5059">
        <v>10</v>
      </c>
      <c r="J5059">
        <v>5.7</v>
      </c>
      <c r="K5059">
        <v>5.7</v>
      </c>
      <c r="L5059">
        <v>5.4</v>
      </c>
      <c r="M5059">
        <v>5.2</v>
      </c>
      <c r="R5059" t="s">
        <v>591</v>
      </c>
      <c r="T5059" t="s">
        <v>3308</v>
      </c>
      <c r="U5059">
        <v>13.605</v>
      </c>
      <c r="V5059">
        <v>-88.795000000000002</v>
      </c>
      <c r="W5059">
        <v>100</v>
      </c>
      <c r="X5059">
        <v>1</v>
      </c>
      <c r="Y5059">
        <v>1</v>
      </c>
      <c r="AE5059">
        <v>2</v>
      </c>
      <c r="AF5059">
        <v>84</v>
      </c>
      <c r="AG5059">
        <v>2</v>
      </c>
      <c r="AH5059">
        <v>70</v>
      </c>
      <c r="AI5059">
        <v>2</v>
      </c>
      <c r="AJ5059">
        <v>1</v>
      </c>
      <c r="AK5059">
        <v>1</v>
      </c>
      <c r="AQ5059">
        <v>2</v>
      </c>
      <c r="AR5059">
        <v>84</v>
      </c>
      <c r="AS5059">
        <v>2</v>
      </c>
      <c r="AT5059">
        <v>70</v>
      </c>
      <c r="AU5059">
        <v>2</v>
      </c>
    </row>
    <row r="5060" spans="1:47" x14ac:dyDescent="0.35">
      <c r="A5060">
        <v>5598</v>
      </c>
      <c r="B5060" t="s">
        <v>47</v>
      </c>
      <c r="C5060">
        <v>2001</v>
      </c>
      <c r="D5060">
        <v>5</v>
      </c>
      <c r="E5060">
        <v>23</v>
      </c>
      <c r="F5060">
        <v>21</v>
      </c>
      <c r="G5060">
        <v>10</v>
      </c>
      <c r="H5060">
        <v>43.9</v>
      </c>
      <c r="I5060">
        <v>33</v>
      </c>
      <c r="J5060">
        <v>5.5</v>
      </c>
      <c r="K5060">
        <v>5.5</v>
      </c>
      <c r="L5060">
        <v>5.3</v>
      </c>
      <c r="M5060">
        <v>5.0999999999999996</v>
      </c>
      <c r="R5060" t="s">
        <v>93</v>
      </c>
      <c r="T5060" t="s">
        <v>3309</v>
      </c>
      <c r="U5060">
        <v>27.689</v>
      </c>
      <c r="V5060">
        <v>101.003</v>
      </c>
      <c r="W5060">
        <v>30</v>
      </c>
      <c r="X5060">
        <v>2</v>
      </c>
      <c r="Y5060">
        <v>1</v>
      </c>
      <c r="AB5060">
        <v>605</v>
      </c>
      <c r="AC5060">
        <v>3</v>
      </c>
      <c r="AD5060">
        <v>36</v>
      </c>
      <c r="AE5060">
        <v>4</v>
      </c>
      <c r="AJ5060">
        <v>2</v>
      </c>
      <c r="AK5060">
        <v>1</v>
      </c>
      <c r="AN5060">
        <v>605</v>
      </c>
      <c r="AO5060">
        <v>3</v>
      </c>
      <c r="AP5060">
        <v>36</v>
      </c>
      <c r="AQ5060">
        <v>4</v>
      </c>
    </row>
    <row r="5061" spans="1:47" x14ac:dyDescent="0.35">
      <c r="A5061">
        <v>5599</v>
      </c>
      <c r="B5061" t="s">
        <v>47</v>
      </c>
      <c r="C5061">
        <v>2001</v>
      </c>
      <c r="D5061">
        <v>6</v>
      </c>
      <c r="E5061">
        <v>1</v>
      </c>
      <c r="F5061">
        <v>14</v>
      </c>
      <c r="G5061">
        <v>0</v>
      </c>
      <c r="H5061">
        <v>43.6</v>
      </c>
      <c r="I5061">
        <v>62</v>
      </c>
      <c r="J5061">
        <v>5</v>
      </c>
      <c r="K5061">
        <v>5</v>
      </c>
      <c r="L5061">
        <v>4.5999999999999996</v>
      </c>
      <c r="M5061">
        <v>5</v>
      </c>
      <c r="R5061" t="s">
        <v>121</v>
      </c>
      <c r="T5061" t="s">
        <v>3310</v>
      </c>
      <c r="U5061">
        <v>35.168999999999997</v>
      </c>
      <c r="V5061">
        <v>69.388999999999996</v>
      </c>
      <c r="W5061">
        <v>40</v>
      </c>
      <c r="X5061">
        <v>4</v>
      </c>
      <c r="Y5061">
        <v>1</v>
      </c>
      <c r="AB5061">
        <v>20</v>
      </c>
      <c r="AC5061">
        <v>1</v>
      </c>
      <c r="AE5061">
        <v>1</v>
      </c>
      <c r="AG5061">
        <v>2</v>
      </c>
      <c r="AI5061">
        <v>2</v>
      </c>
      <c r="AJ5061">
        <v>4</v>
      </c>
      <c r="AK5061">
        <v>1</v>
      </c>
      <c r="AN5061">
        <v>20</v>
      </c>
      <c r="AO5061">
        <v>1</v>
      </c>
      <c r="AS5061">
        <v>2</v>
      </c>
    </row>
    <row r="5062" spans="1:47" x14ac:dyDescent="0.35">
      <c r="A5062">
        <v>5601</v>
      </c>
      <c r="B5062" t="s">
        <v>51</v>
      </c>
      <c r="C5062">
        <v>2001</v>
      </c>
      <c r="D5062">
        <v>6</v>
      </c>
      <c r="E5062">
        <v>23</v>
      </c>
      <c r="F5062">
        <v>20</v>
      </c>
      <c r="G5062">
        <v>33</v>
      </c>
      <c r="H5062">
        <v>14.1</v>
      </c>
      <c r="I5062">
        <v>33</v>
      </c>
      <c r="J5062">
        <v>8.4</v>
      </c>
      <c r="K5062">
        <v>8.4</v>
      </c>
      <c r="L5062">
        <v>8.1999999999999993</v>
      </c>
      <c r="M5062">
        <v>6.7</v>
      </c>
      <c r="Q5062">
        <v>8</v>
      </c>
      <c r="R5062" t="s">
        <v>479</v>
      </c>
      <c r="T5062" t="s">
        <v>3311</v>
      </c>
      <c r="U5062">
        <v>-16.265000000000001</v>
      </c>
      <c r="V5062">
        <v>-73.641000000000005</v>
      </c>
      <c r="W5062">
        <v>160</v>
      </c>
      <c r="X5062">
        <v>77</v>
      </c>
      <c r="Y5062">
        <v>2</v>
      </c>
      <c r="Z5062">
        <v>68</v>
      </c>
      <c r="AA5062">
        <v>2</v>
      </c>
      <c r="AB5062">
        <v>2713</v>
      </c>
      <c r="AC5062">
        <v>4</v>
      </c>
      <c r="AE5062">
        <v>4</v>
      </c>
      <c r="AF5062">
        <v>22399</v>
      </c>
      <c r="AG5062">
        <v>4</v>
      </c>
      <c r="AJ5062">
        <v>103</v>
      </c>
      <c r="AK5062">
        <v>3</v>
      </c>
      <c r="AL5062">
        <v>138</v>
      </c>
      <c r="AM5062">
        <v>3</v>
      </c>
      <c r="AN5062">
        <v>2713</v>
      </c>
      <c r="AO5062">
        <v>4</v>
      </c>
      <c r="AP5062">
        <v>200</v>
      </c>
      <c r="AQ5062">
        <v>4</v>
      </c>
      <c r="AR5062">
        <v>25399</v>
      </c>
      <c r="AS5062">
        <v>4</v>
      </c>
    </row>
    <row r="5063" spans="1:47" x14ac:dyDescent="0.35">
      <c r="A5063">
        <v>5602</v>
      </c>
      <c r="B5063" t="s">
        <v>47</v>
      </c>
      <c r="C5063">
        <v>2001</v>
      </c>
      <c r="D5063">
        <v>6</v>
      </c>
      <c r="E5063">
        <v>25</v>
      </c>
      <c r="F5063">
        <v>13</v>
      </c>
      <c r="G5063">
        <v>28</v>
      </c>
      <c r="H5063">
        <v>46.5</v>
      </c>
      <c r="I5063">
        <v>5</v>
      </c>
      <c r="J5063">
        <v>5.5</v>
      </c>
      <c r="K5063">
        <v>5.5</v>
      </c>
      <c r="L5063">
        <v>4.9000000000000004</v>
      </c>
      <c r="M5063">
        <v>5.2</v>
      </c>
      <c r="R5063" t="s">
        <v>80</v>
      </c>
      <c r="T5063" t="s">
        <v>3312</v>
      </c>
      <c r="U5063">
        <v>37.238</v>
      </c>
      <c r="V5063">
        <v>36.206000000000003</v>
      </c>
      <c r="W5063">
        <v>140</v>
      </c>
      <c r="AB5063">
        <v>130</v>
      </c>
      <c r="AC5063">
        <v>3</v>
      </c>
      <c r="AE5063">
        <v>1</v>
      </c>
      <c r="AN5063">
        <v>130</v>
      </c>
      <c r="AO5063">
        <v>3</v>
      </c>
      <c r="AQ5063">
        <v>1</v>
      </c>
      <c r="AT5063">
        <v>66</v>
      </c>
      <c r="AU5063">
        <v>2</v>
      </c>
    </row>
    <row r="5064" spans="1:47" x14ac:dyDescent="0.35">
      <c r="A5064">
        <v>5603</v>
      </c>
      <c r="B5064" t="s">
        <v>47</v>
      </c>
      <c r="C5064">
        <v>2001</v>
      </c>
      <c r="D5064">
        <v>7</v>
      </c>
      <c r="E5064">
        <v>5</v>
      </c>
      <c r="F5064">
        <v>13</v>
      </c>
      <c r="G5064">
        <v>53</v>
      </c>
      <c r="H5064">
        <v>48.3</v>
      </c>
      <c r="I5064">
        <v>62</v>
      </c>
      <c r="J5064">
        <v>6.6</v>
      </c>
      <c r="K5064">
        <v>6.6</v>
      </c>
      <c r="M5064">
        <v>6.2</v>
      </c>
      <c r="R5064" t="s">
        <v>479</v>
      </c>
      <c r="T5064" t="s">
        <v>3313</v>
      </c>
      <c r="U5064">
        <v>-16.085999999999999</v>
      </c>
      <c r="V5064">
        <v>-73.986999999999995</v>
      </c>
      <c r="W5064">
        <v>160</v>
      </c>
      <c r="AE5064">
        <v>2</v>
      </c>
      <c r="AF5064">
        <v>300</v>
      </c>
      <c r="AG5064">
        <v>3</v>
      </c>
      <c r="AQ5064">
        <v>2</v>
      </c>
      <c r="AR5064">
        <v>300</v>
      </c>
      <c r="AS5064">
        <v>3</v>
      </c>
    </row>
    <row r="5065" spans="1:47" x14ac:dyDescent="0.35">
      <c r="A5065">
        <v>5604</v>
      </c>
      <c r="B5065" t="s">
        <v>47</v>
      </c>
      <c r="C5065">
        <v>2001</v>
      </c>
      <c r="D5065">
        <v>7</v>
      </c>
      <c r="E5065">
        <v>7</v>
      </c>
      <c r="F5065">
        <v>9</v>
      </c>
      <c r="G5065">
        <v>38</v>
      </c>
      <c r="H5065">
        <v>43.5</v>
      </c>
      <c r="I5065">
        <v>33</v>
      </c>
      <c r="J5065">
        <v>7.6</v>
      </c>
      <c r="K5065">
        <v>7.6</v>
      </c>
      <c r="L5065">
        <v>7.3</v>
      </c>
      <c r="M5065">
        <v>6.6</v>
      </c>
      <c r="R5065" t="s">
        <v>479</v>
      </c>
      <c r="T5065" t="s">
        <v>3314</v>
      </c>
      <c r="U5065">
        <v>-17.542999999999999</v>
      </c>
      <c r="V5065">
        <v>-72.076999999999998</v>
      </c>
      <c r="W5065">
        <v>160</v>
      </c>
      <c r="X5065">
        <v>1</v>
      </c>
      <c r="Y5065">
        <v>1</v>
      </c>
      <c r="AB5065">
        <v>30</v>
      </c>
      <c r="AC5065">
        <v>1</v>
      </c>
      <c r="AE5065">
        <v>2</v>
      </c>
      <c r="AF5065">
        <v>200</v>
      </c>
      <c r="AG5065">
        <v>3</v>
      </c>
      <c r="AJ5065">
        <v>1</v>
      </c>
      <c r="AK5065">
        <v>1</v>
      </c>
      <c r="AN5065">
        <v>30</v>
      </c>
      <c r="AO5065">
        <v>1</v>
      </c>
      <c r="AQ5065">
        <v>2</v>
      </c>
      <c r="AR5065">
        <v>200</v>
      </c>
      <c r="AS5065">
        <v>3</v>
      </c>
    </row>
    <row r="5066" spans="1:47" x14ac:dyDescent="0.35">
      <c r="A5066">
        <v>5605</v>
      </c>
      <c r="B5066" t="s">
        <v>47</v>
      </c>
      <c r="C5066">
        <v>2001</v>
      </c>
      <c r="D5066">
        <v>7</v>
      </c>
      <c r="E5066">
        <v>14</v>
      </c>
      <c r="F5066">
        <v>18</v>
      </c>
      <c r="G5066">
        <v>36</v>
      </c>
      <c r="H5066">
        <v>8.3000000000000007</v>
      </c>
      <c r="I5066">
        <v>33</v>
      </c>
      <c r="J5066">
        <v>4.3</v>
      </c>
      <c r="L5066">
        <v>4.3</v>
      </c>
      <c r="M5066">
        <v>4.5999999999999996</v>
      </c>
      <c r="N5066">
        <v>4.7</v>
      </c>
      <c r="R5066" t="s">
        <v>93</v>
      </c>
      <c r="T5066" t="s">
        <v>3315</v>
      </c>
      <c r="U5066">
        <v>24.454999999999998</v>
      </c>
      <c r="V5066">
        <v>102.66</v>
      </c>
      <c r="W5066">
        <v>30</v>
      </c>
      <c r="AB5066">
        <v>2</v>
      </c>
      <c r="AC5066">
        <v>1</v>
      </c>
      <c r="AE5066">
        <v>1</v>
      </c>
      <c r="AF5066">
        <v>150</v>
      </c>
      <c r="AG5066">
        <v>3</v>
      </c>
      <c r="AH5066">
        <v>150</v>
      </c>
      <c r="AI5066">
        <v>3</v>
      </c>
      <c r="AN5066">
        <v>2</v>
      </c>
      <c r="AO5066">
        <v>1</v>
      </c>
      <c r="AQ5066">
        <v>1</v>
      </c>
      <c r="AR5066">
        <v>150</v>
      </c>
      <c r="AS5066">
        <v>3</v>
      </c>
    </row>
    <row r="5067" spans="1:47" x14ac:dyDescent="0.35">
      <c r="A5067">
        <v>5606</v>
      </c>
      <c r="B5067" t="s">
        <v>47</v>
      </c>
      <c r="C5067">
        <v>2001</v>
      </c>
      <c r="D5067">
        <v>7</v>
      </c>
      <c r="E5067">
        <v>26</v>
      </c>
      <c r="F5067">
        <v>0</v>
      </c>
      <c r="G5067">
        <v>21</v>
      </c>
      <c r="H5067">
        <v>36.9</v>
      </c>
      <c r="I5067">
        <v>10</v>
      </c>
      <c r="J5067">
        <v>6.5</v>
      </c>
      <c r="K5067">
        <v>6.5</v>
      </c>
      <c r="L5067">
        <v>6.6</v>
      </c>
      <c r="M5067">
        <v>6</v>
      </c>
      <c r="R5067" t="s">
        <v>56</v>
      </c>
      <c r="T5067" t="s">
        <v>3316</v>
      </c>
      <c r="U5067">
        <v>39.058999999999997</v>
      </c>
      <c r="V5067">
        <v>24.244</v>
      </c>
      <c r="W5067">
        <v>130</v>
      </c>
      <c r="AE5067">
        <v>1</v>
      </c>
      <c r="AH5067">
        <v>100</v>
      </c>
      <c r="AI5067">
        <v>2</v>
      </c>
      <c r="AQ5067">
        <v>1</v>
      </c>
      <c r="AT5067">
        <v>100</v>
      </c>
      <c r="AU5067">
        <v>2</v>
      </c>
    </row>
    <row r="5068" spans="1:47" x14ac:dyDescent="0.35">
      <c r="A5068">
        <v>5607</v>
      </c>
      <c r="B5068" t="s">
        <v>47</v>
      </c>
      <c r="C5068">
        <v>2001</v>
      </c>
      <c r="D5068">
        <v>8</v>
      </c>
      <c r="E5068">
        <v>9</v>
      </c>
      <c r="F5068">
        <v>2</v>
      </c>
      <c r="G5068">
        <v>6</v>
      </c>
      <c r="H5068">
        <v>59.9</v>
      </c>
      <c r="I5068">
        <v>33</v>
      </c>
      <c r="J5068">
        <v>5.8</v>
      </c>
      <c r="K5068">
        <v>5.8</v>
      </c>
      <c r="L5068">
        <v>5.5</v>
      </c>
      <c r="M5068">
        <v>5.4</v>
      </c>
      <c r="R5068" t="s">
        <v>479</v>
      </c>
      <c r="T5068" t="s">
        <v>3317</v>
      </c>
      <c r="U5068">
        <v>-14.257999999999999</v>
      </c>
      <c r="V5068">
        <v>-72.683000000000007</v>
      </c>
      <c r="W5068">
        <v>160</v>
      </c>
      <c r="X5068">
        <v>4</v>
      </c>
      <c r="Y5068">
        <v>1</v>
      </c>
      <c r="AB5068">
        <v>15</v>
      </c>
      <c r="AC5068">
        <v>1</v>
      </c>
      <c r="AE5068">
        <v>2</v>
      </c>
      <c r="AG5068">
        <v>3</v>
      </c>
      <c r="AJ5068">
        <v>4</v>
      </c>
      <c r="AK5068">
        <v>1</v>
      </c>
      <c r="AN5068">
        <v>15</v>
      </c>
      <c r="AO5068">
        <v>1</v>
      </c>
      <c r="AQ5068">
        <v>2</v>
      </c>
      <c r="AS5068">
        <v>3</v>
      </c>
    </row>
    <row r="5069" spans="1:47" x14ac:dyDescent="0.35">
      <c r="A5069">
        <v>5608</v>
      </c>
      <c r="B5069" t="s">
        <v>47</v>
      </c>
      <c r="C5069">
        <v>2001</v>
      </c>
      <c r="D5069">
        <v>9</v>
      </c>
      <c r="E5069">
        <v>9</v>
      </c>
      <c r="F5069">
        <v>23</v>
      </c>
      <c r="G5069">
        <v>59</v>
      </c>
      <c r="H5069">
        <v>18</v>
      </c>
      <c r="I5069">
        <v>5</v>
      </c>
      <c r="J5069">
        <v>4.2</v>
      </c>
      <c r="M5069">
        <v>4.2</v>
      </c>
      <c r="Q5069">
        <v>6</v>
      </c>
      <c r="R5069" t="s">
        <v>505</v>
      </c>
      <c r="S5069" t="s">
        <v>1092</v>
      </c>
      <c r="T5069" t="s">
        <v>1354</v>
      </c>
      <c r="U5069">
        <v>34.058999999999997</v>
      </c>
      <c r="V5069">
        <v>-118.387</v>
      </c>
      <c r="W5069">
        <v>150</v>
      </c>
      <c r="AE5069">
        <v>1</v>
      </c>
      <c r="AQ5069">
        <v>1</v>
      </c>
    </row>
    <row r="5070" spans="1:47" x14ac:dyDescent="0.35">
      <c r="A5070">
        <v>10203</v>
      </c>
      <c r="B5070" t="s">
        <v>51</v>
      </c>
      <c r="C5070">
        <v>2001</v>
      </c>
      <c r="D5070">
        <v>10</v>
      </c>
      <c r="E5070">
        <v>12</v>
      </c>
      <c r="F5070">
        <v>5</v>
      </c>
      <c r="G5070">
        <v>2</v>
      </c>
      <c r="H5070">
        <v>34</v>
      </c>
      <c r="I5070">
        <v>20</v>
      </c>
      <c r="J5070">
        <v>6.1</v>
      </c>
      <c r="K5070">
        <v>6.1</v>
      </c>
      <c r="L5070">
        <v>5.8</v>
      </c>
      <c r="M5070">
        <v>5.6</v>
      </c>
      <c r="R5070" t="s">
        <v>743</v>
      </c>
      <c r="S5070" t="s">
        <v>2093</v>
      </c>
      <c r="T5070" t="s">
        <v>2339</v>
      </c>
      <c r="U5070">
        <v>52.63</v>
      </c>
      <c r="V5070">
        <v>-132.19999999999999</v>
      </c>
      <c r="W5070">
        <v>150</v>
      </c>
    </row>
    <row r="5071" spans="1:47" x14ac:dyDescent="0.35">
      <c r="A5071">
        <v>5609</v>
      </c>
      <c r="B5071" t="s">
        <v>47</v>
      </c>
      <c r="C5071">
        <v>2001</v>
      </c>
      <c r="D5071">
        <v>10</v>
      </c>
      <c r="E5071">
        <v>12</v>
      </c>
      <c r="F5071">
        <v>15</v>
      </c>
      <c r="G5071">
        <v>2</v>
      </c>
      <c r="H5071">
        <v>16.8</v>
      </c>
      <c r="I5071">
        <v>37</v>
      </c>
      <c r="J5071">
        <v>7</v>
      </c>
      <c r="K5071">
        <v>7</v>
      </c>
      <c r="L5071">
        <v>7.3</v>
      </c>
      <c r="M5071">
        <v>6.7</v>
      </c>
      <c r="Q5071">
        <v>8</v>
      </c>
      <c r="R5071" t="s">
        <v>647</v>
      </c>
      <c r="S5071" t="s">
        <v>1104</v>
      </c>
      <c r="T5071" t="s">
        <v>1105</v>
      </c>
      <c r="U5071">
        <v>12.686</v>
      </c>
      <c r="V5071">
        <v>144.97999999999999</v>
      </c>
      <c r="W5071">
        <v>170</v>
      </c>
      <c r="AB5071">
        <v>1</v>
      </c>
      <c r="AC5071">
        <v>1</v>
      </c>
      <c r="AE5071">
        <v>2</v>
      </c>
      <c r="AG5071">
        <v>3</v>
      </c>
      <c r="AN5071">
        <v>1</v>
      </c>
      <c r="AO5071">
        <v>1</v>
      </c>
      <c r="AQ5071">
        <v>2</v>
      </c>
      <c r="AS5071">
        <v>3</v>
      </c>
    </row>
    <row r="5072" spans="1:47" x14ac:dyDescent="0.35">
      <c r="A5072">
        <v>5610</v>
      </c>
      <c r="B5072" t="s">
        <v>47</v>
      </c>
      <c r="C5072">
        <v>2001</v>
      </c>
      <c r="D5072">
        <v>10</v>
      </c>
      <c r="E5072">
        <v>19</v>
      </c>
      <c r="F5072">
        <v>3</v>
      </c>
      <c r="G5072">
        <v>28</v>
      </c>
      <c r="H5072">
        <v>44.4</v>
      </c>
      <c r="I5072">
        <v>33</v>
      </c>
      <c r="J5072">
        <v>7.5</v>
      </c>
      <c r="K5072">
        <v>7.5</v>
      </c>
      <c r="L5072">
        <v>7.3</v>
      </c>
      <c r="M5072">
        <v>6.3</v>
      </c>
      <c r="R5072" t="s">
        <v>676</v>
      </c>
      <c r="T5072" t="s">
        <v>677</v>
      </c>
      <c r="U5072">
        <v>-4.1020000000000003</v>
      </c>
      <c r="V5072">
        <v>123.907</v>
      </c>
      <c r="W5072">
        <v>170</v>
      </c>
    </row>
    <row r="5073" spans="1:47" x14ac:dyDescent="0.35">
      <c r="A5073">
        <v>5611</v>
      </c>
      <c r="B5073" t="s">
        <v>47</v>
      </c>
      <c r="C5073">
        <v>2001</v>
      </c>
      <c r="D5073">
        <v>10</v>
      </c>
      <c r="E5073">
        <v>27</v>
      </c>
      <c r="F5073">
        <v>5</v>
      </c>
      <c r="G5073">
        <v>35</v>
      </c>
      <c r="H5073">
        <v>39.700000000000003</v>
      </c>
      <c r="I5073">
        <v>10</v>
      </c>
      <c r="J5073">
        <v>5.6</v>
      </c>
      <c r="K5073">
        <v>5.6</v>
      </c>
      <c r="L5073">
        <v>5.5</v>
      </c>
      <c r="M5073">
        <v>5.3</v>
      </c>
      <c r="R5073" t="s">
        <v>93</v>
      </c>
      <c r="T5073" t="s">
        <v>3318</v>
      </c>
      <c r="U5073">
        <v>26.315999999999999</v>
      </c>
      <c r="V5073">
        <v>100.648</v>
      </c>
      <c r="W5073">
        <v>30</v>
      </c>
      <c r="X5073">
        <v>1</v>
      </c>
      <c r="Y5073">
        <v>1</v>
      </c>
      <c r="AB5073">
        <v>220</v>
      </c>
      <c r="AC5073">
        <v>3</v>
      </c>
      <c r="AE5073">
        <v>2</v>
      </c>
      <c r="AF5073">
        <v>3400</v>
      </c>
      <c r="AG5073">
        <v>4</v>
      </c>
      <c r="AH5073">
        <v>3400</v>
      </c>
      <c r="AI5073">
        <v>4</v>
      </c>
      <c r="AJ5073">
        <v>1</v>
      </c>
      <c r="AK5073">
        <v>1</v>
      </c>
      <c r="AN5073">
        <v>220</v>
      </c>
      <c r="AO5073">
        <v>3</v>
      </c>
      <c r="AQ5073">
        <v>2</v>
      </c>
      <c r="AR5073">
        <v>3400</v>
      </c>
      <c r="AS5073">
        <v>4</v>
      </c>
    </row>
    <row r="5074" spans="1:47" x14ac:dyDescent="0.35">
      <c r="A5074">
        <v>5612</v>
      </c>
      <c r="B5074" t="s">
        <v>47</v>
      </c>
      <c r="C5074">
        <v>2001</v>
      </c>
      <c r="D5074">
        <v>11</v>
      </c>
      <c r="E5074">
        <v>14</v>
      </c>
      <c r="F5074">
        <v>9</v>
      </c>
      <c r="G5074">
        <v>26</v>
      </c>
      <c r="H5074">
        <v>10</v>
      </c>
      <c r="I5074">
        <v>10</v>
      </c>
      <c r="J5074">
        <v>7.8</v>
      </c>
      <c r="K5074">
        <v>7.8</v>
      </c>
      <c r="L5074">
        <v>8</v>
      </c>
      <c r="M5074">
        <v>6.1</v>
      </c>
      <c r="R5074" t="s">
        <v>93</v>
      </c>
      <c r="T5074" t="s">
        <v>3319</v>
      </c>
      <c r="U5074">
        <v>35.945999999999998</v>
      </c>
      <c r="V5074">
        <v>90.540999999999997</v>
      </c>
      <c r="W5074">
        <v>40</v>
      </c>
      <c r="AE5074">
        <v>1</v>
      </c>
      <c r="AG5074">
        <v>2</v>
      </c>
      <c r="AI5074">
        <v>2</v>
      </c>
      <c r="AQ5074">
        <v>1</v>
      </c>
      <c r="AS5074">
        <v>2</v>
      </c>
    </row>
    <row r="5075" spans="1:47" x14ac:dyDescent="0.35">
      <c r="A5075">
        <v>6613</v>
      </c>
      <c r="B5075" t="s">
        <v>51</v>
      </c>
      <c r="C5075">
        <v>2001</v>
      </c>
      <c r="D5075">
        <v>12</v>
      </c>
      <c r="E5075">
        <v>18</v>
      </c>
      <c r="F5075">
        <v>4</v>
      </c>
      <c r="G5075">
        <v>2</v>
      </c>
      <c r="H5075">
        <v>58.2</v>
      </c>
      <c r="I5075">
        <v>14</v>
      </c>
      <c r="J5075">
        <v>6.8</v>
      </c>
      <c r="K5075">
        <v>6.8</v>
      </c>
      <c r="L5075">
        <v>7.3</v>
      </c>
      <c r="M5075">
        <v>6.3</v>
      </c>
      <c r="R5075" t="s">
        <v>738</v>
      </c>
      <c r="T5075" t="s">
        <v>738</v>
      </c>
      <c r="U5075">
        <v>23.954000000000001</v>
      </c>
      <c r="V5075">
        <v>122.73399999999999</v>
      </c>
      <c r="W5075">
        <v>30</v>
      </c>
    </row>
    <row r="5076" spans="1:47" x14ac:dyDescent="0.35">
      <c r="A5076">
        <v>5613</v>
      </c>
      <c r="B5076" t="s">
        <v>47</v>
      </c>
      <c r="C5076">
        <v>2001</v>
      </c>
      <c r="D5076">
        <v>12</v>
      </c>
      <c r="E5076">
        <v>19</v>
      </c>
      <c r="F5076">
        <v>7</v>
      </c>
      <c r="G5076">
        <v>54</v>
      </c>
      <c r="H5076">
        <v>7.9</v>
      </c>
      <c r="I5076">
        <v>10</v>
      </c>
      <c r="J5076">
        <v>4.5</v>
      </c>
      <c r="M5076">
        <v>4.5</v>
      </c>
      <c r="Q5076">
        <v>6</v>
      </c>
      <c r="R5076" t="s">
        <v>959</v>
      </c>
      <c r="T5076" t="s">
        <v>3320</v>
      </c>
      <c r="U5076">
        <v>23.632000000000001</v>
      </c>
      <c r="V5076">
        <v>90.376000000000005</v>
      </c>
      <c r="W5076">
        <v>60</v>
      </c>
      <c r="AB5076">
        <v>100</v>
      </c>
      <c r="AC5076">
        <v>2</v>
      </c>
      <c r="AE5076">
        <v>1</v>
      </c>
      <c r="AI5076">
        <v>2</v>
      </c>
      <c r="AN5076">
        <v>100</v>
      </c>
      <c r="AO5076">
        <v>2</v>
      </c>
      <c r="AQ5076">
        <v>1</v>
      </c>
      <c r="AU5076">
        <v>2</v>
      </c>
    </row>
    <row r="5077" spans="1:47" x14ac:dyDescent="0.35">
      <c r="A5077">
        <v>5614</v>
      </c>
      <c r="B5077" t="s">
        <v>51</v>
      </c>
      <c r="C5077">
        <v>2002</v>
      </c>
      <c r="D5077">
        <v>1</v>
      </c>
      <c r="E5077">
        <v>2</v>
      </c>
      <c r="F5077">
        <v>17</v>
      </c>
      <c r="G5077">
        <v>22</v>
      </c>
      <c r="H5077">
        <v>48.7</v>
      </c>
      <c r="I5077">
        <v>21</v>
      </c>
      <c r="J5077">
        <v>7.2</v>
      </c>
      <c r="K5077">
        <v>7.2</v>
      </c>
      <c r="L5077">
        <v>7.5</v>
      </c>
      <c r="M5077">
        <v>6.3</v>
      </c>
      <c r="R5077" t="s">
        <v>1423</v>
      </c>
      <c r="T5077" t="s">
        <v>3321</v>
      </c>
      <c r="U5077">
        <v>-17.600000000000001</v>
      </c>
      <c r="V5077">
        <v>167.85599999999999</v>
      </c>
      <c r="W5077">
        <v>170</v>
      </c>
      <c r="AC5077">
        <v>2</v>
      </c>
      <c r="AE5077">
        <v>1</v>
      </c>
      <c r="AI5077">
        <v>2</v>
      </c>
      <c r="AO5077">
        <v>2</v>
      </c>
      <c r="AQ5077">
        <v>1</v>
      </c>
      <c r="AU5077">
        <v>2</v>
      </c>
    </row>
    <row r="5078" spans="1:47" x14ac:dyDescent="0.35">
      <c r="A5078">
        <v>5615</v>
      </c>
      <c r="B5078" t="s">
        <v>47</v>
      </c>
      <c r="C5078">
        <v>2002</v>
      </c>
      <c r="D5078">
        <v>1</v>
      </c>
      <c r="E5078">
        <v>9</v>
      </c>
      <c r="F5078">
        <v>6</v>
      </c>
      <c r="G5078">
        <v>45</v>
      </c>
      <c r="H5078">
        <v>57.5</v>
      </c>
      <c r="I5078">
        <v>33</v>
      </c>
      <c r="J5078">
        <v>5.3</v>
      </c>
      <c r="K5078">
        <v>5.3</v>
      </c>
      <c r="L5078">
        <v>5.2</v>
      </c>
      <c r="M5078">
        <v>5.2</v>
      </c>
      <c r="R5078" t="s">
        <v>1868</v>
      </c>
      <c r="T5078" t="s">
        <v>3322</v>
      </c>
      <c r="U5078">
        <v>38.673000000000002</v>
      </c>
      <c r="V5078">
        <v>69.902000000000001</v>
      </c>
      <c r="W5078">
        <v>40</v>
      </c>
      <c r="X5078">
        <v>3</v>
      </c>
      <c r="Y5078">
        <v>1</v>
      </c>
      <c r="AB5078">
        <v>50</v>
      </c>
      <c r="AC5078">
        <v>1</v>
      </c>
      <c r="AE5078">
        <v>2</v>
      </c>
      <c r="AH5078">
        <v>209</v>
      </c>
      <c r="AI5078">
        <v>3</v>
      </c>
      <c r="AJ5078">
        <v>3</v>
      </c>
      <c r="AK5078">
        <v>1</v>
      </c>
      <c r="AN5078">
        <v>50</v>
      </c>
      <c r="AO5078">
        <v>1</v>
      </c>
      <c r="AQ5078">
        <v>2</v>
      </c>
      <c r="AT5078">
        <v>209</v>
      </c>
      <c r="AU5078">
        <v>3</v>
      </c>
    </row>
    <row r="5079" spans="1:47" x14ac:dyDescent="0.35">
      <c r="A5079">
        <v>5616</v>
      </c>
      <c r="B5079" t="s">
        <v>47</v>
      </c>
      <c r="C5079">
        <v>2002</v>
      </c>
      <c r="D5079">
        <v>1</v>
      </c>
      <c r="E5079">
        <v>10</v>
      </c>
      <c r="F5079">
        <v>11</v>
      </c>
      <c r="G5079">
        <v>14</v>
      </c>
      <c r="H5079">
        <v>56.9</v>
      </c>
      <c r="I5079">
        <v>11</v>
      </c>
      <c r="J5079">
        <v>6.7</v>
      </c>
      <c r="K5079">
        <v>6.7</v>
      </c>
      <c r="L5079">
        <v>6.6</v>
      </c>
      <c r="M5079">
        <v>6</v>
      </c>
      <c r="R5079" t="s">
        <v>977</v>
      </c>
      <c r="T5079" t="s">
        <v>3323</v>
      </c>
      <c r="U5079">
        <v>-3.2120000000000002</v>
      </c>
      <c r="V5079">
        <v>142.42699999999999</v>
      </c>
      <c r="W5079">
        <v>170</v>
      </c>
      <c r="X5079">
        <v>1</v>
      </c>
      <c r="Y5079">
        <v>1</v>
      </c>
      <c r="AE5079">
        <v>2</v>
      </c>
      <c r="AF5079">
        <v>200</v>
      </c>
      <c r="AG5079">
        <v>3</v>
      </c>
      <c r="AJ5079">
        <v>1</v>
      </c>
      <c r="AK5079">
        <v>1</v>
      </c>
      <c r="AQ5079">
        <v>2</v>
      </c>
      <c r="AR5079">
        <v>200</v>
      </c>
      <c r="AS5079">
        <v>3</v>
      </c>
    </row>
    <row r="5080" spans="1:47" x14ac:dyDescent="0.35">
      <c r="A5080">
        <v>5617</v>
      </c>
      <c r="B5080" t="s">
        <v>47</v>
      </c>
      <c r="C5080">
        <v>2002</v>
      </c>
      <c r="D5080">
        <v>1</v>
      </c>
      <c r="E5080">
        <v>14</v>
      </c>
      <c r="F5080">
        <v>15</v>
      </c>
      <c r="G5080">
        <v>36</v>
      </c>
      <c r="H5080">
        <v>26.4</v>
      </c>
      <c r="I5080">
        <v>33</v>
      </c>
      <c r="J5080">
        <v>5.6</v>
      </c>
      <c r="K5080">
        <v>5.6</v>
      </c>
      <c r="L5080">
        <v>5.2</v>
      </c>
      <c r="M5080">
        <v>5.5</v>
      </c>
      <c r="R5080" t="s">
        <v>539</v>
      </c>
      <c r="T5080" t="s">
        <v>3324</v>
      </c>
      <c r="U5080">
        <v>-19.384</v>
      </c>
      <c r="V5080">
        <v>-69.230999999999995</v>
      </c>
      <c r="W5080">
        <v>160</v>
      </c>
      <c r="AE5080">
        <v>1</v>
      </c>
      <c r="AI5080">
        <v>1</v>
      </c>
      <c r="AQ5080">
        <v>1</v>
      </c>
      <c r="AU5080">
        <v>1</v>
      </c>
    </row>
    <row r="5081" spans="1:47" x14ac:dyDescent="0.35">
      <c r="A5081">
        <v>5618</v>
      </c>
      <c r="B5081" t="s">
        <v>47</v>
      </c>
      <c r="C5081">
        <v>2002</v>
      </c>
      <c r="D5081">
        <v>1</v>
      </c>
      <c r="E5081">
        <v>17</v>
      </c>
      <c r="F5081">
        <v>20</v>
      </c>
      <c r="G5081">
        <v>1</v>
      </c>
      <c r="H5081">
        <v>29.2</v>
      </c>
      <c r="I5081">
        <v>15</v>
      </c>
      <c r="J5081">
        <v>4.7</v>
      </c>
      <c r="M5081">
        <v>4.7</v>
      </c>
      <c r="R5081" t="s">
        <v>3325</v>
      </c>
      <c r="T5081" t="s">
        <v>3326</v>
      </c>
      <c r="U5081">
        <v>-1.6839999999999999</v>
      </c>
      <c r="V5081">
        <v>29.077000000000002</v>
      </c>
      <c r="W5081">
        <v>10</v>
      </c>
      <c r="Y5081">
        <v>1</v>
      </c>
      <c r="AE5081">
        <v>2</v>
      </c>
      <c r="AF5081">
        <v>307</v>
      </c>
      <c r="AJ5081">
        <v>1001</v>
      </c>
      <c r="AK5081">
        <v>2</v>
      </c>
      <c r="AN5081">
        <v>400</v>
      </c>
      <c r="AO5081">
        <v>3</v>
      </c>
      <c r="AQ5081">
        <v>3</v>
      </c>
      <c r="AR5081">
        <v>307</v>
      </c>
      <c r="AS5081">
        <v>3</v>
      </c>
    </row>
    <row r="5082" spans="1:47" x14ac:dyDescent="0.35">
      <c r="A5082">
        <v>5619</v>
      </c>
      <c r="B5082" t="s">
        <v>47</v>
      </c>
      <c r="C5082">
        <v>2002</v>
      </c>
      <c r="D5082">
        <v>1</v>
      </c>
      <c r="E5082">
        <v>30</v>
      </c>
      <c r="F5082">
        <v>8</v>
      </c>
      <c r="G5082">
        <v>42</v>
      </c>
      <c r="H5082">
        <v>3.4</v>
      </c>
      <c r="I5082">
        <v>109</v>
      </c>
      <c r="J5082">
        <v>5.9</v>
      </c>
      <c r="K5082">
        <v>5.9</v>
      </c>
      <c r="M5082">
        <v>5.6</v>
      </c>
      <c r="R5082" t="s">
        <v>543</v>
      </c>
      <c r="T5082" t="s">
        <v>3327</v>
      </c>
      <c r="U5082">
        <v>18.193999999999999</v>
      </c>
      <c r="V5082">
        <v>-95.908000000000001</v>
      </c>
      <c r="W5082">
        <v>150</v>
      </c>
      <c r="AE5082">
        <v>1</v>
      </c>
      <c r="AI5082">
        <v>2</v>
      </c>
      <c r="AQ5082">
        <v>1</v>
      </c>
      <c r="AU5082">
        <v>2</v>
      </c>
    </row>
    <row r="5083" spans="1:47" x14ac:dyDescent="0.35">
      <c r="A5083">
        <v>5620</v>
      </c>
      <c r="B5083" t="s">
        <v>47</v>
      </c>
      <c r="C5083">
        <v>2002</v>
      </c>
      <c r="D5083">
        <v>2</v>
      </c>
      <c r="E5083">
        <v>3</v>
      </c>
      <c r="F5083">
        <v>7</v>
      </c>
      <c r="G5083">
        <v>11</v>
      </c>
      <c r="H5083">
        <v>28.4</v>
      </c>
      <c r="I5083">
        <v>5</v>
      </c>
      <c r="J5083">
        <v>6.5</v>
      </c>
      <c r="K5083">
        <v>6.5</v>
      </c>
      <c r="L5083">
        <v>6.4</v>
      </c>
      <c r="M5083">
        <v>5.7</v>
      </c>
      <c r="R5083" t="s">
        <v>80</v>
      </c>
      <c r="T5083" t="s">
        <v>3328</v>
      </c>
      <c r="U5083">
        <v>38.573</v>
      </c>
      <c r="V5083">
        <v>31.271000000000001</v>
      </c>
      <c r="W5083">
        <v>140</v>
      </c>
      <c r="X5083">
        <v>44</v>
      </c>
      <c r="Y5083">
        <v>1</v>
      </c>
      <c r="AB5083">
        <v>318</v>
      </c>
      <c r="AC5083">
        <v>3</v>
      </c>
      <c r="AE5083">
        <v>2</v>
      </c>
      <c r="AJ5083">
        <v>44</v>
      </c>
      <c r="AK5083">
        <v>1</v>
      </c>
      <c r="AN5083">
        <v>318</v>
      </c>
      <c r="AO5083">
        <v>3</v>
      </c>
      <c r="AQ5083">
        <v>2</v>
      </c>
      <c r="AT5083">
        <v>622</v>
      </c>
      <c r="AU5083">
        <v>3</v>
      </c>
    </row>
    <row r="5084" spans="1:47" x14ac:dyDescent="0.35">
      <c r="A5084">
        <v>5621</v>
      </c>
      <c r="B5084" t="s">
        <v>47</v>
      </c>
      <c r="C5084">
        <v>2002</v>
      </c>
      <c r="D5084">
        <v>2</v>
      </c>
      <c r="E5084">
        <v>3</v>
      </c>
      <c r="F5084">
        <v>20</v>
      </c>
      <c r="G5084">
        <v>59</v>
      </c>
      <c r="H5084">
        <v>27.6</v>
      </c>
      <c r="I5084">
        <v>44</v>
      </c>
      <c r="J5084">
        <v>4.9000000000000004</v>
      </c>
      <c r="M5084">
        <v>4.9000000000000004</v>
      </c>
      <c r="R5084" t="s">
        <v>1868</v>
      </c>
      <c r="T5084" t="s">
        <v>3322</v>
      </c>
      <c r="U5084">
        <v>38.773000000000003</v>
      </c>
      <c r="V5084">
        <v>69.924000000000007</v>
      </c>
      <c r="W5084">
        <v>40</v>
      </c>
      <c r="AC5084">
        <v>2</v>
      </c>
      <c r="AE5084">
        <v>1</v>
      </c>
      <c r="AI5084">
        <v>2</v>
      </c>
      <c r="AO5084">
        <v>2</v>
      </c>
      <c r="AQ5084">
        <v>1</v>
      </c>
      <c r="AU5084">
        <v>2</v>
      </c>
    </row>
    <row r="5085" spans="1:47" x14ac:dyDescent="0.35">
      <c r="A5085">
        <v>5622</v>
      </c>
      <c r="B5085" t="s">
        <v>47</v>
      </c>
      <c r="C5085">
        <v>2002</v>
      </c>
      <c r="D5085">
        <v>2</v>
      </c>
      <c r="E5085">
        <v>17</v>
      </c>
      <c r="F5085">
        <v>13</v>
      </c>
      <c r="G5085">
        <v>3</v>
      </c>
      <c r="H5085">
        <v>52.7</v>
      </c>
      <c r="I5085">
        <v>33</v>
      </c>
      <c r="J5085">
        <v>5.4</v>
      </c>
      <c r="K5085">
        <v>5.4</v>
      </c>
      <c r="L5085">
        <v>5</v>
      </c>
      <c r="M5085">
        <v>5.6</v>
      </c>
      <c r="R5085" t="s">
        <v>73</v>
      </c>
      <c r="T5085" t="s">
        <v>3329</v>
      </c>
      <c r="U5085">
        <v>28.093</v>
      </c>
      <c r="V5085">
        <v>51.755000000000003</v>
      </c>
      <c r="W5085">
        <v>140</v>
      </c>
      <c r="X5085">
        <v>1</v>
      </c>
      <c r="Y5085">
        <v>1</v>
      </c>
      <c r="AB5085">
        <v>30</v>
      </c>
      <c r="AC5085">
        <v>1</v>
      </c>
      <c r="AE5085">
        <v>2</v>
      </c>
      <c r="AJ5085">
        <v>1</v>
      </c>
      <c r="AK5085">
        <v>1</v>
      </c>
      <c r="AN5085">
        <v>30</v>
      </c>
      <c r="AO5085">
        <v>1</v>
      </c>
      <c r="AQ5085">
        <v>2</v>
      </c>
      <c r="AU5085">
        <v>3</v>
      </c>
    </row>
    <row r="5086" spans="1:47" x14ac:dyDescent="0.35">
      <c r="A5086">
        <v>5623</v>
      </c>
      <c r="B5086" t="s">
        <v>47</v>
      </c>
      <c r="C5086">
        <v>2002</v>
      </c>
      <c r="D5086">
        <v>2</v>
      </c>
      <c r="E5086">
        <v>22</v>
      </c>
      <c r="F5086">
        <v>19</v>
      </c>
      <c r="G5086">
        <v>32</v>
      </c>
      <c r="H5086">
        <v>41.7</v>
      </c>
      <c r="I5086">
        <v>7</v>
      </c>
      <c r="J5086">
        <v>5.5</v>
      </c>
      <c r="K5086">
        <v>5.5</v>
      </c>
      <c r="L5086">
        <v>5.5</v>
      </c>
      <c r="M5086">
        <v>5.4</v>
      </c>
      <c r="R5086" t="s">
        <v>543</v>
      </c>
      <c r="T5086" t="s">
        <v>3330</v>
      </c>
      <c r="U5086">
        <v>32.319000000000003</v>
      </c>
      <c r="V5086">
        <v>-115.322</v>
      </c>
      <c r="W5086">
        <v>150</v>
      </c>
      <c r="AE5086">
        <v>1</v>
      </c>
      <c r="AQ5086">
        <v>1</v>
      </c>
    </row>
    <row r="5087" spans="1:47" x14ac:dyDescent="0.35">
      <c r="A5087">
        <v>5624</v>
      </c>
      <c r="B5087" t="s">
        <v>47</v>
      </c>
      <c r="C5087">
        <v>2002</v>
      </c>
      <c r="D5087">
        <v>3</v>
      </c>
      <c r="E5087">
        <v>3</v>
      </c>
      <c r="F5087">
        <v>12</v>
      </c>
      <c r="G5087">
        <v>8</v>
      </c>
      <c r="H5087">
        <v>19.7</v>
      </c>
      <c r="I5087">
        <v>226</v>
      </c>
      <c r="J5087">
        <v>7.4</v>
      </c>
      <c r="K5087">
        <v>7.4</v>
      </c>
      <c r="M5087">
        <v>6.6</v>
      </c>
      <c r="R5087" t="s">
        <v>121</v>
      </c>
      <c r="T5087" t="s">
        <v>3331</v>
      </c>
      <c r="U5087">
        <v>36.502000000000002</v>
      </c>
      <c r="V5087">
        <v>70.481999999999999</v>
      </c>
      <c r="W5087">
        <v>40</v>
      </c>
      <c r="X5087">
        <v>166</v>
      </c>
      <c r="Y5087">
        <v>3</v>
      </c>
      <c r="AC5087">
        <v>2</v>
      </c>
      <c r="AE5087">
        <v>3</v>
      </c>
      <c r="AF5087">
        <v>300</v>
      </c>
      <c r="AG5087">
        <v>3</v>
      </c>
      <c r="AH5087">
        <v>300</v>
      </c>
      <c r="AI5087">
        <v>3</v>
      </c>
      <c r="AJ5087">
        <v>166</v>
      </c>
      <c r="AK5087">
        <v>3</v>
      </c>
      <c r="AO5087">
        <v>2</v>
      </c>
      <c r="AQ5087">
        <v>3</v>
      </c>
      <c r="AR5087">
        <v>300</v>
      </c>
      <c r="AS5087">
        <v>3</v>
      </c>
      <c r="AT5087">
        <v>400</v>
      </c>
      <c r="AU5087">
        <v>3</v>
      </c>
    </row>
    <row r="5088" spans="1:47" x14ac:dyDescent="0.35">
      <c r="A5088">
        <v>5625</v>
      </c>
      <c r="B5088" t="s">
        <v>51</v>
      </c>
      <c r="C5088">
        <v>2002</v>
      </c>
      <c r="D5088">
        <v>3</v>
      </c>
      <c r="E5088">
        <v>5</v>
      </c>
      <c r="F5088">
        <v>21</v>
      </c>
      <c r="G5088">
        <v>16</v>
      </c>
      <c r="H5088">
        <v>9.1</v>
      </c>
      <c r="I5088">
        <v>31</v>
      </c>
      <c r="J5088">
        <v>7.5</v>
      </c>
      <c r="K5088">
        <v>7.5</v>
      </c>
      <c r="L5088">
        <v>7.2</v>
      </c>
      <c r="M5088">
        <v>6.3</v>
      </c>
      <c r="R5088" t="s">
        <v>621</v>
      </c>
      <c r="T5088" t="s">
        <v>1872</v>
      </c>
      <c r="U5088">
        <v>6.0330000000000004</v>
      </c>
      <c r="V5088">
        <v>124.249</v>
      </c>
      <c r="W5088">
        <v>170</v>
      </c>
      <c r="X5088">
        <v>15</v>
      </c>
      <c r="Y5088">
        <v>1</v>
      </c>
      <c r="AB5088">
        <v>100</v>
      </c>
      <c r="AC5088">
        <v>2</v>
      </c>
      <c r="AD5088">
        <v>1.714</v>
      </c>
      <c r="AE5088">
        <v>2</v>
      </c>
      <c r="AH5088">
        <v>800</v>
      </c>
      <c r="AI5088">
        <v>3</v>
      </c>
      <c r="AJ5088">
        <v>15</v>
      </c>
      <c r="AK5088">
        <v>1</v>
      </c>
      <c r="AN5088">
        <v>100</v>
      </c>
      <c r="AO5088">
        <v>2</v>
      </c>
      <c r="AP5088">
        <v>1.714</v>
      </c>
      <c r="AQ5088">
        <v>2</v>
      </c>
      <c r="AT5088">
        <v>800</v>
      </c>
      <c r="AU5088">
        <v>3</v>
      </c>
    </row>
    <row r="5089" spans="1:47" x14ac:dyDescent="0.35">
      <c r="A5089">
        <v>5626</v>
      </c>
      <c r="B5089" t="s">
        <v>47</v>
      </c>
      <c r="C5089">
        <v>2002</v>
      </c>
      <c r="D5089">
        <v>3</v>
      </c>
      <c r="E5089">
        <v>25</v>
      </c>
      <c r="F5089">
        <v>14</v>
      </c>
      <c r="G5089">
        <v>56</v>
      </c>
      <c r="H5089">
        <v>33.799999999999997</v>
      </c>
      <c r="I5089">
        <v>8</v>
      </c>
      <c r="J5089">
        <v>6.1</v>
      </c>
      <c r="K5089">
        <v>6.1</v>
      </c>
      <c r="L5089">
        <v>6.2</v>
      </c>
      <c r="M5089">
        <v>5.9</v>
      </c>
      <c r="R5089" t="s">
        <v>121</v>
      </c>
      <c r="T5089" t="s">
        <v>3332</v>
      </c>
      <c r="U5089">
        <v>36.061999999999998</v>
      </c>
      <c r="V5089">
        <v>69.314999999999998</v>
      </c>
      <c r="W5089">
        <v>40</v>
      </c>
      <c r="X5089">
        <v>1000</v>
      </c>
      <c r="Y5089">
        <v>3</v>
      </c>
      <c r="AB5089">
        <v>200</v>
      </c>
      <c r="AC5089">
        <v>3</v>
      </c>
      <c r="AE5089">
        <v>4</v>
      </c>
      <c r="AF5089">
        <v>1500</v>
      </c>
      <c r="AG5089">
        <v>4</v>
      </c>
      <c r="AH5089">
        <v>1500</v>
      </c>
      <c r="AI5089">
        <v>4</v>
      </c>
      <c r="AJ5089">
        <v>1000</v>
      </c>
      <c r="AK5089">
        <v>3</v>
      </c>
      <c r="AN5089">
        <v>200</v>
      </c>
      <c r="AO5089">
        <v>3</v>
      </c>
      <c r="AQ5089">
        <v>4</v>
      </c>
      <c r="AR5089">
        <v>1500</v>
      </c>
      <c r="AS5089">
        <v>4</v>
      </c>
    </row>
    <row r="5090" spans="1:47" x14ac:dyDescent="0.35">
      <c r="A5090">
        <v>6821</v>
      </c>
      <c r="B5090" t="s">
        <v>51</v>
      </c>
      <c r="C5090">
        <v>2002</v>
      </c>
      <c r="D5090">
        <v>3</v>
      </c>
      <c r="E5090">
        <v>26</v>
      </c>
      <c r="F5090">
        <v>3</v>
      </c>
      <c r="G5090">
        <v>45</v>
      </c>
      <c r="H5090">
        <v>48.7</v>
      </c>
      <c r="I5090">
        <v>33</v>
      </c>
      <c r="J5090">
        <v>6.4</v>
      </c>
      <c r="K5090">
        <v>6.4</v>
      </c>
      <c r="L5090">
        <v>6.6</v>
      </c>
      <c r="M5090">
        <v>5.8</v>
      </c>
      <c r="R5090" t="s">
        <v>199</v>
      </c>
      <c r="T5090" t="s">
        <v>979</v>
      </c>
      <c r="U5090">
        <v>23.346</v>
      </c>
      <c r="V5090">
        <v>124.09</v>
      </c>
      <c r="W5090">
        <v>30</v>
      </c>
    </row>
    <row r="5091" spans="1:47" x14ac:dyDescent="0.35">
      <c r="A5091">
        <v>5627</v>
      </c>
      <c r="B5091" t="s">
        <v>51</v>
      </c>
      <c r="C5091">
        <v>2002</v>
      </c>
      <c r="D5091">
        <v>3</v>
      </c>
      <c r="E5091">
        <v>31</v>
      </c>
      <c r="F5091">
        <v>6</v>
      </c>
      <c r="G5091">
        <v>52</v>
      </c>
      <c r="H5091">
        <v>50.4</v>
      </c>
      <c r="I5091">
        <v>33</v>
      </c>
      <c r="J5091">
        <v>7.1</v>
      </c>
      <c r="K5091">
        <v>7.1</v>
      </c>
      <c r="L5091">
        <v>7.4</v>
      </c>
      <c r="M5091">
        <v>6.4</v>
      </c>
      <c r="R5091" t="s">
        <v>738</v>
      </c>
      <c r="T5091" t="s">
        <v>1886</v>
      </c>
      <c r="U5091">
        <v>24.279</v>
      </c>
      <c r="V5091">
        <v>122.179</v>
      </c>
      <c r="W5091">
        <v>30</v>
      </c>
      <c r="X5091">
        <v>5</v>
      </c>
      <c r="Y5091">
        <v>1</v>
      </c>
      <c r="AB5091">
        <v>200</v>
      </c>
      <c r="AC5091">
        <v>3</v>
      </c>
      <c r="AE5091">
        <v>2</v>
      </c>
      <c r="AF5091">
        <v>100</v>
      </c>
      <c r="AG5091">
        <v>2</v>
      </c>
      <c r="AJ5091">
        <v>5</v>
      </c>
      <c r="AK5091">
        <v>1</v>
      </c>
      <c r="AN5091">
        <v>200</v>
      </c>
      <c r="AO5091">
        <v>3</v>
      </c>
      <c r="AQ5091">
        <v>2</v>
      </c>
      <c r="AR5091">
        <v>100</v>
      </c>
      <c r="AS5091">
        <v>2</v>
      </c>
    </row>
    <row r="5092" spans="1:47" x14ac:dyDescent="0.35">
      <c r="A5092">
        <v>5628</v>
      </c>
      <c r="B5092" t="s">
        <v>47</v>
      </c>
      <c r="C5092">
        <v>2002</v>
      </c>
      <c r="D5092">
        <v>4</v>
      </c>
      <c r="E5092">
        <v>1</v>
      </c>
      <c r="F5092">
        <v>19</v>
      </c>
      <c r="G5092">
        <v>59</v>
      </c>
      <c r="H5092">
        <v>32.4</v>
      </c>
      <c r="I5092">
        <v>71</v>
      </c>
      <c r="J5092">
        <v>6.4</v>
      </c>
      <c r="K5092">
        <v>6.4</v>
      </c>
      <c r="M5092">
        <v>6.1</v>
      </c>
      <c r="R5092" t="s">
        <v>539</v>
      </c>
      <c r="T5092" t="s">
        <v>3333</v>
      </c>
      <c r="U5092">
        <v>-29.67</v>
      </c>
      <c r="V5092">
        <v>-71.384</v>
      </c>
      <c r="W5092">
        <v>160</v>
      </c>
      <c r="AE5092">
        <v>1</v>
      </c>
      <c r="AQ5092">
        <v>1</v>
      </c>
    </row>
    <row r="5093" spans="1:47" x14ac:dyDescent="0.35">
      <c r="A5093">
        <v>5629</v>
      </c>
      <c r="B5093" t="s">
        <v>47</v>
      </c>
      <c r="C5093">
        <v>2002</v>
      </c>
      <c r="D5093">
        <v>4</v>
      </c>
      <c r="E5093">
        <v>12</v>
      </c>
      <c r="F5093">
        <v>4</v>
      </c>
      <c r="G5093">
        <v>0</v>
      </c>
      <c r="H5093">
        <v>23.7</v>
      </c>
      <c r="I5093">
        <v>10</v>
      </c>
      <c r="J5093">
        <v>5.9</v>
      </c>
      <c r="K5093">
        <v>5.9</v>
      </c>
      <c r="L5093">
        <v>5.9</v>
      </c>
      <c r="M5093">
        <v>5.8</v>
      </c>
      <c r="R5093" t="s">
        <v>1868</v>
      </c>
      <c r="T5093" t="s">
        <v>3334</v>
      </c>
      <c r="U5093">
        <v>39.959000000000003</v>
      </c>
      <c r="V5093">
        <v>69.417000000000002</v>
      </c>
      <c r="W5093">
        <v>40</v>
      </c>
      <c r="X5093">
        <v>50</v>
      </c>
      <c r="Y5093">
        <v>1</v>
      </c>
      <c r="AB5093">
        <v>150</v>
      </c>
      <c r="AC5093">
        <v>3</v>
      </c>
      <c r="AE5093">
        <v>2</v>
      </c>
      <c r="AF5093">
        <v>160</v>
      </c>
      <c r="AG5093">
        <v>3</v>
      </c>
      <c r="AH5093">
        <v>160</v>
      </c>
      <c r="AI5093">
        <v>3</v>
      </c>
      <c r="AJ5093">
        <v>50</v>
      </c>
      <c r="AK5093">
        <v>1</v>
      </c>
      <c r="AN5093">
        <v>150</v>
      </c>
      <c r="AO5093">
        <v>3</v>
      </c>
      <c r="AR5093">
        <v>160</v>
      </c>
      <c r="AS5093">
        <v>3</v>
      </c>
      <c r="AT5093">
        <v>250</v>
      </c>
      <c r="AU5093">
        <v>3</v>
      </c>
    </row>
    <row r="5094" spans="1:47" x14ac:dyDescent="0.35">
      <c r="A5094">
        <v>5630</v>
      </c>
      <c r="B5094" t="s">
        <v>47</v>
      </c>
      <c r="C5094">
        <v>2002</v>
      </c>
      <c r="D5094">
        <v>4</v>
      </c>
      <c r="E5094">
        <v>18</v>
      </c>
      <c r="F5094">
        <v>16</v>
      </c>
      <c r="G5094">
        <v>8</v>
      </c>
      <c r="H5094">
        <v>36.700000000000003</v>
      </c>
      <c r="I5094">
        <v>62</v>
      </c>
      <c r="J5094">
        <v>6.6</v>
      </c>
      <c r="K5094">
        <v>6.6</v>
      </c>
      <c r="M5094">
        <v>6.2</v>
      </c>
      <c r="R5094" t="s">
        <v>539</v>
      </c>
      <c r="T5094" t="s">
        <v>3335</v>
      </c>
      <c r="U5094">
        <v>-27.535</v>
      </c>
      <c r="V5094">
        <v>-70.585999999999999</v>
      </c>
      <c r="W5094">
        <v>160</v>
      </c>
      <c r="AB5094">
        <v>19</v>
      </c>
      <c r="AC5094">
        <v>1</v>
      </c>
      <c r="AE5094">
        <v>2</v>
      </c>
      <c r="AF5094">
        <v>34</v>
      </c>
      <c r="AG5094">
        <v>1</v>
      </c>
      <c r="AH5094">
        <v>575</v>
      </c>
      <c r="AI5094">
        <v>3</v>
      </c>
      <c r="AN5094">
        <v>19</v>
      </c>
      <c r="AO5094">
        <v>1</v>
      </c>
      <c r="AQ5094">
        <v>2</v>
      </c>
      <c r="AR5094">
        <v>34</v>
      </c>
      <c r="AS5094">
        <v>1</v>
      </c>
      <c r="AT5094">
        <v>575</v>
      </c>
      <c r="AU5094">
        <v>3</v>
      </c>
    </row>
    <row r="5095" spans="1:47" x14ac:dyDescent="0.35">
      <c r="A5095">
        <v>5631</v>
      </c>
      <c r="B5095" t="s">
        <v>47</v>
      </c>
      <c r="C5095">
        <v>2002</v>
      </c>
      <c r="D5095">
        <v>4</v>
      </c>
      <c r="E5095">
        <v>20</v>
      </c>
      <c r="F5095">
        <v>10</v>
      </c>
      <c r="G5095">
        <v>50</v>
      </c>
      <c r="H5095">
        <v>47.5</v>
      </c>
      <c r="I5095">
        <v>11</v>
      </c>
      <c r="J5095">
        <v>5.2</v>
      </c>
      <c r="K5095">
        <v>5.2</v>
      </c>
      <c r="L5095">
        <v>4.2</v>
      </c>
      <c r="M5095">
        <v>5.2</v>
      </c>
      <c r="Q5095">
        <v>7</v>
      </c>
      <c r="R5095" t="s">
        <v>505</v>
      </c>
      <c r="S5095" t="s">
        <v>1166</v>
      </c>
      <c r="T5095" t="s">
        <v>3336</v>
      </c>
      <c r="U5095">
        <v>44.512999999999998</v>
      </c>
      <c r="V5095">
        <v>-73.698999999999998</v>
      </c>
      <c r="W5095">
        <v>150</v>
      </c>
      <c r="AE5095">
        <v>1</v>
      </c>
      <c r="AQ5095">
        <v>1</v>
      </c>
    </row>
    <row r="5096" spans="1:47" x14ac:dyDescent="0.35">
      <c r="A5096">
        <v>5632</v>
      </c>
      <c r="B5096" t="s">
        <v>47</v>
      </c>
      <c r="C5096">
        <v>2002</v>
      </c>
      <c r="D5096">
        <v>4</v>
      </c>
      <c r="E5096">
        <v>24</v>
      </c>
      <c r="F5096">
        <v>10</v>
      </c>
      <c r="G5096">
        <v>51</v>
      </c>
      <c r="H5096">
        <v>50.9</v>
      </c>
      <c r="I5096">
        <v>10</v>
      </c>
      <c r="J5096">
        <v>5.7</v>
      </c>
      <c r="K5096">
        <v>5.7</v>
      </c>
      <c r="L5096">
        <v>5.6</v>
      </c>
      <c r="M5096">
        <v>5.6</v>
      </c>
      <c r="R5096" t="s">
        <v>469</v>
      </c>
      <c r="T5096" t="s">
        <v>3337</v>
      </c>
      <c r="U5096">
        <v>42.436</v>
      </c>
      <c r="V5096">
        <v>21.466000000000001</v>
      </c>
      <c r="W5096">
        <v>130</v>
      </c>
      <c r="X5096">
        <v>1</v>
      </c>
      <c r="Y5096">
        <v>1</v>
      </c>
      <c r="AB5096">
        <v>60</v>
      </c>
      <c r="AC5096">
        <v>2</v>
      </c>
      <c r="AE5096">
        <v>1</v>
      </c>
      <c r="AJ5096">
        <v>1</v>
      </c>
      <c r="AK5096">
        <v>1</v>
      </c>
      <c r="AN5096">
        <v>60</v>
      </c>
      <c r="AO5096">
        <v>2</v>
      </c>
      <c r="AQ5096">
        <v>1</v>
      </c>
    </row>
    <row r="5097" spans="1:47" x14ac:dyDescent="0.35">
      <c r="A5097">
        <v>5633</v>
      </c>
      <c r="B5097" t="s">
        <v>47</v>
      </c>
      <c r="C5097">
        <v>2002</v>
      </c>
      <c r="D5097">
        <v>4</v>
      </c>
      <c r="E5097">
        <v>24</v>
      </c>
      <c r="F5097">
        <v>19</v>
      </c>
      <c r="G5097">
        <v>48</v>
      </c>
      <c r="H5097">
        <v>7.1</v>
      </c>
      <c r="I5097">
        <v>33</v>
      </c>
      <c r="J5097">
        <v>5.4</v>
      </c>
      <c r="K5097">
        <v>5.4</v>
      </c>
      <c r="L5097">
        <v>5.2</v>
      </c>
      <c r="M5097">
        <v>5.2</v>
      </c>
      <c r="R5097" t="s">
        <v>73</v>
      </c>
      <c r="T5097" t="s">
        <v>3338</v>
      </c>
      <c r="U5097">
        <v>34.642000000000003</v>
      </c>
      <c r="V5097">
        <v>47.4</v>
      </c>
      <c r="W5097">
        <v>140</v>
      </c>
      <c r="X5097">
        <v>2</v>
      </c>
      <c r="Y5097">
        <v>1</v>
      </c>
      <c r="AB5097">
        <v>56</v>
      </c>
      <c r="AC5097">
        <v>2</v>
      </c>
      <c r="AE5097">
        <v>4</v>
      </c>
      <c r="AG5097">
        <v>4</v>
      </c>
      <c r="AI5097">
        <v>4</v>
      </c>
      <c r="AJ5097">
        <v>2</v>
      </c>
      <c r="AK5097">
        <v>1</v>
      </c>
      <c r="AN5097">
        <v>56</v>
      </c>
      <c r="AO5097">
        <v>2</v>
      </c>
      <c r="AQ5097">
        <v>4</v>
      </c>
      <c r="AS5097">
        <v>4</v>
      </c>
    </row>
    <row r="5098" spans="1:47" x14ac:dyDescent="0.35">
      <c r="A5098">
        <v>5634</v>
      </c>
      <c r="B5098" t="s">
        <v>47</v>
      </c>
      <c r="C5098">
        <v>2002</v>
      </c>
      <c r="D5098">
        <v>4</v>
      </c>
      <c r="E5098">
        <v>25</v>
      </c>
      <c r="F5098">
        <v>17</v>
      </c>
      <c r="G5098">
        <v>41</v>
      </c>
      <c r="H5098">
        <v>21.5</v>
      </c>
      <c r="I5098">
        <v>10</v>
      </c>
      <c r="J5098">
        <v>4.3</v>
      </c>
      <c r="L5098">
        <v>4.3</v>
      </c>
      <c r="M5098">
        <v>4.8</v>
      </c>
      <c r="R5098" t="s">
        <v>102</v>
      </c>
      <c r="T5098" t="s">
        <v>3339</v>
      </c>
      <c r="U5098">
        <v>41.765000000000001</v>
      </c>
      <c r="V5098">
        <v>44.96</v>
      </c>
      <c r="W5098">
        <v>40</v>
      </c>
      <c r="X5098">
        <v>5</v>
      </c>
      <c r="Y5098">
        <v>1</v>
      </c>
      <c r="AB5098">
        <v>52</v>
      </c>
      <c r="AC5098">
        <v>2</v>
      </c>
      <c r="AE5098">
        <v>3</v>
      </c>
      <c r="AH5098">
        <v>2400</v>
      </c>
      <c r="AI5098">
        <v>4</v>
      </c>
      <c r="AJ5098">
        <v>5</v>
      </c>
      <c r="AK5098">
        <v>1</v>
      </c>
      <c r="AN5098">
        <v>52</v>
      </c>
      <c r="AO5098">
        <v>2</v>
      </c>
      <c r="AQ5098">
        <v>3</v>
      </c>
      <c r="AT5098">
        <v>2400</v>
      </c>
      <c r="AU5098">
        <v>4</v>
      </c>
    </row>
    <row r="5099" spans="1:47" x14ac:dyDescent="0.35">
      <c r="A5099">
        <v>5635</v>
      </c>
      <c r="B5099" t="s">
        <v>47</v>
      </c>
      <c r="C5099">
        <v>2002</v>
      </c>
      <c r="D5099">
        <v>4</v>
      </c>
      <c r="E5099">
        <v>26</v>
      </c>
      <c r="F5099">
        <v>16</v>
      </c>
      <c r="G5099">
        <v>6</v>
      </c>
      <c r="H5099">
        <v>7</v>
      </c>
      <c r="I5099">
        <v>86</v>
      </c>
      <c r="J5099">
        <v>7.1</v>
      </c>
      <c r="K5099">
        <v>7.1</v>
      </c>
      <c r="M5099">
        <v>6.5</v>
      </c>
      <c r="Q5099">
        <v>7</v>
      </c>
      <c r="R5099" t="s">
        <v>647</v>
      </c>
      <c r="S5099" t="s">
        <v>1104</v>
      </c>
      <c r="T5099" t="s">
        <v>1105</v>
      </c>
      <c r="U5099">
        <v>13.087999999999999</v>
      </c>
      <c r="V5099">
        <v>144.619</v>
      </c>
      <c r="W5099">
        <v>170</v>
      </c>
      <c r="AB5099">
        <v>5</v>
      </c>
      <c r="AC5099">
        <v>1</v>
      </c>
      <c r="AE5099">
        <v>1</v>
      </c>
      <c r="AN5099">
        <v>5</v>
      </c>
      <c r="AO5099">
        <v>1</v>
      </c>
      <c r="AQ5099">
        <v>1</v>
      </c>
    </row>
    <row r="5100" spans="1:47" x14ac:dyDescent="0.35">
      <c r="A5100">
        <v>5636</v>
      </c>
      <c r="B5100" t="s">
        <v>47</v>
      </c>
      <c r="C5100">
        <v>2002</v>
      </c>
      <c r="D5100">
        <v>5</v>
      </c>
      <c r="E5100">
        <v>18</v>
      </c>
      <c r="F5100">
        <v>15</v>
      </c>
      <c r="G5100">
        <v>15</v>
      </c>
      <c r="H5100">
        <v>8.8000000000000007</v>
      </c>
      <c r="I5100">
        <v>10</v>
      </c>
      <c r="J5100">
        <v>5.5</v>
      </c>
      <c r="K5100">
        <v>5.5</v>
      </c>
      <c r="L5100">
        <v>5.5</v>
      </c>
      <c r="M5100">
        <v>5.2</v>
      </c>
      <c r="R5100" t="s">
        <v>2476</v>
      </c>
      <c r="T5100" t="s">
        <v>3340</v>
      </c>
      <c r="U5100">
        <v>-2.907</v>
      </c>
      <c r="V5100">
        <v>33.732999999999997</v>
      </c>
      <c r="W5100">
        <v>10</v>
      </c>
      <c r="X5100">
        <v>2</v>
      </c>
      <c r="Y5100">
        <v>1</v>
      </c>
      <c r="AE5100">
        <v>2</v>
      </c>
      <c r="AF5100">
        <v>690</v>
      </c>
      <c r="AG5100">
        <v>3</v>
      </c>
      <c r="AH5100">
        <v>700</v>
      </c>
      <c r="AI5100">
        <v>3</v>
      </c>
      <c r="AJ5100">
        <v>2</v>
      </c>
      <c r="AK5100">
        <v>1</v>
      </c>
      <c r="AQ5100">
        <v>2</v>
      </c>
      <c r="AR5100">
        <v>690</v>
      </c>
      <c r="AS5100">
        <v>3</v>
      </c>
      <c r="AT5100">
        <v>700</v>
      </c>
      <c r="AU5100">
        <v>3</v>
      </c>
    </row>
    <row r="5101" spans="1:47" x14ac:dyDescent="0.35">
      <c r="A5101">
        <v>5637</v>
      </c>
      <c r="B5101" t="s">
        <v>47</v>
      </c>
      <c r="C5101">
        <v>2002</v>
      </c>
      <c r="D5101">
        <v>5</v>
      </c>
      <c r="E5101">
        <v>28</v>
      </c>
      <c r="F5101">
        <v>4</v>
      </c>
      <c r="G5101">
        <v>4</v>
      </c>
      <c r="H5101">
        <v>22.5</v>
      </c>
      <c r="I5101">
        <v>22</v>
      </c>
      <c r="J5101">
        <v>6</v>
      </c>
      <c r="K5101">
        <v>6</v>
      </c>
      <c r="L5101">
        <v>5.7</v>
      </c>
      <c r="M5101">
        <v>6</v>
      </c>
      <c r="R5101" t="s">
        <v>807</v>
      </c>
      <c r="T5101" t="s">
        <v>3341</v>
      </c>
      <c r="U5101">
        <v>-28.937000000000001</v>
      </c>
      <c r="V5101">
        <v>-66.796999999999997</v>
      </c>
      <c r="W5101">
        <v>160</v>
      </c>
      <c r="AB5101">
        <v>27</v>
      </c>
      <c r="AC5101">
        <v>1</v>
      </c>
      <c r="AE5101">
        <v>2</v>
      </c>
      <c r="AF5101">
        <v>40</v>
      </c>
      <c r="AG5101">
        <v>1</v>
      </c>
      <c r="AH5101">
        <v>40</v>
      </c>
      <c r="AI5101">
        <v>1</v>
      </c>
      <c r="AN5101">
        <v>27</v>
      </c>
      <c r="AO5101">
        <v>1</v>
      </c>
      <c r="AQ5101">
        <v>2</v>
      </c>
      <c r="AR5101">
        <v>40</v>
      </c>
      <c r="AS5101">
        <v>1</v>
      </c>
      <c r="AU5101">
        <v>3</v>
      </c>
    </row>
    <row r="5102" spans="1:47" x14ac:dyDescent="0.35">
      <c r="A5102">
        <v>5638</v>
      </c>
      <c r="B5102" t="s">
        <v>47</v>
      </c>
      <c r="C5102">
        <v>2002</v>
      </c>
      <c r="D5102">
        <v>6</v>
      </c>
      <c r="E5102">
        <v>20</v>
      </c>
      <c r="F5102">
        <v>5</v>
      </c>
      <c r="G5102">
        <v>40</v>
      </c>
      <c r="H5102">
        <v>43.3</v>
      </c>
      <c r="I5102">
        <v>40</v>
      </c>
      <c r="J5102">
        <v>4.5</v>
      </c>
      <c r="M5102">
        <v>4.5</v>
      </c>
      <c r="R5102" t="s">
        <v>959</v>
      </c>
      <c r="T5102" t="s">
        <v>3342</v>
      </c>
      <c r="U5102">
        <v>25.841999999999999</v>
      </c>
      <c r="V5102">
        <v>88.932000000000002</v>
      </c>
      <c r="W5102">
        <v>60</v>
      </c>
      <c r="AB5102">
        <v>55</v>
      </c>
      <c r="AC5102">
        <v>2</v>
      </c>
      <c r="AE5102">
        <v>1</v>
      </c>
      <c r="AI5102">
        <v>2</v>
      </c>
      <c r="AN5102">
        <v>55</v>
      </c>
      <c r="AO5102">
        <v>2</v>
      </c>
      <c r="AQ5102">
        <v>1</v>
      </c>
      <c r="AU5102">
        <v>2</v>
      </c>
    </row>
    <row r="5103" spans="1:47" x14ac:dyDescent="0.35">
      <c r="A5103">
        <v>5639</v>
      </c>
      <c r="B5103" t="s">
        <v>47</v>
      </c>
      <c r="C5103">
        <v>2002</v>
      </c>
      <c r="D5103">
        <v>6</v>
      </c>
      <c r="E5103">
        <v>22</v>
      </c>
      <c r="F5103">
        <v>2</v>
      </c>
      <c r="G5103">
        <v>58</v>
      </c>
      <c r="H5103">
        <v>21.3</v>
      </c>
      <c r="I5103">
        <v>10</v>
      </c>
      <c r="J5103">
        <v>6.5</v>
      </c>
      <c r="K5103">
        <v>6.5</v>
      </c>
      <c r="L5103">
        <v>6.4</v>
      </c>
      <c r="M5103">
        <v>6.2</v>
      </c>
      <c r="Q5103">
        <v>8</v>
      </c>
      <c r="R5103" t="s">
        <v>73</v>
      </c>
      <c r="T5103" t="s">
        <v>3343</v>
      </c>
      <c r="U5103">
        <v>35.625999999999998</v>
      </c>
      <c r="V5103">
        <v>49.046999999999997</v>
      </c>
      <c r="W5103">
        <v>140</v>
      </c>
      <c r="X5103">
        <v>261</v>
      </c>
      <c r="Y5103">
        <v>3</v>
      </c>
      <c r="AB5103">
        <v>1300</v>
      </c>
      <c r="AC5103">
        <v>4</v>
      </c>
      <c r="AD5103">
        <v>300</v>
      </c>
      <c r="AE5103">
        <v>4</v>
      </c>
      <c r="AG5103">
        <v>4</v>
      </c>
      <c r="AI5103">
        <v>4</v>
      </c>
      <c r="AJ5103">
        <v>261</v>
      </c>
      <c r="AK5103">
        <v>3</v>
      </c>
      <c r="AN5103">
        <v>1300</v>
      </c>
      <c r="AO5103">
        <v>4</v>
      </c>
      <c r="AP5103">
        <v>300</v>
      </c>
      <c r="AQ5103">
        <v>4</v>
      </c>
      <c r="AR5103">
        <v>4</v>
      </c>
      <c r="AS5103">
        <v>4</v>
      </c>
    </row>
    <row r="5104" spans="1:47" x14ac:dyDescent="0.35">
      <c r="A5104">
        <v>5573</v>
      </c>
      <c r="B5104" t="s">
        <v>47</v>
      </c>
      <c r="C5104">
        <v>2002</v>
      </c>
      <c r="D5104">
        <v>7</v>
      </c>
      <c r="E5104">
        <v>22</v>
      </c>
      <c r="F5104">
        <v>5</v>
      </c>
      <c r="G5104">
        <v>45</v>
      </c>
      <c r="H5104">
        <v>3</v>
      </c>
      <c r="I5104">
        <v>17</v>
      </c>
      <c r="J5104">
        <v>4.8</v>
      </c>
      <c r="M5104">
        <v>4.8</v>
      </c>
      <c r="R5104" t="s">
        <v>525</v>
      </c>
      <c r="T5104" t="s">
        <v>3344</v>
      </c>
      <c r="U5104">
        <v>50.889000000000003</v>
      </c>
      <c r="V5104">
        <v>6.1029999999999998</v>
      </c>
      <c r="W5104">
        <v>120</v>
      </c>
      <c r="AE5104">
        <v>1</v>
      </c>
      <c r="AQ5104">
        <v>1</v>
      </c>
    </row>
    <row r="5105" spans="1:47" x14ac:dyDescent="0.35">
      <c r="A5105">
        <v>5641</v>
      </c>
      <c r="B5105" t="s">
        <v>47</v>
      </c>
      <c r="C5105">
        <v>2002</v>
      </c>
      <c r="D5105">
        <v>7</v>
      </c>
      <c r="E5105">
        <v>31</v>
      </c>
      <c r="F5105">
        <v>0</v>
      </c>
      <c r="G5105">
        <v>16</v>
      </c>
      <c r="H5105">
        <v>44.6</v>
      </c>
      <c r="I5105">
        <v>10</v>
      </c>
      <c r="J5105">
        <v>6.5</v>
      </c>
      <c r="K5105">
        <v>6.5</v>
      </c>
      <c r="L5105">
        <v>6.4</v>
      </c>
      <c r="M5105">
        <v>6</v>
      </c>
      <c r="Q5105">
        <v>7</v>
      </c>
      <c r="R5105" t="s">
        <v>663</v>
      </c>
      <c r="T5105" t="s">
        <v>3345</v>
      </c>
      <c r="U5105">
        <v>7.9290000000000003</v>
      </c>
      <c r="V5105">
        <v>-82.793000000000006</v>
      </c>
      <c r="W5105">
        <v>100</v>
      </c>
      <c r="AB5105">
        <v>11</v>
      </c>
      <c r="AC5105">
        <v>1</v>
      </c>
      <c r="AE5105">
        <v>2</v>
      </c>
      <c r="AG5105">
        <v>2</v>
      </c>
      <c r="AI5105">
        <v>3</v>
      </c>
      <c r="AN5105">
        <v>11</v>
      </c>
      <c r="AO5105">
        <v>1</v>
      </c>
      <c r="AQ5105">
        <v>2</v>
      </c>
      <c r="AS5105">
        <v>2</v>
      </c>
      <c r="AU5105">
        <v>3</v>
      </c>
    </row>
    <row r="5106" spans="1:47" x14ac:dyDescent="0.35">
      <c r="A5106">
        <v>5642</v>
      </c>
      <c r="B5106" t="s">
        <v>47</v>
      </c>
      <c r="C5106">
        <v>2002</v>
      </c>
      <c r="D5106">
        <v>8</v>
      </c>
      <c r="E5106">
        <v>8</v>
      </c>
      <c r="F5106">
        <v>11</v>
      </c>
      <c r="G5106">
        <v>42</v>
      </c>
      <c r="H5106">
        <v>5</v>
      </c>
      <c r="I5106">
        <v>33</v>
      </c>
      <c r="J5106">
        <v>5.3</v>
      </c>
      <c r="K5106">
        <v>5.3</v>
      </c>
      <c r="L5106">
        <v>4.7</v>
      </c>
      <c r="M5106">
        <v>5.4</v>
      </c>
      <c r="R5106" t="s">
        <v>93</v>
      </c>
      <c r="T5106" t="s">
        <v>3346</v>
      </c>
      <c r="U5106">
        <v>30.916</v>
      </c>
      <c r="V5106">
        <v>99.927000000000007</v>
      </c>
      <c r="W5106">
        <v>30</v>
      </c>
      <c r="AE5106">
        <v>1</v>
      </c>
      <c r="AF5106">
        <v>8</v>
      </c>
      <c r="AG5106">
        <v>1</v>
      </c>
      <c r="AH5106">
        <v>8</v>
      </c>
      <c r="AI5106">
        <v>1</v>
      </c>
      <c r="AQ5106">
        <v>1</v>
      </c>
      <c r="AR5106">
        <v>8</v>
      </c>
      <c r="AS5106">
        <v>1</v>
      </c>
    </row>
    <row r="5107" spans="1:47" x14ac:dyDescent="0.35">
      <c r="A5107">
        <v>5643</v>
      </c>
      <c r="B5107" t="s">
        <v>47</v>
      </c>
      <c r="C5107">
        <v>2002</v>
      </c>
      <c r="D5107">
        <v>8</v>
      </c>
      <c r="E5107">
        <v>14</v>
      </c>
      <c r="F5107">
        <v>13</v>
      </c>
      <c r="G5107">
        <v>57</v>
      </c>
      <c r="H5107">
        <v>52.1</v>
      </c>
      <c r="I5107">
        <v>30</v>
      </c>
      <c r="J5107">
        <v>6.5</v>
      </c>
      <c r="K5107">
        <v>6.5</v>
      </c>
      <c r="L5107">
        <v>6.4</v>
      </c>
      <c r="M5107">
        <v>6.1</v>
      </c>
      <c r="R5107" t="s">
        <v>647</v>
      </c>
      <c r="S5107" t="s">
        <v>3005</v>
      </c>
      <c r="T5107" t="s">
        <v>3347</v>
      </c>
      <c r="U5107">
        <v>14.101000000000001</v>
      </c>
      <c r="V5107">
        <v>146.19900000000001</v>
      </c>
      <c r="W5107">
        <v>170</v>
      </c>
      <c r="AE5107">
        <v>1</v>
      </c>
      <c r="AI5107">
        <v>1</v>
      </c>
      <c r="AQ5107">
        <v>1</v>
      </c>
      <c r="AU5107">
        <v>1</v>
      </c>
    </row>
    <row r="5108" spans="1:47" x14ac:dyDescent="0.35">
      <c r="A5108">
        <v>5644</v>
      </c>
      <c r="B5108" t="s">
        <v>47</v>
      </c>
      <c r="C5108">
        <v>2002</v>
      </c>
      <c r="D5108">
        <v>8</v>
      </c>
      <c r="E5108">
        <v>15</v>
      </c>
      <c r="F5108">
        <v>5</v>
      </c>
      <c r="G5108">
        <v>30</v>
      </c>
      <c r="H5108">
        <v>26.2</v>
      </c>
      <c r="I5108">
        <v>10</v>
      </c>
      <c r="J5108">
        <v>6.2</v>
      </c>
      <c r="K5108">
        <v>6.2</v>
      </c>
      <c r="L5108">
        <v>5.8</v>
      </c>
      <c r="M5108">
        <v>5.7</v>
      </c>
      <c r="R5108" t="s">
        <v>676</v>
      </c>
      <c r="T5108" t="s">
        <v>3348</v>
      </c>
      <c r="U5108">
        <v>-1.196</v>
      </c>
      <c r="V5108">
        <v>121.333</v>
      </c>
      <c r="W5108">
        <v>170</v>
      </c>
      <c r="X5108">
        <v>48</v>
      </c>
      <c r="Y5108">
        <v>1</v>
      </c>
      <c r="AE5108">
        <v>2</v>
      </c>
      <c r="AH5108">
        <v>200</v>
      </c>
      <c r="AI5108">
        <v>3</v>
      </c>
      <c r="AJ5108">
        <v>48</v>
      </c>
      <c r="AK5108">
        <v>1</v>
      </c>
      <c r="AQ5108">
        <v>2</v>
      </c>
      <c r="AT5108">
        <v>200</v>
      </c>
      <c r="AU5108">
        <v>3</v>
      </c>
    </row>
    <row r="5109" spans="1:47" x14ac:dyDescent="0.35">
      <c r="A5109">
        <v>8953</v>
      </c>
      <c r="B5109" t="s">
        <v>47</v>
      </c>
      <c r="C5109">
        <v>2002</v>
      </c>
      <c r="D5109">
        <v>8</v>
      </c>
      <c r="E5109">
        <v>19</v>
      </c>
      <c r="F5109">
        <v>11</v>
      </c>
      <c r="G5109">
        <v>1</v>
      </c>
      <c r="H5109">
        <v>1.1000000000000001</v>
      </c>
      <c r="I5109">
        <v>580</v>
      </c>
      <c r="J5109">
        <v>7.7</v>
      </c>
      <c r="K5109">
        <v>7.7</v>
      </c>
      <c r="M5109">
        <v>6.7</v>
      </c>
      <c r="R5109" t="s">
        <v>1594</v>
      </c>
      <c r="T5109" t="s">
        <v>1595</v>
      </c>
      <c r="U5109">
        <v>-21.696000000000002</v>
      </c>
      <c r="V5109">
        <v>-179.51300000000001</v>
      </c>
      <c r="W5109">
        <v>170</v>
      </c>
    </row>
    <row r="5110" spans="1:47" x14ac:dyDescent="0.35">
      <c r="A5110">
        <v>8954</v>
      </c>
      <c r="B5110" t="s">
        <v>47</v>
      </c>
      <c r="C5110">
        <v>2002</v>
      </c>
      <c r="D5110">
        <v>8</v>
      </c>
      <c r="E5110">
        <v>19</v>
      </c>
      <c r="F5110">
        <v>11</v>
      </c>
      <c r="G5110">
        <v>8</v>
      </c>
      <c r="H5110">
        <v>24.3</v>
      </c>
      <c r="I5110">
        <v>675</v>
      </c>
      <c r="J5110">
        <v>7.7</v>
      </c>
      <c r="K5110">
        <v>7.7</v>
      </c>
      <c r="M5110">
        <v>7</v>
      </c>
      <c r="R5110" t="s">
        <v>1594</v>
      </c>
      <c r="T5110" t="s">
        <v>1595</v>
      </c>
      <c r="U5110">
        <v>-23.884</v>
      </c>
      <c r="V5110">
        <v>178.495</v>
      </c>
      <c r="W5110">
        <v>170</v>
      </c>
    </row>
    <row r="5111" spans="1:47" x14ac:dyDescent="0.35">
      <c r="A5111">
        <v>5645</v>
      </c>
      <c r="B5111" t="s">
        <v>47</v>
      </c>
      <c r="C5111">
        <v>2002</v>
      </c>
      <c r="D5111">
        <v>8</v>
      </c>
      <c r="E5111">
        <v>24</v>
      </c>
      <c r="F5111">
        <v>20</v>
      </c>
      <c r="G5111">
        <v>1</v>
      </c>
      <c r="H5111">
        <v>18.3</v>
      </c>
      <c r="I5111">
        <v>10</v>
      </c>
      <c r="J5111">
        <v>4.4000000000000004</v>
      </c>
      <c r="M5111">
        <v>4.4000000000000004</v>
      </c>
      <c r="R5111" t="s">
        <v>85</v>
      </c>
      <c r="T5111" t="s">
        <v>3100</v>
      </c>
      <c r="U5111">
        <v>30.2</v>
      </c>
      <c r="V5111">
        <v>31.41</v>
      </c>
      <c r="W5111">
        <v>15</v>
      </c>
      <c r="AE5111">
        <v>1</v>
      </c>
      <c r="AH5111">
        <v>44</v>
      </c>
      <c r="AI5111">
        <v>1</v>
      </c>
      <c r="AQ5111">
        <v>1</v>
      </c>
      <c r="AT5111">
        <v>44</v>
      </c>
      <c r="AU5111">
        <v>1</v>
      </c>
    </row>
    <row r="5112" spans="1:47" x14ac:dyDescent="0.35">
      <c r="A5112">
        <v>5646</v>
      </c>
      <c r="B5112" t="s">
        <v>47</v>
      </c>
      <c r="C5112">
        <v>2002</v>
      </c>
      <c r="D5112">
        <v>9</v>
      </c>
      <c r="E5112">
        <v>2</v>
      </c>
      <c r="F5112">
        <v>1</v>
      </c>
      <c r="G5112">
        <v>0</v>
      </c>
      <c r="H5112">
        <v>3.2</v>
      </c>
      <c r="I5112">
        <v>10</v>
      </c>
      <c r="J5112">
        <v>5.2</v>
      </c>
      <c r="K5112">
        <v>5.2</v>
      </c>
      <c r="M5112">
        <v>5.0999999999999996</v>
      </c>
      <c r="R5112" t="s">
        <v>73</v>
      </c>
      <c r="T5112" t="s">
        <v>3349</v>
      </c>
      <c r="U5112">
        <v>35.701000000000001</v>
      </c>
      <c r="V5112">
        <v>48.838000000000001</v>
      </c>
      <c r="W5112">
        <v>140</v>
      </c>
      <c r="AE5112">
        <v>1</v>
      </c>
      <c r="AQ5112">
        <v>1</v>
      </c>
      <c r="AU5112">
        <v>1</v>
      </c>
    </row>
    <row r="5113" spans="1:47" x14ac:dyDescent="0.35">
      <c r="A5113">
        <v>5647</v>
      </c>
      <c r="B5113" t="s">
        <v>47</v>
      </c>
      <c r="C5113">
        <v>2002</v>
      </c>
      <c r="D5113">
        <v>9</v>
      </c>
      <c r="E5113">
        <v>5</v>
      </c>
      <c r="F5113">
        <v>11</v>
      </c>
      <c r="G5113">
        <v>3</v>
      </c>
      <c r="H5113">
        <v>5.8</v>
      </c>
      <c r="I5113">
        <v>32</v>
      </c>
      <c r="J5113">
        <v>5.5</v>
      </c>
      <c r="K5113">
        <v>5.5</v>
      </c>
      <c r="L5113">
        <v>5.2</v>
      </c>
      <c r="M5113">
        <v>5.3</v>
      </c>
      <c r="R5113" t="s">
        <v>82</v>
      </c>
      <c r="T5113" t="s">
        <v>82</v>
      </c>
      <c r="U5113">
        <v>39.770000000000003</v>
      </c>
      <c r="V5113">
        <v>72.007000000000005</v>
      </c>
      <c r="W5113">
        <v>40</v>
      </c>
      <c r="AE5113">
        <v>1</v>
      </c>
      <c r="AQ5113">
        <v>1</v>
      </c>
    </row>
    <row r="5114" spans="1:47" x14ac:dyDescent="0.35">
      <c r="A5114">
        <v>5648</v>
      </c>
      <c r="B5114" t="s">
        <v>47</v>
      </c>
      <c r="C5114">
        <v>2002</v>
      </c>
      <c r="D5114">
        <v>9</v>
      </c>
      <c r="E5114">
        <v>6</v>
      </c>
      <c r="F5114">
        <v>1</v>
      </c>
      <c r="G5114">
        <v>21</v>
      </c>
      <c r="H5114">
        <v>28.6</v>
      </c>
      <c r="I5114">
        <v>5</v>
      </c>
      <c r="J5114">
        <v>6</v>
      </c>
      <c r="K5114">
        <v>6</v>
      </c>
      <c r="L5114">
        <v>5.5</v>
      </c>
      <c r="M5114">
        <v>5.8</v>
      </c>
      <c r="R5114" t="s">
        <v>60</v>
      </c>
      <c r="T5114" t="s">
        <v>3350</v>
      </c>
      <c r="U5114">
        <v>38.381</v>
      </c>
      <c r="V5114">
        <v>13.701000000000001</v>
      </c>
      <c r="W5114">
        <v>130</v>
      </c>
      <c r="X5114">
        <v>2</v>
      </c>
      <c r="Y5114">
        <v>1</v>
      </c>
      <c r="AB5114">
        <v>20</v>
      </c>
      <c r="AC5114">
        <v>1</v>
      </c>
      <c r="AD5114">
        <v>500</v>
      </c>
      <c r="AE5114">
        <v>4</v>
      </c>
      <c r="AI5114">
        <v>2</v>
      </c>
      <c r="AJ5114">
        <v>2</v>
      </c>
      <c r="AK5114">
        <v>1</v>
      </c>
      <c r="AN5114">
        <v>20</v>
      </c>
      <c r="AO5114">
        <v>1</v>
      </c>
      <c r="AP5114">
        <v>500</v>
      </c>
      <c r="AQ5114">
        <v>4</v>
      </c>
      <c r="AU5114">
        <v>2</v>
      </c>
    </row>
    <row r="5115" spans="1:47" x14ac:dyDescent="0.35">
      <c r="A5115">
        <v>5649</v>
      </c>
      <c r="B5115" t="s">
        <v>51</v>
      </c>
      <c r="C5115">
        <v>2002</v>
      </c>
      <c r="D5115">
        <v>9</v>
      </c>
      <c r="E5115">
        <v>8</v>
      </c>
      <c r="F5115">
        <v>18</v>
      </c>
      <c r="G5115">
        <v>44</v>
      </c>
      <c r="H5115">
        <v>25.5</v>
      </c>
      <c r="I5115">
        <v>13</v>
      </c>
      <c r="J5115">
        <v>7.6</v>
      </c>
      <c r="K5115">
        <v>7.6</v>
      </c>
      <c r="L5115">
        <v>7.8</v>
      </c>
      <c r="M5115">
        <v>6.5</v>
      </c>
      <c r="R5115" t="s">
        <v>977</v>
      </c>
      <c r="T5115" t="s">
        <v>3351</v>
      </c>
      <c r="U5115">
        <v>-3.26</v>
      </c>
      <c r="V5115">
        <v>142.94</v>
      </c>
      <c r="W5115">
        <v>170</v>
      </c>
      <c r="X5115">
        <v>4</v>
      </c>
      <c r="Y5115">
        <v>1</v>
      </c>
      <c r="AB5115">
        <v>70</v>
      </c>
      <c r="AC5115">
        <v>2</v>
      </c>
      <c r="AE5115">
        <v>3</v>
      </c>
      <c r="AG5115">
        <v>1</v>
      </c>
      <c r="AH5115">
        <v>873</v>
      </c>
      <c r="AI5115">
        <v>3</v>
      </c>
      <c r="AJ5115">
        <v>4</v>
      </c>
      <c r="AK5115">
        <v>1</v>
      </c>
      <c r="AN5115">
        <v>70</v>
      </c>
      <c r="AO5115">
        <v>2</v>
      </c>
      <c r="AQ5115">
        <v>3</v>
      </c>
      <c r="AS5115">
        <v>1</v>
      </c>
      <c r="AT5115">
        <v>873</v>
      </c>
      <c r="AU5115">
        <v>3</v>
      </c>
    </row>
    <row r="5116" spans="1:47" x14ac:dyDescent="0.35">
      <c r="A5116">
        <v>5650</v>
      </c>
      <c r="B5116" t="s">
        <v>51</v>
      </c>
      <c r="C5116">
        <v>2002</v>
      </c>
      <c r="D5116">
        <v>9</v>
      </c>
      <c r="E5116">
        <v>13</v>
      </c>
      <c r="F5116">
        <v>22</v>
      </c>
      <c r="G5116">
        <v>28</v>
      </c>
      <c r="H5116">
        <v>29.4</v>
      </c>
      <c r="I5116">
        <v>21</v>
      </c>
      <c r="J5116">
        <v>6.5</v>
      </c>
      <c r="K5116">
        <v>6.5</v>
      </c>
      <c r="L5116">
        <v>6.7</v>
      </c>
      <c r="M5116">
        <v>6.2</v>
      </c>
      <c r="R5116" t="s">
        <v>77</v>
      </c>
      <c r="T5116" t="s">
        <v>3352</v>
      </c>
      <c r="U5116">
        <v>13.036</v>
      </c>
      <c r="V5116">
        <v>93.067999999999998</v>
      </c>
      <c r="W5116">
        <v>60</v>
      </c>
      <c r="X5116">
        <v>2</v>
      </c>
      <c r="Y5116">
        <v>1</v>
      </c>
      <c r="AE5116">
        <v>1</v>
      </c>
      <c r="AF5116">
        <v>40</v>
      </c>
      <c r="AG5116">
        <v>1</v>
      </c>
      <c r="AI5116">
        <v>1</v>
      </c>
      <c r="AJ5116">
        <v>2</v>
      </c>
      <c r="AK5116">
        <v>1</v>
      </c>
      <c r="AQ5116">
        <v>2</v>
      </c>
      <c r="AR5116">
        <v>40</v>
      </c>
      <c r="AS5116">
        <v>1</v>
      </c>
      <c r="AU5116">
        <v>1</v>
      </c>
    </row>
    <row r="5117" spans="1:47" x14ac:dyDescent="0.35">
      <c r="A5117">
        <v>5651</v>
      </c>
      <c r="B5117" t="s">
        <v>47</v>
      </c>
      <c r="C5117">
        <v>2002</v>
      </c>
      <c r="D5117">
        <v>9</v>
      </c>
      <c r="E5117">
        <v>20</v>
      </c>
      <c r="F5117">
        <v>15</v>
      </c>
      <c r="G5117">
        <v>43</v>
      </c>
      <c r="H5117">
        <v>35.4</v>
      </c>
      <c r="I5117">
        <v>10</v>
      </c>
      <c r="J5117">
        <v>6.4</v>
      </c>
      <c r="K5117">
        <v>6.4</v>
      </c>
      <c r="L5117">
        <v>6.4</v>
      </c>
      <c r="M5117">
        <v>5.9</v>
      </c>
      <c r="R5117" t="s">
        <v>676</v>
      </c>
      <c r="T5117" t="s">
        <v>3353</v>
      </c>
      <c r="U5117">
        <v>-1.68</v>
      </c>
      <c r="V5117">
        <v>134.23400000000001</v>
      </c>
      <c r="W5117">
        <v>170</v>
      </c>
      <c r="AE5117">
        <v>1</v>
      </c>
      <c r="AH5117">
        <v>31</v>
      </c>
      <c r="AI5117">
        <v>1</v>
      </c>
      <c r="AQ5117">
        <v>1</v>
      </c>
      <c r="AT5117">
        <v>31</v>
      </c>
      <c r="AU5117">
        <v>1</v>
      </c>
    </row>
    <row r="5118" spans="1:47" x14ac:dyDescent="0.35">
      <c r="A5118">
        <v>5652</v>
      </c>
      <c r="B5118" t="s">
        <v>47</v>
      </c>
      <c r="C5118">
        <v>2002</v>
      </c>
      <c r="D5118">
        <v>9</v>
      </c>
      <c r="E5118">
        <v>22</v>
      </c>
      <c r="F5118">
        <v>23</v>
      </c>
      <c r="G5118">
        <v>53</v>
      </c>
      <c r="H5118">
        <v>14.6</v>
      </c>
      <c r="I5118">
        <v>9</v>
      </c>
      <c r="J5118">
        <v>4.8</v>
      </c>
      <c r="M5118">
        <v>4.8</v>
      </c>
      <c r="N5118">
        <v>5</v>
      </c>
      <c r="Q5118">
        <v>6</v>
      </c>
      <c r="R5118" t="s">
        <v>227</v>
      </c>
      <c r="T5118" t="s">
        <v>3354</v>
      </c>
      <c r="U5118">
        <v>52.52</v>
      </c>
      <c r="V5118">
        <v>-2.15</v>
      </c>
      <c r="W5118">
        <v>120</v>
      </c>
      <c r="AB5118">
        <v>1</v>
      </c>
      <c r="AC5118">
        <v>1</v>
      </c>
      <c r="AE5118">
        <v>1</v>
      </c>
      <c r="AN5118">
        <v>1</v>
      </c>
      <c r="AO5118">
        <v>1</v>
      </c>
      <c r="AQ5118">
        <v>1</v>
      </c>
    </row>
    <row r="5119" spans="1:47" x14ac:dyDescent="0.35">
      <c r="A5119">
        <v>5653</v>
      </c>
      <c r="B5119" t="s">
        <v>47</v>
      </c>
      <c r="C5119">
        <v>2002</v>
      </c>
      <c r="D5119">
        <v>9</v>
      </c>
      <c r="E5119">
        <v>25</v>
      </c>
      <c r="F5119">
        <v>18</v>
      </c>
      <c r="G5119">
        <v>14</v>
      </c>
      <c r="H5119">
        <v>48.5</v>
      </c>
      <c r="I5119">
        <v>6</v>
      </c>
      <c r="J5119">
        <v>5.3</v>
      </c>
      <c r="K5119">
        <v>5.3</v>
      </c>
      <c r="L5119">
        <v>4.7</v>
      </c>
      <c r="M5119">
        <v>5.2</v>
      </c>
      <c r="R5119" t="s">
        <v>543</v>
      </c>
      <c r="T5119" t="s">
        <v>940</v>
      </c>
      <c r="U5119">
        <v>16.87</v>
      </c>
      <c r="V5119">
        <v>-100.113</v>
      </c>
      <c r="W5119">
        <v>150</v>
      </c>
      <c r="AB5119">
        <v>2</v>
      </c>
      <c r="AC5119">
        <v>1</v>
      </c>
      <c r="AE5119">
        <v>1</v>
      </c>
      <c r="AI5119">
        <v>2</v>
      </c>
      <c r="AN5119">
        <v>2</v>
      </c>
      <c r="AO5119">
        <v>1</v>
      </c>
      <c r="AQ5119">
        <v>1</v>
      </c>
      <c r="AU5119">
        <v>2</v>
      </c>
    </row>
    <row r="5120" spans="1:47" x14ac:dyDescent="0.35">
      <c r="A5120">
        <v>5654</v>
      </c>
      <c r="B5120" t="s">
        <v>47</v>
      </c>
      <c r="C5120">
        <v>2002</v>
      </c>
      <c r="D5120">
        <v>9</v>
      </c>
      <c r="E5120">
        <v>25</v>
      </c>
      <c r="F5120">
        <v>22</v>
      </c>
      <c r="G5120">
        <v>28</v>
      </c>
      <c r="H5120">
        <v>11.9</v>
      </c>
      <c r="I5120">
        <v>10</v>
      </c>
      <c r="J5120">
        <v>5.6</v>
      </c>
      <c r="K5120">
        <v>5.6</v>
      </c>
      <c r="L5120">
        <v>5.0999999999999996</v>
      </c>
      <c r="M5120">
        <v>5.5</v>
      </c>
      <c r="R5120" t="s">
        <v>73</v>
      </c>
      <c r="T5120" t="s">
        <v>3355</v>
      </c>
      <c r="U5120">
        <v>31.995000000000001</v>
      </c>
      <c r="V5120">
        <v>49.329000000000001</v>
      </c>
      <c r="W5120">
        <v>140</v>
      </c>
      <c r="AB5120">
        <v>5</v>
      </c>
      <c r="AC5120">
        <v>1</v>
      </c>
      <c r="AE5120">
        <v>2</v>
      </c>
      <c r="AN5120">
        <v>5</v>
      </c>
      <c r="AO5120">
        <v>1</v>
      </c>
      <c r="AQ5120">
        <v>2</v>
      </c>
      <c r="AU5120">
        <v>3</v>
      </c>
    </row>
    <row r="5121" spans="1:47" x14ac:dyDescent="0.35">
      <c r="A5121">
        <v>5655</v>
      </c>
      <c r="B5121" t="s">
        <v>47</v>
      </c>
      <c r="C5121">
        <v>2002</v>
      </c>
      <c r="D5121">
        <v>9</v>
      </c>
      <c r="E5121">
        <v>30</v>
      </c>
      <c r="F5121">
        <v>6</v>
      </c>
      <c r="G5121">
        <v>44</v>
      </c>
      <c r="H5121">
        <v>48</v>
      </c>
      <c r="I5121">
        <v>10</v>
      </c>
      <c r="J5121">
        <v>4.2</v>
      </c>
      <c r="M5121">
        <v>4.2</v>
      </c>
      <c r="N5121">
        <v>4.5</v>
      </c>
      <c r="R5121" t="s">
        <v>170</v>
      </c>
      <c r="T5121" t="s">
        <v>3356</v>
      </c>
      <c r="U5121">
        <v>47.832000000000001</v>
      </c>
      <c r="V5121">
        <v>-3.2069999999999999</v>
      </c>
      <c r="W5121">
        <v>120</v>
      </c>
      <c r="AE5121">
        <v>1</v>
      </c>
      <c r="AI5121">
        <v>1</v>
      </c>
      <c r="AQ5121">
        <v>1</v>
      </c>
      <c r="AU5121">
        <v>1</v>
      </c>
    </row>
    <row r="5122" spans="1:47" x14ac:dyDescent="0.35">
      <c r="A5122">
        <v>5656</v>
      </c>
      <c r="B5122" t="s">
        <v>51</v>
      </c>
      <c r="C5122">
        <v>2002</v>
      </c>
      <c r="D5122">
        <v>10</v>
      </c>
      <c r="E5122">
        <v>10</v>
      </c>
      <c r="F5122">
        <v>10</v>
      </c>
      <c r="G5122">
        <v>50</v>
      </c>
      <c r="H5122">
        <v>20.5</v>
      </c>
      <c r="I5122">
        <v>10</v>
      </c>
      <c r="J5122">
        <v>7.6</v>
      </c>
      <c r="K5122">
        <v>7.6</v>
      </c>
      <c r="L5122">
        <v>7.7</v>
      </c>
      <c r="M5122">
        <v>6.5</v>
      </c>
      <c r="R5122" t="s">
        <v>676</v>
      </c>
      <c r="T5122" t="s">
        <v>3357</v>
      </c>
      <c r="U5122">
        <v>-1.7569999999999999</v>
      </c>
      <c r="V5122">
        <v>134.297</v>
      </c>
      <c r="W5122">
        <v>170</v>
      </c>
      <c r="X5122">
        <v>8</v>
      </c>
      <c r="Y5122">
        <v>1</v>
      </c>
      <c r="AB5122">
        <v>632</v>
      </c>
      <c r="AC5122">
        <v>3</v>
      </c>
      <c r="AE5122">
        <v>3</v>
      </c>
      <c r="AF5122">
        <v>1000</v>
      </c>
      <c r="AG5122">
        <v>3</v>
      </c>
      <c r="AH5122">
        <v>900</v>
      </c>
      <c r="AI5122">
        <v>3</v>
      </c>
      <c r="AJ5122">
        <v>8</v>
      </c>
      <c r="AK5122">
        <v>1</v>
      </c>
      <c r="AN5122">
        <v>632</v>
      </c>
      <c r="AO5122">
        <v>3</v>
      </c>
      <c r="AQ5122">
        <v>3</v>
      </c>
      <c r="AR5122">
        <v>1000</v>
      </c>
      <c r="AS5122">
        <v>3</v>
      </c>
      <c r="AT5122">
        <v>900</v>
      </c>
      <c r="AU5122">
        <v>3</v>
      </c>
    </row>
    <row r="5123" spans="1:47" x14ac:dyDescent="0.35">
      <c r="A5123">
        <v>5657</v>
      </c>
      <c r="B5123" t="s">
        <v>47</v>
      </c>
      <c r="C5123">
        <v>2002</v>
      </c>
      <c r="D5123">
        <v>10</v>
      </c>
      <c r="E5123">
        <v>23</v>
      </c>
      <c r="F5123">
        <v>11</v>
      </c>
      <c r="G5123">
        <v>27</v>
      </c>
      <c r="H5123">
        <v>19.399999999999999</v>
      </c>
      <c r="I5123">
        <v>4</v>
      </c>
      <c r="J5123">
        <v>6.7</v>
      </c>
      <c r="K5123">
        <v>6.7</v>
      </c>
      <c r="L5123">
        <v>6.7</v>
      </c>
      <c r="M5123">
        <v>6</v>
      </c>
      <c r="Q5123">
        <v>8</v>
      </c>
      <c r="R5123" t="s">
        <v>505</v>
      </c>
      <c r="S5123" t="s">
        <v>1032</v>
      </c>
      <c r="T5123" t="s">
        <v>3358</v>
      </c>
      <c r="U5123">
        <v>63.514000000000003</v>
      </c>
      <c r="V5123">
        <v>-147.91200000000001</v>
      </c>
      <c r="W5123">
        <v>150</v>
      </c>
      <c r="AE5123">
        <v>2</v>
      </c>
      <c r="AQ5123">
        <v>2</v>
      </c>
    </row>
    <row r="5124" spans="1:47" x14ac:dyDescent="0.35">
      <c r="A5124">
        <v>5658</v>
      </c>
      <c r="B5124" t="s">
        <v>47</v>
      </c>
      <c r="C5124">
        <v>2002</v>
      </c>
      <c r="D5124">
        <v>10</v>
      </c>
      <c r="E5124">
        <v>24</v>
      </c>
      <c r="F5124">
        <v>6</v>
      </c>
      <c r="G5124">
        <v>8</v>
      </c>
      <c r="H5124">
        <v>37.9</v>
      </c>
      <c r="I5124">
        <v>11</v>
      </c>
      <c r="J5124">
        <v>6.2</v>
      </c>
      <c r="K5124">
        <v>6.2</v>
      </c>
      <c r="L5124">
        <v>6.3</v>
      </c>
      <c r="M5124">
        <v>5.9</v>
      </c>
      <c r="R5124" t="s">
        <v>1156</v>
      </c>
      <c r="T5124" t="s">
        <v>3359</v>
      </c>
      <c r="U5124">
        <v>-1.8839999999999999</v>
      </c>
      <c r="V5124">
        <v>29.004000000000001</v>
      </c>
      <c r="W5124">
        <v>10</v>
      </c>
      <c r="X5124">
        <v>2</v>
      </c>
      <c r="Y5124">
        <v>1</v>
      </c>
      <c r="AE5124">
        <v>1</v>
      </c>
      <c r="AG5124">
        <v>2</v>
      </c>
      <c r="AJ5124">
        <v>2</v>
      </c>
      <c r="AK5124">
        <v>1</v>
      </c>
      <c r="AQ5124">
        <v>1</v>
      </c>
      <c r="AS5124">
        <v>2</v>
      </c>
    </row>
    <row r="5125" spans="1:47" x14ac:dyDescent="0.35">
      <c r="A5125">
        <v>5659</v>
      </c>
      <c r="B5125" t="s">
        <v>47</v>
      </c>
      <c r="C5125">
        <v>2002</v>
      </c>
      <c r="D5125">
        <v>10</v>
      </c>
      <c r="E5125">
        <v>29</v>
      </c>
      <c r="F5125">
        <v>10</v>
      </c>
      <c r="G5125">
        <v>2</v>
      </c>
      <c r="H5125">
        <v>21.5</v>
      </c>
      <c r="I5125">
        <v>10</v>
      </c>
      <c r="J5125">
        <v>4.3</v>
      </c>
      <c r="M5125">
        <v>4.3</v>
      </c>
      <c r="N5125">
        <v>4.5</v>
      </c>
      <c r="Q5125">
        <v>8</v>
      </c>
      <c r="R5125" t="s">
        <v>60</v>
      </c>
      <c r="T5125" t="s">
        <v>3360</v>
      </c>
      <c r="U5125">
        <v>37.67</v>
      </c>
      <c r="V5125">
        <v>15.266999999999999</v>
      </c>
      <c r="W5125">
        <v>130</v>
      </c>
      <c r="AB5125">
        <v>9</v>
      </c>
      <c r="AC5125">
        <v>1</v>
      </c>
      <c r="AE5125">
        <v>1</v>
      </c>
      <c r="AI5125">
        <v>2</v>
      </c>
      <c r="AN5125">
        <v>9</v>
      </c>
      <c r="AO5125">
        <v>1</v>
      </c>
      <c r="AQ5125">
        <v>1</v>
      </c>
      <c r="AU5125">
        <v>2</v>
      </c>
    </row>
    <row r="5126" spans="1:47" x14ac:dyDescent="0.35">
      <c r="A5126">
        <v>5660</v>
      </c>
      <c r="B5126" t="s">
        <v>47</v>
      </c>
      <c r="C5126">
        <v>2002</v>
      </c>
      <c r="D5126">
        <v>10</v>
      </c>
      <c r="E5126">
        <v>31</v>
      </c>
      <c r="F5126">
        <v>10</v>
      </c>
      <c r="G5126">
        <v>32</v>
      </c>
      <c r="H5126">
        <v>58.7</v>
      </c>
      <c r="I5126">
        <v>10</v>
      </c>
      <c r="J5126">
        <v>5.7</v>
      </c>
      <c r="K5126">
        <v>5.7</v>
      </c>
      <c r="L5126">
        <v>5.6</v>
      </c>
      <c r="M5126">
        <v>5.3</v>
      </c>
      <c r="R5126" t="s">
        <v>60</v>
      </c>
      <c r="T5126" t="s">
        <v>3361</v>
      </c>
      <c r="U5126">
        <v>41.789000000000001</v>
      </c>
      <c r="V5126">
        <v>14.872</v>
      </c>
      <c r="W5126">
        <v>130</v>
      </c>
      <c r="X5126">
        <v>29</v>
      </c>
      <c r="Y5126">
        <v>1</v>
      </c>
      <c r="AB5126">
        <v>135</v>
      </c>
      <c r="AC5126">
        <v>3</v>
      </c>
      <c r="AD5126">
        <v>796</v>
      </c>
      <c r="AE5126">
        <v>4</v>
      </c>
      <c r="AI5126">
        <v>4</v>
      </c>
      <c r="AJ5126">
        <v>29</v>
      </c>
      <c r="AK5126">
        <v>1</v>
      </c>
      <c r="AN5126">
        <v>135</v>
      </c>
      <c r="AO5126">
        <v>3</v>
      </c>
      <c r="AP5126">
        <v>796</v>
      </c>
      <c r="AQ5126">
        <v>4</v>
      </c>
      <c r="AU5126">
        <v>4</v>
      </c>
    </row>
    <row r="5127" spans="1:47" x14ac:dyDescent="0.35">
      <c r="A5127">
        <v>5661</v>
      </c>
      <c r="B5127" t="s">
        <v>47</v>
      </c>
      <c r="C5127">
        <v>2002</v>
      </c>
      <c r="D5127">
        <v>11</v>
      </c>
      <c r="E5127">
        <v>1</v>
      </c>
      <c r="F5127">
        <v>22</v>
      </c>
      <c r="G5127">
        <v>9</v>
      </c>
      <c r="H5127">
        <v>29.2</v>
      </c>
      <c r="I5127">
        <v>33</v>
      </c>
      <c r="J5127">
        <v>5.4</v>
      </c>
      <c r="K5127">
        <v>5.4</v>
      </c>
      <c r="L5127">
        <v>5.3</v>
      </c>
      <c r="M5127">
        <v>5.3</v>
      </c>
      <c r="R5127" t="s">
        <v>115</v>
      </c>
      <c r="T5127" t="s">
        <v>3362</v>
      </c>
      <c r="U5127">
        <v>35.517000000000003</v>
      </c>
      <c r="V5127">
        <v>74.653999999999996</v>
      </c>
      <c r="W5127">
        <v>60</v>
      </c>
      <c r="X5127">
        <v>11</v>
      </c>
      <c r="Y5127">
        <v>1</v>
      </c>
      <c r="AB5127">
        <v>40</v>
      </c>
      <c r="AC5127">
        <v>1</v>
      </c>
      <c r="AE5127">
        <v>3</v>
      </c>
      <c r="AG5127">
        <v>3</v>
      </c>
      <c r="AI5127">
        <v>3</v>
      </c>
      <c r="AJ5127">
        <v>11</v>
      </c>
      <c r="AK5127">
        <v>1</v>
      </c>
      <c r="AN5127">
        <v>40</v>
      </c>
      <c r="AO5127">
        <v>1</v>
      </c>
      <c r="AQ5127">
        <v>3</v>
      </c>
      <c r="AT5127">
        <v>1000</v>
      </c>
      <c r="AU5127">
        <v>4</v>
      </c>
    </row>
    <row r="5128" spans="1:47" x14ac:dyDescent="0.35">
      <c r="A5128">
        <v>5662</v>
      </c>
      <c r="B5128" t="s">
        <v>47</v>
      </c>
      <c r="C5128">
        <v>2002</v>
      </c>
      <c r="D5128">
        <v>11</v>
      </c>
      <c r="E5128">
        <v>2</v>
      </c>
      <c r="F5128">
        <v>1</v>
      </c>
      <c r="G5128">
        <v>26</v>
      </c>
      <c r="H5128">
        <v>10.7</v>
      </c>
      <c r="I5128">
        <v>30</v>
      </c>
      <c r="J5128">
        <v>7.3</v>
      </c>
      <c r="K5128">
        <v>7.3</v>
      </c>
      <c r="L5128">
        <v>7.6</v>
      </c>
      <c r="M5128">
        <v>6.2</v>
      </c>
      <c r="R5128" t="s">
        <v>676</v>
      </c>
      <c r="T5128" t="s">
        <v>3363</v>
      </c>
      <c r="U5128">
        <v>2.8239999999999998</v>
      </c>
      <c r="V5128">
        <v>96.084999999999994</v>
      </c>
      <c r="W5128">
        <v>60</v>
      </c>
      <c r="X5128">
        <v>3</v>
      </c>
      <c r="Y5128">
        <v>1</v>
      </c>
      <c r="AB5128">
        <v>65</v>
      </c>
      <c r="AC5128">
        <v>2</v>
      </c>
      <c r="AE5128">
        <v>3</v>
      </c>
      <c r="AH5128">
        <v>994</v>
      </c>
      <c r="AI5128">
        <v>3</v>
      </c>
      <c r="AJ5128">
        <v>3</v>
      </c>
      <c r="AK5128">
        <v>1</v>
      </c>
      <c r="AN5128">
        <v>65</v>
      </c>
      <c r="AO5128">
        <v>2</v>
      </c>
      <c r="AQ5128">
        <v>3</v>
      </c>
      <c r="AT5128">
        <v>994</v>
      </c>
      <c r="AU5128">
        <v>3</v>
      </c>
    </row>
    <row r="5129" spans="1:47" x14ac:dyDescent="0.35">
      <c r="A5129">
        <v>5663</v>
      </c>
      <c r="B5129" t="s">
        <v>47</v>
      </c>
      <c r="C5129">
        <v>2002</v>
      </c>
      <c r="D5129">
        <v>11</v>
      </c>
      <c r="E5129">
        <v>3</v>
      </c>
      <c r="F5129">
        <v>22</v>
      </c>
      <c r="G5129">
        <v>12</v>
      </c>
      <c r="H5129">
        <v>41</v>
      </c>
      <c r="I5129">
        <v>5</v>
      </c>
      <c r="J5129">
        <v>7.9</v>
      </c>
      <c r="K5129">
        <v>7.9</v>
      </c>
      <c r="L5129">
        <v>8.5</v>
      </c>
      <c r="M5129">
        <v>7</v>
      </c>
      <c r="Q5129">
        <v>9</v>
      </c>
      <c r="R5129" t="s">
        <v>505</v>
      </c>
      <c r="S5129" t="s">
        <v>1032</v>
      </c>
      <c r="T5129" t="s">
        <v>3364</v>
      </c>
      <c r="U5129">
        <v>63.517000000000003</v>
      </c>
      <c r="V5129">
        <v>-147.44399999999999</v>
      </c>
      <c r="W5129">
        <v>150</v>
      </c>
      <c r="AB5129">
        <v>1</v>
      </c>
      <c r="AC5129">
        <v>1</v>
      </c>
      <c r="AD5129">
        <v>56</v>
      </c>
      <c r="AE5129">
        <v>4</v>
      </c>
      <c r="AN5129">
        <v>1</v>
      </c>
      <c r="AO5129">
        <v>1</v>
      </c>
      <c r="AP5129">
        <v>56</v>
      </c>
      <c r="AQ5129">
        <v>4</v>
      </c>
    </row>
    <row r="5130" spans="1:47" x14ac:dyDescent="0.35">
      <c r="A5130">
        <v>5664</v>
      </c>
      <c r="B5130" t="s">
        <v>47</v>
      </c>
      <c r="C5130">
        <v>2002</v>
      </c>
      <c r="D5130">
        <v>11</v>
      </c>
      <c r="E5130">
        <v>20</v>
      </c>
      <c r="F5130">
        <v>21</v>
      </c>
      <c r="G5130">
        <v>32</v>
      </c>
      <c r="H5130">
        <v>30.8</v>
      </c>
      <c r="I5130">
        <v>33</v>
      </c>
      <c r="J5130">
        <v>6.3</v>
      </c>
      <c r="K5130">
        <v>6.3</v>
      </c>
      <c r="L5130">
        <v>6.5</v>
      </c>
      <c r="M5130">
        <v>5.7</v>
      </c>
      <c r="R5130" t="s">
        <v>115</v>
      </c>
      <c r="T5130" t="s">
        <v>3365</v>
      </c>
      <c r="U5130">
        <v>35.414000000000001</v>
      </c>
      <c r="V5130">
        <v>74.515000000000001</v>
      </c>
      <c r="W5130">
        <v>60</v>
      </c>
      <c r="X5130">
        <v>19</v>
      </c>
      <c r="Y5130">
        <v>1</v>
      </c>
      <c r="AB5130">
        <v>40</v>
      </c>
      <c r="AC5130">
        <v>1</v>
      </c>
      <c r="AE5130">
        <v>3</v>
      </c>
      <c r="AF5130">
        <v>100</v>
      </c>
      <c r="AG5130">
        <v>2</v>
      </c>
      <c r="AH5130">
        <v>100</v>
      </c>
      <c r="AI5130">
        <v>2</v>
      </c>
      <c r="AJ5130">
        <v>19</v>
      </c>
      <c r="AK5130">
        <v>1</v>
      </c>
      <c r="AN5130">
        <v>40</v>
      </c>
      <c r="AO5130">
        <v>1</v>
      </c>
      <c r="AQ5130">
        <v>3</v>
      </c>
      <c r="AR5130">
        <v>100</v>
      </c>
      <c r="AS5130">
        <v>2</v>
      </c>
      <c r="AT5130">
        <v>1256</v>
      </c>
      <c r="AU5130">
        <v>4</v>
      </c>
    </row>
    <row r="5131" spans="1:47" x14ac:dyDescent="0.35">
      <c r="A5131">
        <v>5665</v>
      </c>
      <c r="B5131" t="s">
        <v>47</v>
      </c>
      <c r="C5131">
        <v>2002</v>
      </c>
      <c r="D5131">
        <v>11</v>
      </c>
      <c r="E5131">
        <v>27</v>
      </c>
      <c r="F5131">
        <v>16</v>
      </c>
      <c r="G5131">
        <v>43</v>
      </c>
      <c r="H5131">
        <v>17.5</v>
      </c>
      <c r="I5131">
        <v>33</v>
      </c>
      <c r="J5131">
        <v>5.9</v>
      </c>
      <c r="K5131">
        <v>5.9</v>
      </c>
      <c r="L5131">
        <v>5.8</v>
      </c>
      <c r="M5131">
        <v>5.6</v>
      </c>
      <c r="R5131" t="s">
        <v>1423</v>
      </c>
      <c r="T5131" t="s">
        <v>3366</v>
      </c>
      <c r="U5131">
        <v>-14.49</v>
      </c>
      <c r="V5131">
        <v>167.827</v>
      </c>
      <c r="W5131">
        <v>170</v>
      </c>
      <c r="AB5131">
        <v>3</v>
      </c>
      <c r="AC5131">
        <v>1</v>
      </c>
      <c r="AE5131">
        <v>2</v>
      </c>
      <c r="AN5131">
        <v>3</v>
      </c>
      <c r="AO5131">
        <v>1</v>
      </c>
      <c r="AQ5131">
        <v>2</v>
      </c>
      <c r="AT5131">
        <v>100</v>
      </c>
      <c r="AU5131">
        <v>2</v>
      </c>
    </row>
    <row r="5132" spans="1:47" x14ac:dyDescent="0.35">
      <c r="A5132">
        <v>5666</v>
      </c>
      <c r="B5132" t="s">
        <v>47</v>
      </c>
      <c r="C5132">
        <v>2002</v>
      </c>
      <c r="D5132">
        <v>12</v>
      </c>
      <c r="E5132">
        <v>2</v>
      </c>
      <c r="F5132">
        <v>4</v>
      </c>
      <c r="G5132">
        <v>58</v>
      </c>
      <c r="H5132">
        <v>55.1</v>
      </c>
      <c r="I5132">
        <v>10</v>
      </c>
      <c r="J5132">
        <v>5.7</v>
      </c>
      <c r="K5132">
        <v>5.7</v>
      </c>
      <c r="L5132">
        <v>5.4</v>
      </c>
      <c r="M5132">
        <v>5.2</v>
      </c>
      <c r="R5132" t="s">
        <v>56</v>
      </c>
      <c r="T5132" t="s">
        <v>3367</v>
      </c>
      <c r="U5132">
        <v>37.747</v>
      </c>
      <c r="V5132">
        <v>21.087</v>
      </c>
      <c r="W5132">
        <v>130</v>
      </c>
      <c r="AB5132">
        <v>17</v>
      </c>
      <c r="AC5132">
        <v>1</v>
      </c>
      <c r="AE5132">
        <v>2</v>
      </c>
      <c r="AF5132">
        <v>8</v>
      </c>
      <c r="AG5132">
        <v>1</v>
      </c>
      <c r="AH5132">
        <v>100</v>
      </c>
      <c r="AI5132">
        <v>2</v>
      </c>
      <c r="AN5132">
        <v>17</v>
      </c>
      <c r="AO5132">
        <v>1</v>
      </c>
      <c r="AQ5132">
        <v>2</v>
      </c>
      <c r="AR5132">
        <v>8</v>
      </c>
      <c r="AS5132">
        <v>1</v>
      </c>
      <c r="AT5132">
        <v>100</v>
      </c>
      <c r="AU5132">
        <v>2</v>
      </c>
    </row>
    <row r="5133" spans="1:47" x14ac:dyDescent="0.35">
      <c r="A5133">
        <v>5667</v>
      </c>
      <c r="B5133" t="s">
        <v>47</v>
      </c>
      <c r="C5133">
        <v>2002</v>
      </c>
      <c r="D5133">
        <v>12</v>
      </c>
      <c r="E5133">
        <v>14</v>
      </c>
      <c r="F5133">
        <v>13</v>
      </c>
      <c r="G5133">
        <v>27</v>
      </c>
      <c r="H5133">
        <v>29.1</v>
      </c>
      <c r="I5133">
        <v>22</v>
      </c>
      <c r="J5133">
        <v>5.5</v>
      </c>
      <c r="K5133">
        <v>5.5</v>
      </c>
      <c r="L5133">
        <v>5.3</v>
      </c>
      <c r="M5133">
        <v>5.6</v>
      </c>
      <c r="R5133" t="s">
        <v>93</v>
      </c>
      <c r="T5133" t="s">
        <v>3368</v>
      </c>
      <c r="U5133">
        <v>39.735999999999997</v>
      </c>
      <c r="V5133">
        <v>97.442999999999998</v>
      </c>
      <c r="W5133">
        <v>30</v>
      </c>
      <c r="X5133">
        <v>2</v>
      </c>
      <c r="Y5133">
        <v>1</v>
      </c>
      <c r="AE5133">
        <v>3</v>
      </c>
      <c r="AF5133">
        <v>13380</v>
      </c>
      <c r="AG5133">
        <v>4</v>
      </c>
      <c r="AJ5133">
        <v>2</v>
      </c>
      <c r="AK5133">
        <v>1</v>
      </c>
      <c r="AQ5133">
        <v>3</v>
      </c>
      <c r="AR5133">
        <v>13380</v>
      </c>
      <c r="AS5133">
        <v>4</v>
      </c>
    </row>
    <row r="5134" spans="1:47" x14ac:dyDescent="0.35">
      <c r="A5134">
        <v>5668</v>
      </c>
      <c r="B5134" t="s">
        <v>47</v>
      </c>
      <c r="C5134">
        <v>2002</v>
      </c>
      <c r="D5134">
        <v>12</v>
      </c>
      <c r="E5134">
        <v>24</v>
      </c>
      <c r="F5134">
        <v>17</v>
      </c>
      <c r="G5134">
        <v>3</v>
      </c>
      <c r="H5134">
        <v>2.9</v>
      </c>
      <c r="I5134">
        <v>33</v>
      </c>
      <c r="J5134">
        <v>5.2</v>
      </c>
      <c r="K5134">
        <v>5.2</v>
      </c>
      <c r="L5134">
        <v>4.4000000000000004</v>
      </c>
      <c r="M5134">
        <v>5.0999999999999996</v>
      </c>
      <c r="R5134" t="s">
        <v>73</v>
      </c>
      <c r="T5134" t="s">
        <v>3369</v>
      </c>
      <c r="U5134">
        <v>34.594000000000001</v>
      </c>
      <c r="V5134">
        <v>47.454000000000001</v>
      </c>
      <c r="W5134">
        <v>140</v>
      </c>
      <c r="AB5134">
        <v>15</v>
      </c>
      <c r="AC5134">
        <v>1</v>
      </c>
      <c r="AE5134">
        <v>3</v>
      </c>
      <c r="AF5134">
        <v>3000</v>
      </c>
      <c r="AG5134">
        <v>4</v>
      </c>
      <c r="AH5134">
        <v>3000</v>
      </c>
      <c r="AI5134">
        <v>4</v>
      </c>
      <c r="AN5134">
        <v>15</v>
      </c>
      <c r="AO5134">
        <v>1</v>
      </c>
      <c r="AQ5134">
        <v>3</v>
      </c>
      <c r="AR5134">
        <v>3000</v>
      </c>
      <c r="AS5134">
        <v>4</v>
      </c>
    </row>
    <row r="5135" spans="1:47" x14ac:dyDescent="0.35">
      <c r="A5135">
        <v>5669</v>
      </c>
      <c r="B5135" t="s">
        <v>47</v>
      </c>
      <c r="C5135">
        <v>2002</v>
      </c>
      <c r="D5135">
        <v>12</v>
      </c>
      <c r="E5135">
        <v>25</v>
      </c>
      <c r="F5135">
        <v>12</v>
      </c>
      <c r="G5135">
        <v>57</v>
      </c>
      <c r="H5135">
        <v>3.2</v>
      </c>
      <c r="I5135">
        <v>10</v>
      </c>
      <c r="J5135">
        <v>5.7</v>
      </c>
      <c r="K5135">
        <v>5.7</v>
      </c>
      <c r="L5135">
        <v>5.6</v>
      </c>
      <c r="M5135">
        <v>5.5</v>
      </c>
      <c r="R5135" t="s">
        <v>93</v>
      </c>
      <c r="T5135" t="s">
        <v>3370</v>
      </c>
      <c r="U5135">
        <v>39.57</v>
      </c>
      <c r="V5135">
        <v>75.254000000000005</v>
      </c>
      <c r="W5135">
        <v>40</v>
      </c>
      <c r="AE5135">
        <v>1</v>
      </c>
      <c r="AG5135">
        <v>2</v>
      </c>
      <c r="AQ5135">
        <v>1</v>
      </c>
      <c r="AS5135">
        <v>2</v>
      </c>
    </row>
    <row r="5136" spans="1:47" x14ac:dyDescent="0.35">
      <c r="A5136">
        <v>5670</v>
      </c>
      <c r="B5136" t="s">
        <v>47</v>
      </c>
      <c r="C5136">
        <v>2002</v>
      </c>
      <c r="D5136">
        <v>12</v>
      </c>
      <c r="E5136">
        <v>25</v>
      </c>
      <c r="F5136">
        <v>19</v>
      </c>
      <c r="G5136">
        <v>13</v>
      </c>
      <c r="H5136">
        <v>42.7</v>
      </c>
      <c r="I5136">
        <v>91</v>
      </c>
      <c r="J5136">
        <v>5.5</v>
      </c>
      <c r="K5136">
        <v>5.5</v>
      </c>
      <c r="M5136">
        <v>5.3</v>
      </c>
      <c r="R5136" t="s">
        <v>121</v>
      </c>
      <c r="T5136" t="s">
        <v>1258</v>
      </c>
      <c r="U5136">
        <v>35.704000000000001</v>
      </c>
      <c r="V5136">
        <v>69.867999999999995</v>
      </c>
      <c r="W5136">
        <v>40</v>
      </c>
      <c r="AE5136">
        <v>1</v>
      </c>
      <c r="AQ5136">
        <v>1</v>
      </c>
      <c r="AU5136">
        <v>1</v>
      </c>
    </row>
    <row r="5137" spans="1:47" x14ac:dyDescent="0.35">
      <c r="A5137">
        <v>5671</v>
      </c>
      <c r="B5137" t="s">
        <v>47</v>
      </c>
      <c r="C5137">
        <v>2003</v>
      </c>
      <c r="D5137">
        <v>1</v>
      </c>
      <c r="E5137">
        <v>11</v>
      </c>
      <c r="F5137">
        <v>17</v>
      </c>
      <c r="G5137">
        <v>45</v>
      </c>
      <c r="H5137">
        <v>30.6</v>
      </c>
      <c r="I5137">
        <v>33</v>
      </c>
      <c r="J5137">
        <v>5.2</v>
      </c>
      <c r="K5137">
        <v>5.2</v>
      </c>
      <c r="L5137">
        <v>5</v>
      </c>
      <c r="M5137">
        <v>5.2</v>
      </c>
      <c r="R5137" t="s">
        <v>73</v>
      </c>
      <c r="T5137" t="s">
        <v>3371</v>
      </c>
      <c r="U5137">
        <v>29.59</v>
      </c>
      <c r="V5137">
        <v>51.473999999999997</v>
      </c>
      <c r="W5137">
        <v>140</v>
      </c>
      <c r="AC5137">
        <v>2</v>
      </c>
      <c r="AE5137">
        <v>3</v>
      </c>
      <c r="AF5137">
        <v>650</v>
      </c>
      <c r="AG5137">
        <v>3</v>
      </c>
      <c r="AH5137">
        <v>650</v>
      </c>
      <c r="AI5137">
        <v>3</v>
      </c>
      <c r="AO5137">
        <v>2</v>
      </c>
      <c r="AQ5137">
        <v>3</v>
      </c>
      <c r="AR5137">
        <v>650</v>
      </c>
      <c r="AS5137">
        <v>3</v>
      </c>
      <c r="AT5137">
        <v>1350</v>
      </c>
      <c r="AU5137">
        <v>4</v>
      </c>
    </row>
    <row r="5138" spans="1:47" x14ac:dyDescent="0.35">
      <c r="A5138">
        <v>5672</v>
      </c>
      <c r="B5138" t="s">
        <v>51</v>
      </c>
      <c r="C5138">
        <v>2003</v>
      </c>
      <c r="D5138">
        <v>1</v>
      </c>
      <c r="E5138">
        <v>20</v>
      </c>
      <c r="F5138">
        <v>8</v>
      </c>
      <c r="G5138">
        <v>43</v>
      </c>
      <c r="H5138">
        <v>6</v>
      </c>
      <c r="I5138">
        <v>33</v>
      </c>
      <c r="J5138">
        <v>7.3</v>
      </c>
      <c r="K5138">
        <v>7.3</v>
      </c>
      <c r="L5138">
        <v>7.8</v>
      </c>
      <c r="M5138">
        <v>6.7</v>
      </c>
      <c r="R5138" t="s">
        <v>1769</v>
      </c>
      <c r="T5138" t="s">
        <v>3372</v>
      </c>
      <c r="U5138">
        <v>-10.491</v>
      </c>
      <c r="V5138">
        <v>160.77000000000001</v>
      </c>
      <c r="W5138">
        <v>170</v>
      </c>
    </row>
    <row r="5139" spans="1:47" x14ac:dyDescent="0.35">
      <c r="A5139">
        <v>5673</v>
      </c>
      <c r="B5139" t="s">
        <v>51</v>
      </c>
      <c r="C5139">
        <v>2003</v>
      </c>
      <c r="D5139">
        <v>1</v>
      </c>
      <c r="E5139">
        <v>22</v>
      </c>
      <c r="F5139">
        <v>2</v>
      </c>
      <c r="G5139">
        <v>6</v>
      </c>
      <c r="H5139">
        <v>34.6</v>
      </c>
      <c r="I5139">
        <v>24</v>
      </c>
      <c r="J5139">
        <v>7.5</v>
      </c>
      <c r="K5139">
        <v>7.5</v>
      </c>
      <c r="L5139">
        <v>7.6</v>
      </c>
      <c r="M5139">
        <v>6.5</v>
      </c>
      <c r="Q5139">
        <v>8</v>
      </c>
      <c r="R5139" t="s">
        <v>543</v>
      </c>
      <c r="T5139" t="s">
        <v>3373</v>
      </c>
      <c r="U5139">
        <v>18.77</v>
      </c>
      <c r="V5139">
        <v>-104.104</v>
      </c>
      <c r="W5139">
        <v>150</v>
      </c>
      <c r="X5139">
        <v>29</v>
      </c>
      <c r="Y5139">
        <v>1</v>
      </c>
      <c r="AB5139">
        <v>300</v>
      </c>
      <c r="AC5139">
        <v>3</v>
      </c>
      <c r="AE5139">
        <v>3</v>
      </c>
      <c r="AF5139">
        <v>2005</v>
      </c>
      <c r="AG5139">
        <v>4</v>
      </c>
      <c r="AH5139">
        <v>6615</v>
      </c>
      <c r="AI5139">
        <v>4</v>
      </c>
      <c r="AJ5139">
        <v>29</v>
      </c>
      <c r="AK5139">
        <v>1</v>
      </c>
      <c r="AN5139">
        <v>300</v>
      </c>
      <c r="AO5139">
        <v>3</v>
      </c>
      <c r="AQ5139">
        <v>3</v>
      </c>
      <c r="AR5139">
        <v>2005</v>
      </c>
      <c r="AS5139">
        <v>4</v>
      </c>
      <c r="AT5139">
        <v>6615</v>
      </c>
      <c r="AU5139">
        <v>4</v>
      </c>
    </row>
    <row r="5140" spans="1:47" x14ac:dyDescent="0.35">
      <c r="A5140">
        <v>5674</v>
      </c>
      <c r="B5140" t="s">
        <v>47</v>
      </c>
      <c r="C5140">
        <v>2003</v>
      </c>
      <c r="D5140">
        <v>1</v>
      </c>
      <c r="E5140">
        <v>23</v>
      </c>
      <c r="F5140">
        <v>0</v>
      </c>
      <c r="G5140">
        <v>8</v>
      </c>
      <c r="H5140">
        <v>22.8</v>
      </c>
      <c r="I5140">
        <v>33</v>
      </c>
      <c r="J5140">
        <v>5.5</v>
      </c>
      <c r="K5140">
        <v>5.5</v>
      </c>
      <c r="L5140">
        <v>5.0999999999999996</v>
      </c>
      <c r="M5140">
        <v>5.3</v>
      </c>
      <c r="Q5140">
        <v>6</v>
      </c>
      <c r="R5140" t="s">
        <v>676</v>
      </c>
      <c r="T5140" t="s">
        <v>3374</v>
      </c>
      <c r="U5140">
        <v>-8.8070000000000004</v>
      </c>
      <c r="V5140">
        <v>118.524</v>
      </c>
      <c r="W5140">
        <v>60</v>
      </c>
      <c r="AB5140">
        <v>2</v>
      </c>
      <c r="AC5140">
        <v>1</v>
      </c>
      <c r="AE5140">
        <v>2</v>
      </c>
      <c r="AH5140">
        <v>500</v>
      </c>
      <c r="AI5140">
        <v>3</v>
      </c>
      <c r="AN5140">
        <v>2</v>
      </c>
      <c r="AO5140">
        <v>1</v>
      </c>
      <c r="AQ5140">
        <v>2</v>
      </c>
      <c r="AT5140">
        <v>500</v>
      </c>
      <c r="AU5140">
        <v>3</v>
      </c>
    </row>
    <row r="5141" spans="1:47" x14ac:dyDescent="0.35">
      <c r="A5141">
        <v>5675</v>
      </c>
      <c r="B5141" t="s">
        <v>47</v>
      </c>
      <c r="C5141">
        <v>2003</v>
      </c>
      <c r="D5141">
        <v>1</v>
      </c>
      <c r="E5141">
        <v>26</v>
      </c>
      <c r="F5141">
        <v>19</v>
      </c>
      <c r="G5141">
        <v>57</v>
      </c>
      <c r="H5141">
        <v>3.2</v>
      </c>
      <c r="I5141">
        <v>7</v>
      </c>
      <c r="J5141">
        <v>4.7</v>
      </c>
      <c r="M5141">
        <v>4.7</v>
      </c>
      <c r="N5141">
        <v>4.5999999999999996</v>
      </c>
      <c r="Q5141">
        <v>7</v>
      </c>
      <c r="R5141" t="s">
        <v>60</v>
      </c>
      <c r="T5141" t="s">
        <v>3375</v>
      </c>
      <c r="U5141">
        <v>43.883000000000003</v>
      </c>
      <c r="V5141">
        <v>11.96</v>
      </c>
      <c r="W5141">
        <v>130</v>
      </c>
      <c r="AE5141">
        <v>1</v>
      </c>
      <c r="AI5141">
        <v>1</v>
      </c>
      <c r="AQ5141">
        <v>1</v>
      </c>
      <c r="AU5141">
        <v>1</v>
      </c>
    </row>
    <row r="5142" spans="1:47" x14ac:dyDescent="0.35">
      <c r="A5142">
        <v>5676</v>
      </c>
      <c r="B5142" t="s">
        <v>47</v>
      </c>
      <c r="C5142">
        <v>2003</v>
      </c>
      <c r="D5142">
        <v>1</v>
      </c>
      <c r="E5142">
        <v>27</v>
      </c>
      <c r="F5142">
        <v>5</v>
      </c>
      <c r="G5142">
        <v>26</v>
      </c>
      <c r="H5142">
        <v>23</v>
      </c>
      <c r="I5142">
        <v>10</v>
      </c>
      <c r="J5142">
        <v>6.1</v>
      </c>
      <c r="K5142">
        <v>6.1</v>
      </c>
      <c r="L5142">
        <v>6</v>
      </c>
      <c r="M5142">
        <v>5.6</v>
      </c>
      <c r="R5142" t="s">
        <v>80</v>
      </c>
      <c r="T5142" t="s">
        <v>3376</v>
      </c>
      <c r="U5142">
        <v>39.5</v>
      </c>
      <c r="V5142">
        <v>39.878</v>
      </c>
      <c r="W5142">
        <v>140</v>
      </c>
      <c r="X5142">
        <v>1</v>
      </c>
      <c r="Y5142">
        <v>1</v>
      </c>
      <c r="AC5142">
        <v>2</v>
      </c>
      <c r="AE5142">
        <v>1</v>
      </c>
      <c r="AJ5142">
        <v>1</v>
      </c>
      <c r="AK5142">
        <v>1</v>
      </c>
      <c r="AO5142">
        <v>2</v>
      </c>
      <c r="AQ5142">
        <v>1</v>
      </c>
      <c r="AU5142">
        <v>2</v>
      </c>
    </row>
    <row r="5143" spans="1:47" x14ac:dyDescent="0.35">
      <c r="A5143">
        <v>5685</v>
      </c>
      <c r="B5143" t="s">
        <v>47</v>
      </c>
      <c r="C5143">
        <v>2003</v>
      </c>
      <c r="D5143">
        <v>2</v>
      </c>
      <c r="E5143">
        <v>13</v>
      </c>
      <c r="F5143">
        <v>17</v>
      </c>
      <c r="G5143">
        <v>34</v>
      </c>
      <c r="H5143">
        <v>20.9</v>
      </c>
      <c r="I5143">
        <v>24</v>
      </c>
      <c r="J5143">
        <v>5.3</v>
      </c>
      <c r="K5143">
        <v>5.3</v>
      </c>
      <c r="L5143">
        <v>5.2</v>
      </c>
      <c r="M5143">
        <v>5.2</v>
      </c>
      <c r="R5143" t="s">
        <v>93</v>
      </c>
      <c r="T5143" t="s">
        <v>3377</v>
      </c>
      <c r="U5143">
        <v>43.896999999999998</v>
      </c>
      <c r="V5143">
        <v>85.923000000000002</v>
      </c>
      <c r="W5143">
        <v>40</v>
      </c>
      <c r="AE5143">
        <v>1</v>
      </c>
      <c r="AQ5143">
        <v>1</v>
      </c>
    </row>
    <row r="5144" spans="1:47" x14ac:dyDescent="0.35">
      <c r="A5144">
        <v>5700</v>
      </c>
      <c r="B5144" t="s">
        <v>47</v>
      </c>
      <c r="C5144">
        <v>2003</v>
      </c>
      <c r="D5144">
        <v>2</v>
      </c>
      <c r="E5144">
        <v>15</v>
      </c>
      <c r="F5144">
        <v>5</v>
      </c>
      <c r="G5144">
        <v>47</v>
      </c>
      <c r="H5144">
        <v>58.9</v>
      </c>
      <c r="I5144">
        <v>10</v>
      </c>
      <c r="J5144">
        <v>5.8</v>
      </c>
      <c r="K5144">
        <v>5.8</v>
      </c>
      <c r="L5144">
        <v>5.6</v>
      </c>
      <c r="M5144">
        <v>5.4</v>
      </c>
      <c r="Q5144">
        <v>6</v>
      </c>
      <c r="R5144" t="s">
        <v>621</v>
      </c>
      <c r="T5144" t="s">
        <v>3378</v>
      </c>
      <c r="U5144">
        <v>12.170999999999999</v>
      </c>
      <c r="V5144">
        <v>123.92100000000001</v>
      </c>
      <c r="W5144">
        <v>170</v>
      </c>
      <c r="AE5144">
        <v>1</v>
      </c>
      <c r="AQ5144">
        <v>1</v>
      </c>
    </row>
    <row r="5145" spans="1:47" x14ac:dyDescent="0.35">
      <c r="A5145">
        <v>5701</v>
      </c>
      <c r="B5145" t="s">
        <v>47</v>
      </c>
      <c r="C5145">
        <v>2003</v>
      </c>
      <c r="D5145">
        <v>2</v>
      </c>
      <c r="E5145">
        <v>15</v>
      </c>
      <c r="F5145">
        <v>11</v>
      </c>
      <c r="G5145">
        <v>1</v>
      </c>
      <c r="H5145">
        <v>59.8</v>
      </c>
      <c r="I5145">
        <v>10</v>
      </c>
      <c r="J5145">
        <v>6.3</v>
      </c>
      <c r="K5145">
        <v>6.3</v>
      </c>
      <c r="L5145">
        <v>6.2</v>
      </c>
      <c r="M5145">
        <v>5.8</v>
      </c>
      <c r="Q5145">
        <v>6</v>
      </c>
      <c r="R5145" t="s">
        <v>621</v>
      </c>
      <c r="T5145" t="s">
        <v>3379</v>
      </c>
      <c r="U5145">
        <v>12.167999999999999</v>
      </c>
      <c r="V5145">
        <v>124.07899999999999</v>
      </c>
      <c r="W5145">
        <v>170</v>
      </c>
      <c r="AE5145">
        <v>1</v>
      </c>
      <c r="AI5145">
        <v>2</v>
      </c>
      <c r="AQ5145">
        <v>1</v>
      </c>
      <c r="AU5145">
        <v>2</v>
      </c>
    </row>
    <row r="5146" spans="1:47" x14ac:dyDescent="0.35">
      <c r="A5146">
        <v>5680</v>
      </c>
      <c r="B5146" t="s">
        <v>47</v>
      </c>
      <c r="C5146">
        <v>2003</v>
      </c>
      <c r="D5146">
        <v>2</v>
      </c>
      <c r="E5146">
        <v>22</v>
      </c>
      <c r="F5146">
        <v>12</v>
      </c>
      <c r="G5146">
        <v>19</v>
      </c>
      <c r="H5146">
        <v>10.5</v>
      </c>
      <c r="I5146">
        <v>1</v>
      </c>
      <c r="J5146">
        <v>5.2</v>
      </c>
      <c r="K5146">
        <v>5.2</v>
      </c>
      <c r="L5146">
        <v>4.8</v>
      </c>
      <c r="M5146">
        <v>4.9000000000000004</v>
      </c>
      <c r="Q5146">
        <v>6</v>
      </c>
      <c r="R5146" t="s">
        <v>505</v>
      </c>
      <c r="S5146" t="s">
        <v>1092</v>
      </c>
      <c r="T5146" t="s">
        <v>3380</v>
      </c>
      <c r="U5146">
        <v>34.31</v>
      </c>
      <c r="V5146">
        <v>-116.848</v>
      </c>
      <c r="W5146">
        <v>150</v>
      </c>
      <c r="AE5146">
        <v>1</v>
      </c>
      <c r="AQ5146">
        <v>1</v>
      </c>
    </row>
    <row r="5147" spans="1:47" x14ac:dyDescent="0.35">
      <c r="A5147">
        <v>5681</v>
      </c>
      <c r="B5147" t="s">
        <v>47</v>
      </c>
      <c r="C5147">
        <v>2003</v>
      </c>
      <c r="D5147">
        <v>2</v>
      </c>
      <c r="E5147">
        <v>22</v>
      </c>
      <c r="F5147">
        <v>20</v>
      </c>
      <c r="G5147">
        <v>41</v>
      </c>
      <c r="H5147">
        <v>3.4</v>
      </c>
      <c r="I5147">
        <v>10</v>
      </c>
      <c r="J5147">
        <v>5</v>
      </c>
      <c r="K5147">
        <v>5</v>
      </c>
      <c r="M5147">
        <v>5</v>
      </c>
      <c r="N5147">
        <v>5.7</v>
      </c>
      <c r="R5147" t="s">
        <v>170</v>
      </c>
      <c r="T5147" t="s">
        <v>3381</v>
      </c>
      <c r="U5147">
        <v>48.341999999999999</v>
      </c>
      <c r="V5147">
        <v>6.57</v>
      </c>
      <c r="W5147">
        <v>120</v>
      </c>
      <c r="AE5147">
        <v>1</v>
      </c>
      <c r="AQ5147">
        <v>1</v>
      </c>
    </row>
    <row r="5148" spans="1:47" x14ac:dyDescent="0.35">
      <c r="A5148">
        <v>5682</v>
      </c>
      <c r="B5148" t="s">
        <v>47</v>
      </c>
      <c r="C5148">
        <v>2003</v>
      </c>
      <c r="D5148">
        <v>2</v>
      </c>
      <c r="E5148">
        <v>24</v>
      </c>
      <c r="F5148">
        <v>2</v>
      </c>
      <c r="G5148">
        <v>3</v>
      </c>
      <c r="H5148">
        <v>41.4</v>
      </c>
      <c r="I5148">
        <v>11</v>
      </c>
      <c r="J5148">
        <v>6.3</v>
      </c>
      <c r="K5148">
        <v>6.3</v>
      </c>
      <c r="L5148">
        <v>6.3</v>
      </c>
      <c r="M5148">
        <v>5.8</v>
      </c>
      <c r="R5148" t="s">
        <v>93</v>
      </c>
      <c r="T5148" t="s">
        <v>3382</v>
      </c>
      <c r="U5148">
        <v>39.61</v>
      </c>
      <c r="V5148">
        <v>77.23</v>
      </c>
      <c r="W5148">
        <v>40</v>
      </c>
      <c r="X5148">
        <v>261</v>
      </c>
      <c r="Y5148">
        <v>3</v>
      </c>
      <c r="AB5148">
        <v>4000</v>
      </c>
      <c r="AC5148">
        <v>4</v>
      </c>
      <c r="AE5148">
        <v>4</v>
      </c>
      <c r="AF5148">
        <v>71000</v>
      </c>
      <c r="AG5148">
        <v>4</v>
      </c>
      <c r="AJ5148">
        <v>261</v>
      </c>
      <c r="AK5148">
        <v>3</v>
      </c>
      <c r="AN5148">
        <v>4000</v>
      </c>
      <c r="AO5148">
        <v>4</v>
      </c>
      <c r="AQ5148">
        <v>4</v>
      </c>
      <c r="AR5148">
        <v>71000</v>
      </c>
      <c r="AS5148">
        <v>4</v>
      </c>
    </row>
    <row r="5149" spans="1:47" x14ac:dyDescent="0.35">
      <c r="A5149">
        <v>5683</v>
      </c>
      <c r="B5149" t="s">
        <v>47</v>
      </c>
      <c r="C5149">
        <v>2003</v>
      </c>
      <c r="D5149">
        <v>2</v>
      </c>
      <c r="E5149">
        <v>25</v>
      </c>
      <c r="F5149">
        <v>3</v>
      </c>
      <c r="G5149">
        <v>52</v>
      </c>
      <c r="H5149">
        <v>41</v>
      </c>
      <c r="I5149">
        <v>10</v>
      </c>
      <c r="J5149">
        <v>5.4</v>
      </c>
      <c r="K5149">
        <v>5.4</v>
      </c>
      <c r="L5149">
        <v>5.3</v>
      </c>
      <c r="M5149">
        <v>5.0999999999999996</v>
      </c>
      <c r="R5149" t="s">
        <v>93</v>
      </c>
      <c r="T5149" t="s">
        <v>3382</v>
      </c>
      <c r="U5149">
        <v>39.482999999999997</v>
      </c>
      <c r="V5149">
        <v>77.393000000000001</v>
      </c>
      <c r="W5149">
        <v>40</v>
      </c>
      <c r="X5149">
        <v>5</v>
      </c>
      <c r="Y5149">
        <v>1</v>
      </c>
      <c r="AE5149">
        <v>1</v>
      </c>
      <c r="AJ5149">
        <v>5</v>
      </c>
      <c r="AK5149">
        <v>1</v>
      </c>
      <c r="AQ5149">
        <v>1</v>
      </c>
    </row>
    <row r="5150" spans="1:47" x14ac:dyDescent="0.35">
      <c r="A5150">
        <v>5684</v>
      </c>
      <c r="B5150" t="s">
        <v>47</v>
      </c>
      <c r="C5150">
        <v>2003</v>
      </c>
      <c r="D5150">
        <v>3</v>
      </c>
      <c r="E5150">
        <v>21</v>
      </c>
      <c r="F5150">
        <v>11</v>
      </c>
      <c r="G5150">
        <v>38</v>
      </c>
      <c r="H5150">
        <v>20</v>
      </c>
      <c r="I5150">
        <v>33</v>
      </c>
      <c r="J5150">
        <v>4.5999999999999996</v>
      </c>
      <c r="M5150">
        <v>4.5999999999999996</v>
      </c>
      <c r="R5150" t="s">
        <v>676</v>
      </c>
      <c r="T5150" t="s">
        <v>3383</v>
      </c>
      <c r="U5150">
        <v>-6.9829999999999997</v>
      </c>
      <c r="V5150">
        <v>108.468</v>
      </c>
      <c r="W5150">
        <v>60</v>
      </c>
      <c r="AE5150">
        <v>2</v>
      </c>
      <c r="AQ5150">
        <v>2</v>
      </c>
      <c r="AT5150">
        <v>800</v>
      </c>
      <c r="AU5150">
        <v>3</v>
      </c>
    </row>
    <row r="5151" spans="1:47" x14ac:dyDescent="0.35">
      <c r="A5151">
        <v>5686</v>
      </c>
      <c r="B5151" t="s">
        <v>47</v>
      </c>
      <c r="C5151">
        <v>2003</v>
      </c>
      <c r="D5151">
        <v>3</v>
      </c>
      <c r="E5151">
        <v>22</v>
      </c>
      <c r="F5151">
        <v>13</v>
      </c>
      <c r="G5151">
        <v>36</v>
      </c>
      <c r="H5151">
        <v>16</v>
      </c>
      <c r="I5151">
        <v>6</v>
      </c>
      <c r="J5151">
        <v>4.7</v>
      </c>
      <c r="N5151">
        <v>4.7</v>
      </c>
      <c r="R5151" t="s">
        <v>525</v>
      </c>
      <c r="T5151" t="s">
        <v>3384</v>
      </c>
      <c r="U5151">
        <v>48.21</v>
      </c>
      <c r="V5151">
        <v>9</v>
      </c>
      <c r="W5151">
        <v>120</v>
      </c>
      <c r="AE5151">
        <v>1</v>
      </c>
      <c r="AQ5151">
        <v>1</v>
      </c>
    </row>
    <row r="5152" spans="1:47" x14ac:dyDescent="0.35">
      <c r="A5152">
        <v>5702</v>
      </c>
      <c r="B5152" t="s">
        <v>47</v>
      </c>
      <c r="C5152">
        <v>2003</v>
      </c>
      <c r="D5152">
        <v>3</v>
      </c>
      <c r="E5152">
        <v>25</v>
      </c>
      <c r="F5152">
        <v>2</v>
      </c>
      <c r="G5152">
        <v>53</v>
      </c>
      <c r="H5152">
        <v>25</v>
      </c>
      <c r="I5152">
        <v>33</v>
      </c>
      <c r="J5152">
        <v>6.5</v>
      </c>
      <c r="K5152">
        <v>6.5</v>
      </c>
      <c r="L5152">
        <v>6.1</v>
      </c>
      <c r="M5152">
        <v>6.2</v>
      </c>
      <c r="R5152" t="s">
        <v>676</v>
      </c>
      <c r="T5152" t="s">
        <v>3385</v>
      </c>
      <c r="U5152">
        <v>-8.2940000000000005</v>
      </c>
      <c r="V5152">
        <v>120.74299999999999</v>
      </c>
      <c r="W5152">
        <v>60</v>
      </c>
      <c r="X5152">
        <v>4</v>
      </c>
      <c r="Y5152">
        <v>1</v>
      </c>
      <c r="AB5152">
        <v>20</v>
      </c>
      <c r="AC5152">
        <v>1</v>
      </c>
      <c r="AE5152">
        <v>1</v>
      </c>
      <c r="AI5152">
        <v>2</v>
      </c>
      <c r="AJ5152">
        <v>4</v>
      </c>
      <c r="AK5152">
        <v>1</v>
      </c>
      <c r="AN5152">
        <v>20</v>
      </c>
      <c r="AO5152">
        <v>1</v>
      </c>
      <c r="AQ5152">
        <v>1</v>
      </c>
      <c r="AU5152">
        <v>2</v>
      </c>
    </row>
    <row r="5153" spans="1:47" x14ac:dyDescent="0.35">
      <c r="A5153">
        <v>5689</v>
      </c>
      <c r="B5153" t="s">
        <v>47</v>
      </c>
      <c r="C5153">
        <v>2003</v>
      </c>
      <c r="D5153">
        <v>3</v>
      </c>
      <c r="E5153">
        <v>25</v>
      </c>
      <c r="F5153">
        <v>18</v>
      </c>
      <c r="G5153">
        <v>51</v>
      </c>
      <c r="H5153">
        <v>26.3</v>
      </c>
      <c r="I5153">
        <v>47</v>
      </c>
      <c r="J5153">
        <v>5.5</v>
      </c>
      <c r="K5153">
        <v>5.5</v>
      </c>
      <c r="L5153">
        <v>4.8</v>
      </c>
      <c r="M5153">
        <v>4.8</v>
      </c>
      <c r="R5153" t="s">
        <v>3386</v>
      </c>
      <c r="T5153" t="s">
        <v>3387</v>
      </c>
      <c r="U5153">
        <v>27.263999999999999</v>
      </c>
      <c r="V5153">
        <v>89.331000000000003</v>
      </c>
      <c r="W5153">
        <v>60</v>
      </c>
      <c r="AE5153">
        <v>1</v>
      </c>
      <c r="AQ5153">
        <v>1</v>
      </c>
      <c r="AU5153">
        <v>1</v>
      </c>
    </row>
    <row r="5154" spans="1:47" x14ac:dyDescent="0.35">
      <c r="A5154">
        <v>5690</v>
      </c>
      <c r="B5154" t="s">
        <v>47</v>
      </c>
      <c r="C5154">
        <v>2003</v>
      </c>
      <c r="D5154">
        <v>4</v>
      </c>
      <c r="E5154">
        <v>10</v>
      </c>
      <c r="F5154">
        <v>0</v>
      </c>
      <c r="G5154">
        <v>40</v>
      </c>
      <c r="H5154">
        <v>15.1</v>
      </c>
      <c r="I5154">
        <v>10</v>
      </c>
      <c r="J5154">
        <v>5.7</v>
      </c>
      <c r="K5154">
        <v>5.7</v>
      </c>
      <c r="L5154">
        <v>5.6</v>
      </c>
      <c r="M5154">
        <v>5.6</v>
      </c>
      <c r="R5154" t="s">
        <v>80</v>
      </c>
      <c r="T5154" t="s">
        <v>3388</v>
      </c>
      <c r="U5154">
        <v>38.220999999999997</v>
      </c>
      <c r="V5154">
        <v>26.957999999999998</v>
      </c>
      <c r="W5154">
        <v>140</v>
      </c>
      <c r="AB5154">
        <v>90</v>
      </c>
      <c r="AC5154">
        <v>2</v>
      </c>
      <c r="AE5154">
        <v>2</v>
      </c>
      <c r="AG5154">
        <v>2</v>
      </c>
      <c r="AI5154">
        <v>2</v>
      </c>
      <c r="AN5154">
        <v>90</v>
      </c>
      <c r="AO5154">
        <v>2</v>
      </c>
      <c r="AQ5154">
        <v>2</v>
      </c>
      <c r="AS5154">
        <v>2</v>
      </c>
      <c r="AU5154">
        <v>2</v>
      </c>
    </row>
    <row r="5155" spans="1:47" x14ac:dyDescent="0.35">
      <c r="A5155">
        <v>5691</v>
      </c>
      <c r="B5155" t="s">
        <v>47</v>
      </c>
      <c r="C5155">
        <v>2003</v>
      </c>
      <c r="D5155">
        <v>4</v>
      </c>
      <c r="E5155">
        <v>17</v>
      </c>
      <c r="F5155">
        <v>0</v>
      </c>
      <c r="G5155">
        <v>48</v>
      </c>
      <c r="H5155">
        <v>38.5</v>
      </c>
      <c r="I5155">
        <v>14</v>
      </c>
      <c r="J5155">
        <v>6.4</v>
      </c>
      <c r="K5155">
        <v>6.4</v>
      </c>
      <c r="L5155">
        <v>6.3</v>
      </c>
      <c r="M5155">
        <v>6.2</v>
      </c>
      <c r="R5155" t="s">
        <v>93</v>
      </c>
      <c r="T5155" t="s">
        <v>3389</v>
      </c>
      <c r="U5155">
        <v>37.529000000000003</v>
      </c>
      <c r="V5155">
        <v>96.475999999999999</v>
      </c>
      <c r="W5155">
        <v>30</v>
      </c>
      <c r="AE5155">
        <v>1</v>
      </c>
      <c r="AF5155">
        <v>45</v>
      </c>
      <c r="AG5155">
        <v>1</v>
      </c>
      <c r="AH5155">
        <v>45</v>
      </c>
      <c r="AI5155">
        <v>1</v>
      </c>
      <c r="AQ5155">
        <v>1</v>
      </c>
      <c r="AR5155">
        <v>45</v>
      </c>
      <c r="AS5155">
        <v>1</v>
      </c>
    </row>
    <row r="5156" spans="1:47" x14ac:dyDescent="0.35">
      <c r="A5156">
        <v>5703</v>
      </c>
      <c r="B5156" t="s">
        <v>47</v>
      </c>
      <c r="C5156">
        <v>2003</v>
      </c>
      <c r="D5156">
        <v>4</v>
      </c>
      <c r="E5156">
        <v>29</v>
      </c>
      <c r="F5156">
        <v>8</v>
      </c>
      <c r="G5156">
        <v>59</v>
      </c>
      <c r="H5156">
        <v>39</v>
      </c>
      <c r="I5156">
        <v>20</v>
      </c>
      <c r="J5156">
        <v>4.5999999999999996</v>
      </c>
      <c r="K5156">
        <v>4.5999999999999996</v>
      </c>
      <c r="M5156">
        <v>4.4000000000000004</v>
      </c>
      <c r="Q5156">
        <v>6</v>
      </c>
      <c r="R5156" t="s">
        <v>505</v>
      </c>
      <c r="S5156" t="s">
        <v>3390</v>
      </c>
      <c r="T5156" t="s">
        <v>3391</v>
      </c>
      <c r="U5156">
        <v>34.494</v>
      </c>
      <c r="V5156">
        <v>-85.629000000000005</v>
      </c>
      <c r="W5156">
        <v>150</v>
      </c>
      <c r="AE5156">
        <v>1</v>
      </c>
      <c r="AQ5156">
        <v>1</v>
      </c>
    </row>
    <row r="5157" spans="1:47" x14ac:dyDescent="0.35">
      <c r="A5157">
        <v>5692</v>
      </c>
      <c r="B5157" t="s">
        <v>47</v>
      </c>
      <c r="C5157">
        <v>2003</v>
      </c>
      <c r="D5157">
        <v>5</v>
      </c>
      <c r="E5157">
        <v>1</v>
      </c>
      <c r="F5157">
        <v>0</v>
      </c>
      <c r="G5157">
        <v>27</v>
      </c>
      <c r="H5157">
        <v>4.7</v>
      </c>
      <c r="I5157">
        <v>10</v>
      </c>
      <c r="J5157">
        <v>6.4</v>
      </c>
      <c r="K5157">
        <v>6.4</v>
      </c>
      <c r="L5157">
        <v>6.4</v>
      </c>
      <c r="M5157">
        <v>5.7</v>
      </c>
      <c r="R5157" t="s">
        <v>80</v>
      </c>
      <c r="T5157" t="s">
        <v>2589</v>
      </c>
      <c r="U5157">
        <v>39.006999999999998</v>
      </c>
      <c r="V5157">
        <v>40.463999999999999</v>
      </c>
      <c r="W5157">
        <v>140</v>
      </c>
      <c r="X5157">
        <v>177</v>
      </c>
      <c r="Y5157">
        <v>3</v>
      </c>
      <c r="AB5157">
        <v>521</v>
      </c>
      <c r="AC5157">
        <v>3</v>
      </c>
      <c r="AE5157">
        <v>3</v>
      </c>
      <c r="AF5157">
        <v>718</v>
      </c>
      <c r="AG5157">
        <v>3</v>
      </c>
      <c r="AH5157">
        <v>718</v>
      </c>
      <c r="AI5157">
        <v>3</v>
      </c>
      <c r="AJ5157">
        <v>177</v>
      </c>
      <c r="AK5157">
        <v>3</v>
      </c>
      <c r="AN5157">
        <v>521</v>
      </c>
      <c r="AO5157">
        <v>3</v>
      </c>
      <c r="AQ5157">
        <v>3</v>
      </c>
      <c r="AR5157">
        <v>718</v>
      </c>
      <c r="AS5157">
        <v>3</v>
      </c>
      <c r="AT5157">
        <v>2593</v>
      </c>
      <c r="AU5157">
        <v>4</v>
      </c>
    </row>
    <row r="5158" spans="1:47" x14ac:dyDescent="0.35">
      <c r="A5158">
        <v>5693</v>
      </c>
      <c r="B5158" t="s">
        <v>47</v>
      </c>
      <c r="C5158">
        <v>2003</v>
      </c>
      <c r="D5158">
        <v>5</v>
      </c>
      <c r="E5158">
        <v>4</v>
      </c>
      <c r="F5158">
        <v>15</v>
      </c>
      <c r="G5158">
        <v>44</v>
      </c>
      <c r="H5158">
        <v>35.5</v>
      </c>
      <c r="I5158">
        <v>10</v>
      </c>
      <c r="J5158">
        <v>5.8</v>
      </c>
      <c r="K5158">
        <v>5.8</v>
      </c>
      <c r="L5158">
        <v>5.6</v>
      </c>
      <c r="M5158">
        <v>5</v>
      </c>
      <c r="R5158" t="s">
        <v>93</v>
      </c>
      <c r="T5158" t="s">
        <v>3392</v>
      </c>
      <c r="U5158">
        <v>39.43</v>
      </c>
      <c r="V5158">
        <v>77.218999999999994</v>
      </c>
      <c r="W5158">
        <v>40</v>
      </c>
      <c r="X5158">
        <v>1</v>
      </c>
      <c r="Y5158">
        <v>1</v>
      </c>
      <c r="AB5158">
        <v>3</v>
      </c>
      <c r="AC5158">
        <v>1</v>
      </c>
      <c r="AE5158">
        <v>3</v>
      </c>
      <c r="AF5158">
        <v>1600</v>
      </c>
      <c r="AG5158">
        <v>4</v>
      </c>
      <c r="AJ5158">
        <v>1</v>
      </c>
      <c r="AK5158">
        <v>1</v>
      </c>
      <c r="AN5158">
        <v>3</v>
      </c>
      <c r="AO5158">
        <v>1</v>
      </c>
      <c r="AQ5158">
        <v>3</v>
      </c>
      <c r="AR5158">
        <v>1600</v>
      </c>
      <c r="AS5158">
        <v>4</v>
      </c>
    </row>
    <row r="5159" spans="1:47" x14ac:dyDescent="0.35">
      <c r="A5159">
        <v>5694</v>
      </c>
      <c r="B5159" t="s">
        <v>51</v>
      </c>
      <c r="C5159">
        <v>2003</v>
      </c>
      <c r="D5159">
        <v>5</v>
      </c>
      <c r="E5159">
        <v>21</v>
      </c>
      <c r="F5159">
        <v>18</v>
      </c>
      <c r="G5159">
        <v>44</v>
      </c>
      <c r="H5159">
        <v>20.100000000000001</v>
      </c>
      <c r="I5159">
        <v>12</v>
      </c>
      <c r="J5159">
        <v>6.8</v>
      </c>
      <c r="K5159">
        <v>6.8</v>
      </c>
      <c r="L5159">
        <v>6.9</v>
      </c>
      <c r="M5159">
        <v>6.5</v>
      </c>
      <c r="Q5159">
        <v>10</v>
      </c>
      <c r="R5159" t="s">
        <v>258</v>
      </c>
      <c r="T5159" t="s">
        <v>3393</v>
      </c>
      <c r="U5159">
        <v>36.963999999999999</v>
      </c>
      <c r="V5159">
        <v>3.6339999999999999</v>
      </c>
      <c r="W5159">
        <v>15</v>
      </c>
      <c r="X5159">
        <v>2266</v>
      </c>
      <c r="Y5159">
        <v>4</v>
      </c>
      <c r="AB5159">
        <v>10261</v>
      </c>
      <c r="AC5159">
        <v>4</v>
      </c>
      <c r="AD5159">
        <v>5000</v>
      </c>
      <c r="AE5159">
        <v>4</v>
      </c>
      <c r="AF5159">
        <v>43000</v>
      </c>
      <c r="AG5159">
        <v>4</v>
      </c>
      <c r="AH5159">
        <v>43000</v>
      </c>
      <c r="AI5159">
        <v>4</v>
      </c>
      <c r="AJ5159">
        <v>2266</v>
      </c>
      <c r="AK5159">
        <v>4</v>
      </c>
      <c r="AN5159">
        <v>10261</v>
      </c>
      <c r="AO5159">
        <v>4</v>
      </c>
      <c r="AP5159">
        <v>5000</v>
      </c>
      <c r="AQ5159">
        <v>4</v>
      </c>
      <c r="AR5159">
        <v>43000</v>
      </c>
      <c r="AS5159">
        <v>4</v>
      </c>
    </row>
    <row r="5160" spans="1:47" x14ac:dyDescent="0.35">
      <c r="A5160">
        <v>5695</v>
      </c>
      <c r="B5160" t="s">
        <v>47</v>
      </c>
      <c r="C5160">
        <v>2003</v>
      </c>
      <c r="D5160">
        <v>5</v>
      </c>
      <c r="E5160">
        <v>26</v>
      </c>
      <c r="F5160">
        <v>9</v>
      </c>
      <c r="G5160">
        <v>24</v>
      </c>
      <c r="H5160">
        <v>33.4</v>
      </c>
      <c r="I5160">
        <v>68</v>
      </c>
      <c r="J5160">
        <v>7</v>
      </c>
      <c r="K5160">
        <v>7</v>
      </c>
      <c r="M5160">
        <v>6.7</v>
      </c>
      <c r="R5160" t="s">
        <v>199</v>
      </c>
      <c r="T5160" t="s">
        <v>3394</v>
      </c>
      <c r="U5160">
        <v>38.848999999999997</v>
      </c>
      <c r="V5160">
        <v>141.56800000000001</v>
      </c>
      <c r="W5160">
        <v>30</v>
      </c>
      <c r="AB5160">
        <v>143</v>
      </c>
      <c r="AC5160">
        <v>3</v>
      </c>
      <c r="AD5160">
        <v>233</v>
      </c>
      <c r="AE5160">
        <v>4</v>
      </c>
      <c r="AH5160">
        <v>720</v>
      </c>
      <c r="AI5160">
        <v>3</v>
      </c>
      <c r="AN5160">
        <v>143</v>
      </c>
      <c r="AO5160">
        <v>3</v>
      </c>
      <c r="AP5160">
        <v>233</v>
      </c>
      <c r="AQ5160">
        <v>4</v>
      </c>
      <c r="AT5160">
        <v>720</v>
      </c>
      <c r="AU5160">
        <v>3</v>
      </c>
    </row>
    <row r="5161" spans="1:47" x14ac:dyDescent="0.35">
      <c r="A5161">
        <v>5696</v>
      </c>
      <c r="B5161" t="s">
        <v>47</v>
      </c>
      <c r="C5161">
        <v>2003</v>
      </c>
      <c r="D5161">
        <v>5</v>
      </c>
      <c r="E5161">
        <v>26</v>
      </c>
      <c r="F5161">
        <v>19</v>
      </c>
      <c r="G5161">
        <v>23</v>
      </c>
      <c r="H5161">
        <v>27.9</v>
      </c>
      <c r="I5161">
        <v>31</v>
      </c>
      <c r="J5161">
        <v>7</v>
      </c>
      <c r="K5161">
        <v>7</v>
      </c>
      <c r="L5161">
        <v>7.1</v>
      </c>
      <c r="M5161">
        <v>6.5</v>
      </c>
      <c r="R5161" t="s">
        <v>676</v>
      </c>
      <c r="T5161" t="s">
        <v>3395</v>
      </c>
      <c r="U5161">
        <v>2.3540000000000001</v>
      </c>
      <c r="V5161">
        <v>128.85499999999999</v>
      </c>
      <c r="W5161">
        <v>170</v>
      </c>
      <c r="X5161">
        <v>1</v>
      </c>
      <c r="Y5161">
        <v>1</v>
      </c>
      <c r="AB5161">
        <v>7</v>
      </c>
      <c r="AC5161">
        <v>1</v>
      </c>
      <c r="AE5161">
        <v>1</v>
      </c>
      <c r="AF5161">
        <v>28</v>
      </c>
      <c r="AG5161">
        <v>1</v>
      </c>
      <c r="AH5161">
        <v>20</v>
      </c>
      <c r="AI5161">
        <v>1</v>
      </c>
      <c r="AJ5161">
        <v>1</v>
      </c>
      <c r="AK5161">
        <v>1</v>
      </c>
      <c r="AN5161">
        <v>7</v>
      </c>
      <c r="AO5161">
        <v>1</v>
      </c>
      <c r="AQ5161">
        <v>1</v>
      </c>
      <c r="AR5161">
        <v>28</v>
      </c>
      <c r="AS5161">
        <v>1</v>
      </c>
      <c r="AT5161">
        <v>20</v>
      </c>
      <c r="AU5161">
        <v>1</v>
      </c>
    </row>
    <row r="5162" spans="1:47" x14ac:dyDescent="0.35">
      <c r="A5162">
        <v>5697</v>
      </c>
      <c r="B5162" t="s">
        <v>51</v>
      </c>
      <c r="C5162">
        <v>2003</v>
      </c>
      <c r="D5162">
        <v>5</v>
      </c>
      <c r="E5162">
        <v>27</v>
      </c>
      <c r="F5162">
        <v>17</v>
      </c>
      <c r="G5162">
        <v>11</v>
      </c>
      <c r="H5162">
        <v>28.8</v>
      </c>
      <c r="I5162">
        <v>8</v>
      </c>
      <c r="J5162">
        <v>5.7</v>
      </c>
      <c r="K5162">
        <v>5.7</v>
      </c>
      <c r="L5162">
        <v>5.5</v>
      </c>
      <c r="M5162">
        <v>5.5</v>
      </c>
      <c r="R5162" t="s">
        <v>258</v>
      </c>
      <c r="T5162" t="s">
        <v>3396</v>
      </c>
      <c r="U5162">
        <v>36.939</v>
      </c>
      <c r="V5162">
        <v>3.5779999999999998</v>
      </c>
      <c r="W5162">
        <v>15</v>
      </c>
      <c r="X5162">
        <v>9</v>
      </c>
      <c r="Y5162">
        <v>1</v>
      </c>
      <c r="AB5162">
        <v>200</v>
      </c>
      <c r="AC5162">
        <v>3</v>
      </c>
      <c r="AE5162">
        <v>2</v>
      </c>
      <c r="AG5162">
        <v>3</v>
      </c>
      <c r="AJ5162">
        <v>9</v>
      </c>
      <c r="AK5162">
        <v>1</v>
      </c>
      <c r="AN5162">
        <v>200</v>
      </c>
      <c r="AO5162">
        <v>3</v>
      </c>
      <c r="AQ5162">
        <v>2</v>
      </c>
      <c r="AS5162">
        <v>3</v>
      </c>
    </row>
    <row r="5163" spans="1:47" x14ac:dyDescent="0.35">
      <c r="A5163">
        <v>5698</v>
      </c>
      <c r="B5163" t="s">
        <v>47</v>
      </c>
      <c r="C5163">
        <v>2003</v>
      </c>
      <c r="D5163">
        <v>6</v>
      </c>
      <c r="E5163">
        <v>6</v>
      </c>
      <c r="F5163">
        <v>12</v>
      </c>
      <c r="G5163">
        <v>29</v>
      </c>
      <c r="H5163">
        <v>34</v>
      </c>
      <c r="I5163">
        <v>3</v>
      </c>
      <c r="J5163">
        <v>4</v>
      </c>
      <c r="K5163">
        <v>4</v>
      </c>
      <c r="M5163">
        <v>3.9</v>
      </c>
      <c r="Q5163">
        <v>6</v>
      </c>
      <c r="R5163" t="s">
        <v>505</v>
      </c>
      <c r="S5163" t="s">
        <v>2754</v>
      </c>
      <c r="T5163" t="s">
        <v>3397</v>
      </c>
      <c r="U5163">
        <v>36.869999999999997</v>
      </c>
      <c r="V5163">
        <v>-88.98</v>
      </c>
      <c r="W5163">
        <v>150</v>
      </c>
      <c r="AE5163">
        <v>1</v>
      </c>
      <c r="AQ5163">
        <v>1</v>
      </c>
    </row>
    <row r="5164" spans="1:47" x14ac:dyDescent="0.35">
      <c r="A5164">
        <v>5699</v>
      </c>
      <c r="B5164" t="s">
        <v>47</v>
      </c>
      <c r="C5164">
        <v>2003</v>
      </c>
      <c r="D5164">
        <v>6</v>
      </c>
      <c r="E5164">
        <v>9</v>
      </c>
      <c r="F5164">
        <v>7</v>
      </c>
      <c r="G5164">
        <v>6</v>
      </c>
      <c r="H5164">
        <v>39.299999999999997</v>
      </c>
      <c r="I5164">
        <v>18</v>
      </c>
      <c r="J5164">
        <v>5.2</v>
      </c>
      <c r="K5164">
        <v>5.2</v>
      </c>
      <c r="L5164">
        <v>4.9000000000000004</v>
      </c>
      <c r="M5164">
        <v>4.9000000000000004</v>
      </c>
      <c r="R5164" t="s">
        <v>56</v>
      </c>
      <c r="T5164" t="s">
        <v>3398</v>
      </c>
      <c r="U5164">
        <v>39.893000000000001</v>
      </c>
      <c r="V5164">
        <v>22.309000000000001</v>
      </c>
      <c r="W5164">
        <v>130</v>
      </c>
      <c r="AE5164">
        <v>1</v>
      </c>
      <c r="AH5164">
        <v>50</v>
      </c>
      <c r="AI5164">
        <v>1</v>
      </c>
      <c r="AQ5164">
        <v>1</v>
      </c>
      <c r="AT5164">
        <v>50</v>
      </c>
      <c r="AU5164">
        <v>1</v>
      </c>
    </row>
    <row r="5165" spans="1:47" x14ac:dyDescent="0.35">
      <c r="A5165">
        <v>5688</v>
      </c>
      <c r="B5165" t="s">
        <v>47</v>
      </c>
      <c r="C5165">
        <v>2003</v>
      </c>
      <c r="D5165">
        <v>6</v>
      </c>
      <c r="E5165">
        <v>20</v>
      </c>
      <c r="F5165">
        <v>13</v>
      </c>
      <c r="G5165">
        <v>30</v>
      </c>
      <c r="H5165">
        <v>41.6</v>
      </c>
      <c r="I5165">
        <v>33</v>
      </c>
      <c r="J5165">
        <v>6.8</v>
      </c>
      <c r="K5165">
        <v>6.8</v>
      </c>
      <c r="L5165">
        <v>6.8</v>
      </c>
      <c r="M5165">
        <v>6.4</v>
      </c>
      <c r="Q5165">
        <v>6</v>
      </c>
      <c r="R5165" t="s">
        <v>539</v>
      </c>
      <c r="T5165" t="s">
        <v>3399</v>
      </c>
      <c r="U5165">
        <v>-30.608000000000001</v>
      </c>
      <c r="V5165">
        <v>-71.637</v>
      </c>
      <c r="W5165">
        <v>160</v>
      </c>
      <c r="AB5165">
        <v>1</v>
      </c>
      <c r="AC5165">
        <v>1</v>
      </c>
      <c r="AE5165">
        <v>1</v>
      </c>
      <c r="AI5165">
        <v>2</v>
      </c>
      <c r="AN5165">
        <v>1</v>
      </c>
      <c r="AO5165">
        <v>1</v>
      </c>
      <c r="AQ5165">
        <v>1</v>
      </c>
      <c r="AU5165">
        <v>2</v>
      </c>
    </row>
    <row r="5166" spans="1:47" x14ac:dyDescent="0.35">
      <c r="A5166">
        <v>5704</v>
      </c>
      <c r="B5166" t="s">
        <v>47</v>
      </c>
      <c r="C5166">
        <v>2003</v>
      </c>
      <c r="D5166">
        <v>7</v>
      </c>
      <c r="E5166">
        <v>3</v>
      </c>
      <c r="F5166">
        <v>14</v>
      </c>
      <c r="G5166">
        <v>59</v>
      </c>
      <c r="H5166">
        <v>32.200000000000003</v>
      </c>
      <c r="I5166">
        <v>41</v>
      </c>
      <c r="J5166">
        <v>5.2</v>
      </c>
      <c r="K5166">
        <v>5.2</v>
      </c>
      <c r="L5166">
        <v>4.9000000000000004</v>
      </c>
      <c r="M5166">
        <v>5.2</v>
      </c>
      <c r="R5166" t="s">
        <v>73</v>
      </c>
      <c r="T5166" t="s">
        <v>3400</v>
      </c>
      <c r="U5166">
        <v>35.475999999999999</v>
      </c>
      <c r="V5166">
        <v>60.783999999999999</v>
      </c>
      <c r="W5166">
        <v>140</v>
      </c>
      <c r="AE5166">
        <v>1</v>
      </c>
      <c r="AQ5166">
        <v>1</v>
      </c>
      <c r="AT5166">
        <v>90</v>
      </c>
      <c r="AU5166">
        <v>2</v>
      </c>
    </row>
    <row r="5167" spans="1:47" x14ac:dyDescent="0.35">
      <c r="A5167">
        <v>5705</v>
      </c>
      <c r="B5167" t="s">
        <v>47</v>
      </c>
      <c r="C5167">
        <v>2003</v>
      </c>
      <c r="D5167">
        <v>7</v>
      </c>
      <c r="E5167">
        <v>10</v>
      </c>
      <c r="F5167">
        <v>17</v>
      </c>
      <c r="G5167">
        <v>6</v>
      </c>
      <c r="H5167">
        <v>37.6</v>
      </c>
      <c r="I5167">
        <v>10</v>
      </c>
      <c r="J5167">
        <v>5.8</v>
      </c>
      <c r="K5167">
        <v>5.8</v>
      </c>
      <c r="L5167">
        <v>5.5</v>
      </c>
      <c r="M5167">
        <v>5.9</v>
      </c>
      <c r="R5167" t="s">
        <v>73</v>
      </c>
      <c r="T5167" t="s">
        <v>3401</v>
      </c>
      <c r="U5167">
        <v>28.355</v>
      </c>
      <c r="V5167">
        <v>54.168999999999997</v>
      </c>
      <c r="W5167">
        <v>140</v>
      </c>
      <c r="X5167">
        <v>1</v>
      </c>
      <c r="Y5167">
        <v>1</v>
      </c>
      <c r="AB5167">
        <v>25</v>
      </c>
      <c r="AC5167">
        <v>1</v>
      </c>
      <c r="AE5167">
        <v>3</v>
      </c>
      <c r="AF5167">
        <v>3500</v>
      </c>
      <c r="AG5167">
        <v>4</v>
      </c>
      <c r="AH5167">
        <v>3500</v>
      </c>
      <c r="AI5167">
        <v>4</v>
      </c>
      <c r="AJ5167">
        <v>1</v>
      </c>
      <c r="AK5167">
        <v>1</v>
      </c>
      <c r="AN5167">
        <v>25</v>
      </c>
      <c r="AO5167">
        <v>1</v>
      </c>
      <c r="AQ5167">
        <v>3</v>
      </c>
      <c r="AR5167">
        <v>3500</v>
      </c>
      <c r="AS5167">
        <v>4</v>
      </c>
    </row>
    <row r="5168" spans="1:47" x14ac:dyDescent="0.35">
      <c r="A5168">
        <v>5706</v>
      </c>
      <c r="B5168" t="s">
        <v>47</v>
      </c>
      <c r="C5168">
        <v>2003</v>
      </c>
      <c r="D5168">
        <v>7</v>
      </c>
      <c r="E5168">
        <v>15</v>
      </c>
      <c r="F5168">
        <v>20</v>
      </c>
      <c r="G5168">
        <v>27</v>
      </c>
      <c r="H5168">
        <v>50.5</v>
      </c>
      <c r="I5168">
        <v>10</v>
      </c>
      <c r="J5168">
        <v>7.6</v>
      </c>
      <c r="K5168">
        <v>7.6</v>
      </c>
      <c r="L5168">
        <v>7.6</v>
      </c>
      <c r="M5168">
        <v>6.1</v>
      </c>
      <c r="R5168" t="s">
        <v>2098</v>
      </c>
      <c r="T5168" t="s">
        <v>3402</v>
      </c>
      <c r="U5168">
        <v>-2.5979999999999999</v>
      </c>
      <c r="V5168">
        <v>68.382000000000005</v>
      </c>
      <c r="W5168">
        <v>60</v>
      </c>
    </row>
    <row r="5169" spans="1:47" x14ac:dyDescent="0.35">
      <c r="A5169">
        <v>5707</v>
      </c>
      <c r="B5169" t="s">
        <v>47</v>
      </c>
      <c r="C5169">
        <v>2003</v>
      </c>
      <c r="D5169">
        <v>7</v>
      </c>
      <c r="E5169">
        <v>21</v>
      </c>
      <c r="F5169">
        <v>15</v>
      </c>
      <c r="G5169">
        <v>16</v>
      </c>
      <c r="H5169">
        <v>31.9</v>
      </c>
      <c r="I5169">
        <v>10</v>
      </c>
      <c r="J5169">
        <v>5.9</v>
      </c>
      <c r="K5169">
        <v>5.9</v>
      </c>
      <c r="L5169">
        <v>6</v>
      </c>
      <c r="M5169">
        <v>5.4</v>
      </c>
      <c r="R5169" t="s">
        <v>93</v>
      </c>
      <c r="T5169" t="s">
        <v>530</v>
      </c>
      <c r="U5169">
        <v>25.975000000000001</v>
      </c>
      <c r="V5169">
        <v>101.29</v>
      </c>
      <c r="W5169">
        <v>30</v>
      </c>
      <c r="X5169">
        <v>16</v>
      </c>
      <c r="Y5169">
        <v>1</v>
      </c>
      <c r="AB5169">
        <v>584</v>
      </c>
      <c r="AC5169">
        <v>3</v>
      </c>
      <c r="AD5169">
        <v>75</v>
      </c>
      <c r="AE5169">
        <v>4</v>
      </c>
      <c r="AF5169">
        <v>264878</v>
      </c>
      <c r="AG5169">
        <v>4</v>
      </c>
      <c r="AH5169">
        <v>264878</v>
      </c>
      <c r="AI5169">
        <v>4</v>
      </c>
      <c r="AJ5169">
        <v>16</v>
      </c>
      <c r="AK5169">
        <v>1</v>
      </c>
      <c r="AN5169">
        <v>584</v>
      </c>
      <c r="AO5169">
        <v>3</v>
      </c>
      <c r="AP5169">
        <v>75</v>
      </c>
      <c r="AQ5169">
        <v>4</v>
      </c>
      <c r="AR5169">
        <v>264878</v>
      </c>
      <c r="AS5169">
        <v>4</v>
      </c>
    </row>
    <row r="5170" spans="1:47" x14ac:dyDescent="0.35">
      <c r="A5170">
        <v>5708</v>
      </c>
      <c r="B5170" t="s">
        <v>47</v>
      </c>
      <c r="C5170">
        <v>2003</v>
      </c>
      <c r="D5170">
        <v>7</v>
      </c>
      <c r="E5170">
        <v>25</v>
      </c>
      <c r="F5170">
        <v>15</v>
      </c>
      <c r="G5170">
        <v>13</v>
      </c>
      <c r="H5170">
        <v>7.7</v>
      </c>
      <c r="I5170">
        <v>10</v>
      </c>
      <c r="J5170">
        <v>5.5</v>
      </c>
      <c r="K5170">
        <v>5.5</v>
      </c>
      <c r="L5170">
        <v>4.9000000000000004</v>
      </c>
      <c r="M5170">
        <v>5.6</v>
      </c>
      <c r="R5170" t="s">
        <v>199</v>
      </c>
      <c r="T5170" t="s">
        <v>3403</v>
      </c>
      <c r="U5170">
        <v>38.432000000000002</v>
      </c>
      <c r="V5170">
        <v>141.00299999999999</v>
      </c>
      <c r="W5170">
        <v>30</v>
      </c>
      <c r="AB5170">
        <v>569</v>
      </c>
      <c r="AC5170">
        <v>3</v>
      </c>
      <c r="AD5170">
        <v>411</v>
      </c>
      <c r="AE5170">
        <v>4</v>
      </c>
      <c r="AH5170">
        <v>1025</v>
      </c>
      <c r="AI5170">
        <v>4</v>
      </c>
      <c r="AN5170">
        <v>569</v>
      </c>
      <c r="AO5170">
        <v>3</v>
      </c>
      <c r="AP5170">
        <v>411</v>
      </c>
      <c r="AQ5170">
        <v>4</v>
      </c>
      <c r="AT5170">
        <v>1025</v>
      </c>
      <c r="AU5170">
        <v>4</v>
      </c>
    </row>
    <row r="5171" spans="1:47" x14ac:dyDescent="0.35">
      <c r="A5171">
        <v>5709</v>
      </c>
      <c r="B5171" t="s">
        <v>47</v>
      </c>
      <c r="C5171">
        <v>2003</v>
      </c>
      <c r="D5171">
        <v>7</v>
      </c>
      <c r="E5171">
        <v>26</v>
      </c>
      <c r="F5171">
        <v>1</v>
      </c>
      <c r="G5171">
        <v>0</v>
      </c>
      <c r="H5171">
        <v>57.6</v>
      </c>
      <c r="I5171">
        <v>10</v>
      </c>
      <c r="J5171">
        <v>4.5</v>
      </c>
      <c r="M5171">
        <v>4.5</v>
      </c>
      <c r="N5171">
        <v>5</v>
      </c>
      <c r="R5171" t="s">
        <v>80</v>
      </c>
      <c r="T5171" t="s">
        <v>3404</v>
      </c>
      <c r="U5171">
        <v>38.110999999999997</v>
      </c>
      <c r="V5171">
        <v>28.887</v>
      </c>
      <c r="W5171">
        <v>140</v>
      </c>
      <c r="AC5171">
        <v>2</v>
      </c>
      <c r="AE5171">
        <v>1</v>
      </c>
      <c r="AO5171">
        <v>2</v>
      </c>
      <c r="AQ5171">
        <v>1</v>
      </c>
      <c r="AT5171">
        <v>48</v>
      </c>
      <c r="AU5171">
        <v>1</v>
      </c>
    </row>
    <row r="5172" spans="1:47" x14ac:dyDescent="0.35">
      <c r="A5172">
        <v>5710</v>
      </c>
      <c r="B5172" t="s">
        <v>47</v>
      </c>
      <c r="C5172">
        <v>2003</v>
      </c>
      <c r="D5172">
        <v>7</v>
      </c>
      <c r="E5172">
        <v>26</v>
      </c>
      <c r="F5172">
        <v>8</v>
      </c>
      <c r="G5172">
        <v>36</v>
      </c>
      <c r="H5172">
        <v>49.1</v>
      </c>
      <c r="I5172">
        <v>10</v>
      </c>
      <c r="J5172">
        <v>5.4</v>
      </c>
      <c r="K5172">
        <v>5.4</v>
      </c>
      <c r="L5172">
        <v>5.2</v>
      </c>
      <c r="M5172">
        <v>5</v>
      </c>
      <c r="R5172" t="s">
        <v>80</v>
      </c>
      <c r="T5172" t="s">
        <v>3404</v>
      </c>
      <c r="U5172">
        <v>38.018999999999998</v>
      </c>
      <c r="V5172">
        <v>28.927</v>
      </c>
      <c r="W5172">
        <v>140</v>
      </c>
      <c r="AB5172">
        <v>10</v>
      </c>
      <c r="AC5172">
        <v>1</v>
      </c>
      <c r="AE5172">
        <v>1</v>
      </c>
      <c r="AF5172">
        <v>1</v>
      </c>
      <c r="AG5172">
        <v>1</v>
      </c>
      <c r="AH5172">
        <v>1</v>
      </c>
      <c r="AI5172">
        <v>1</v>
      </c>
      <c r="AN5172">
        <v>10</v>
      </c>
      <c r="AO5172">
        <v>1</v>
      </c>
      <c r="AQ5172">
        <v>1</v>
      </c>
      <c r="AR5172">
        <v>1</v>
      </c>
      <c r="AS5172">
        <v>1</v>
      </c>
      <c r="AU5172">
        <v>1</v>
      </c>
    </row>
    <row r="5173" spans="1:47" x14ac:dyDescent="0.35">
      <c r="A5173">
        <v>5711</v>
      </c>
      <c r="B5173" t="s">
        <v>47</v>
      </c>
      <c r="C5173">
        <v>2003</v>
      </c>
      <c r="D5173">
        <v>7</v>
      </c>
      <c r="E5173">
        <v>26</v>
      </c>
      <c r="F5173">
        <v>23</v>
      </c>
      <c r="G5173">
        <v>18</v>
      </c>
      <c r="H5173">
        <v>17.899999999999999</v>
      </c>
      <c r="I5173">
        <v>10</v>
      </c>
      <c r="J5173">
        <v>5.7</v>
      </c>
      <c r="K5173">
        <v>5.7</v>
      </c>
      <c r="L5173">
        <v>5.5</v>
      </c>
      <c r="M5173">
        <v>5.5</v>
      </c>
      <c r="R5173" t="s">
        <v>959</v>
      </c>
      <c r="T5173" t="s">
        <v>3405</v>
      </c>
      <c r="U5173">
        <v>22.853999999999999</v>
      </c>
      <c r="V5173">
        <v>92.305999999999997</v>
      </c>
      <c r="W5173">
        <v>60</v>
      </c>
      <c r="X5173">
        <v>2</v>
      </c>
      <c r="Y5173">
        <v>1</v>
      </c>
      <c r="AB5173">
        <v>25</v>
      </c>
      <c r="AC5173">
        <v>1</v>
      </c>
      <c r="AE5173">
        <v>2</v>
      </c>
      <c r="AF5173">
        <v>500</v>
      </c>
      <c r="AG5173">
        <v>3</v>
      </c>
      <c r="AJ5173">
        <v>2</v>
      </c>
      <c r="AK5173">
        <v>1</v>
      </c>
      <c r="AN5173">
        <v>25</v>
      </c>
      <c r="AO5173">
        <v>1</v>
      </c>
      <c r="AQ5173">
        <v>2</v>
      </c>
      <c r="AR5173">
        <v>500</v>
      </c>
      <c r="AS5173">
        <v>3</v>
      </c>
    </row>
    <row r="5174" spans="1:47" x14ac:dyDescent="0.35">
      <c r="A5174">
        <v>5712</v>
      </c>
      <c r="B5174" t="s">
        <v>47</v>
      </c>
      <c r="C5174">
        <v>2003</v>
      </c>
      <c r="D5174">
        <v>8</v>
      </c>
      <c r="E5174">
        <v>4</v>
      </c>
      <c r="F5174">
        <v>4</v>
      </c>
      <c r="G5174">
        <v>37</v>
      </c>
      <c r="H5174">
        <v>20.100000000000001</v>
      </c>
      <c r="I5174">
        <v>10</v>
      </c>
      <c r="J5174">
        <v>7.6</v>
      </c>
      <c r="K5174">
        <v>7.6</v>
      </c>
      <c r="L5174">
        <v>7.5</v>
      </c>
      <c r="M5174">
        <v>6.2</v>
      </c>
      <c r="R5174" t="s">
        <v>2635</v>
      </c>
      <c r="T5174" t="s">
        <v>3406</v>
      </c>
      <c r="U5174">
        <v>-60.531999999999996</v>
      </c>
      <c r="V5174">
        <v>-43.411000000000001</v>
      </c>
      <c r="W5174">
        <v>20</v>
      </c>
      <c r="AE5174">
        <v>1</v>
      </c>
      <c r="AQ5174">
        <v>1</v>
      </c>
    </row>
    <row r="5175" spans="1:47" x14ac:dyDescent="0.35">
      <c r="A5175">
        <v>5713</v>
      </c>
      <c r="B5175" t="s">
        <v>47</v>
      </c>
      <c r="C5175">
        <v>2003</v>
      </c>
      <c r="D5175">
        <v>8</v>
      </c>
      <c r="E5175">
        <v>11</v>
      </c>
      <c r="F5175">
        <v>0</v>
      </c>
      <c r="G5175">
        <v>19</v>
      </c>
      <c r="H5175">
        <v>9.1999999999999993</v>
      </c>
      <c r="I5175">
        <v>10</v>
      </c>
      <c r="J5175">
        <v>6</v>
      </c>
      <c r="K5175">
        <v>6</v>
      </c>
      <c r="L5175">
        <v>5.6</v>
      </c>
      <c r="M5175">
        <v>5.7</v>
      </c>
      <c r="R5175" t="s">
        <v>676</v>
      </c>
      <c r="T5175" t="s">
        <v>3407</v>
      </c>
      <c r="U5175">
        <v>1.1419999999999999</v>
      </c>
      <c r="V5175">
        <v>128.15199999999999</v>
      </c>
      <c r="W5175">
        <v>170</v>
      </c>
      <c r="AE5175">
        <v>2</v>
      </c>
      <c r="AH5175">
        <v>200</v>
      </c>
      <c r="AI5175">
        <v>3</v>
      </c>
      <c r="AQ5175">
        <v>2</v>
      </c>
      <c r="AT5175">
        <v>200</v>
      </c>
      <c r="AU5175">
        <v>3</v>
      </c>
    </row>
    <row r="5176" spans="1:47" x14ac:dyDescent="0.35">
      <c r="A5176">
        <v>5714</v>
      </c>
      <c r="B5176" t="s">
        <v>47</v>
      </c>
      <c r="C5176">
        <v>2003</v>
      </c>
      <c r="D5176">
        <v>8</v>
      </c>
      <c r="E5176">
        <v>13</v>
      </c>
      <c r="F5176">
        <v>8</v>
      </c>
      <c r="G5176">
        <v>29</v>
      </c>
      <c r="H5176">
        <v>27.2</v>
      </c>
      <c r="I5176">
        <v>54</v>
      </c>
      <c r="J5176">
        <v>5.4</v>
      </c>
      <c r="K5176">
        <v>5.4</v>
      </c>
      <c r="M5176">
        <v>5</v>
      </c>
      <c r="R5176" t="s">
        <v>663</v>
      </c>
      <c r="T5176" t="s">
        <v>3408</v>
      </c>
      <c r="U5176">
        <v>9.3550000000000004</v>
      </c>
      <c r="V5176">
        <v>-79.941000000000003</v>
      </c>
      <c r="W5176">
        <v>100</v>
      </c>
      <c r="AE5176">
        <v>1</v>
      </c>
      <c r="AQ5176">
        <v>1</v>
      </c>
    </row>
    <row r="5177" spans="1:47" x14ac:dyDescent="0.35">
      <c r="A5177">
        <v>5715</v>
      </c>
      <c r="B5177" t="s">
        <v>47</v>
      </c>
      <c r="C5177">
        <v>2003</v>
      </c>
      <c r="D5177">
        <v>8</v>
      </c>
      <c r="E5177">
        <v>14</v>
      </c>
      <c r="F5177">
        <v>5</v>
      </c>
      <c r="G5177">
        <v>14</v>
      </c>
      <c r="H5177">
        <v>54.7</v>
      </c>
      <c r="I5177">
        <v>10</v>
      </c>
      <c r="J5177">
        <v>6.3</v>
      </c>
      <c r="K5177">
        <v>6.3</v>
      </c>
      <c r="L5177">
        <v>6.2</v>
      </c>
      <c r="M5177">
        <v>5.6</v>
      </c>
      <c r="R5177" t="s">
        <v>56</v>
      </c>
      <c r="T5177" t="s">
        <v>3409</v>
      </c>
      <c r="U5177">
        <v>39.159999999999997</v>
      </c>
      <c r="V5177">
        <v>20.605</v>
      </c>
      <c r="W5177">
        <v>130</v>
      </c>
      <c r="AB5177">
        <v>50</v>
      </c>
      <c r="AC5177">
        <v>1</v>
      </c>
      <c r="AE5177">
        <v>2</v>
      </c>
      <c r="AI5177">
        <v>2</v>
      </c>
      <c r="AN5177">
        <v>50</v>
      </c>
      <c r="AO5177">
        <v>1</v>
      </c>
      <c r="AQ5177">
        <v>2</v>
      </c>
      <c r="AU5177">
        <v>2</v>
      </c>
    </row>
    <row r="5178" spans="1:47" x14ac:dyDescent="0.35">
      <c r="A5178">
        <v>5716</v>
      </c>
      <c r="B5178" t="s">
        <v>47</v>
      </c>
      <c r="C5178">
        <v>2003</v>
      </c>
      <c r="D5178">
        <v>8</v>
      </c>
      <c r="E5178">
        <v>16</v>
      </c>
      <c r="F5178">
        <v>10</v>
      </c>
      <c r="G5178">
        <v>58</v>
      </c>
      <c r="H5178">
        <v>42.7</v>
      </c>
      <c r="I5178">
        <v>24</v>
      </c>
      <c r="J5178">
        <v>5.4</v>
      </c>
      <c r="K5178">
        <v>5.4</v>
      </c>
      <c r="L5178">
        <v>5.0999999999999996</v>
      </c>
      <c r="M5178">
        <v>5.5</v>
      </c>
      <c r="R5178" t="s">
        <v>93</v>
      </c>
      <c r="T5178" t="s">
        <v>3410</v>
      </c>
      <c r="U5178">
        <v>43.77</v>
      </c>
      <c r="V5178">
        <v>119.643</v>
      </c>
      <c r="W5178">
        <v>30</v>
      </c>
      <c r="X5178">
        <v>4</v>
      </c>
      <c r="Y5178">
        <v>1</v>
      </c>
      <c r="AB5178">
        <v>1000</v>
      </c>
      <c r="AC5178">
        <v>3</v>
      </c>
      <c r="AE5178">
        <v>3</v>
      </c>
      <c r="AF5178">
        <v>7900</v>
      </c>
      <c r="AG5178">
        <v>3</v>
      </c>
      <c r="AJ5178">
        <v>4</v>
      </c>
      <c r="AK5178">
        <v>1</v>
      </c>
      <c r="AN5178">
        <v>1000</v>
      </c>
      <c r="AO5178">
        <v>3</v>
      </c>
      <c r="AQ5178">
        <v>3</v>
      </c>
      <c r="AR5178">
        <v>7900</v>
      </c>
      <c r="AS5178">
        <v>4</v>
      </c>
    </row>
    <row r="5179" spans="1:47" x14ac:dyDescent="0.35">
      <c r="A5179">
        <v>5717</v>
      </c>
      <c r="B5179" t="s">
        <v>47</v>
      </c>
      <c r="C5179">
        <v>2003</v>
      </c>
      <c r="D5179">
        <v>8</v>
      </c>
      <c r="E5179">
        <v>18</v>
      </c>
      <c r="F5179">
        <v>9</v>
      </c>
      <c r="G5179">
        <v>3</v>
      </c>
      <c r="H5179">
        <v>3.5</v>
      </c>
      <c r="I5179">
        <v>33</v>
      </c>
      <c r="J5179">
        <v>5.5</v>
      </c>
      <c r="K5179">
        <v>5.5</v>
      </c>
      <c r="L5179">
        <v>5.3</v>
      </c>
      <c r="M5179">
        <v>5.6</v>
      </c>
      <c r="R5179" t="s">
        <v>93</v>
      </c>
      <c r="T5179" t="s">
        <v>3411</v>
      </c>
      <c r="U5179">
        <v>29.573</v>
      </c>
      <c r="V5179">
        <v>95.605000000000004</v>
      </c>
      <c r="W5179">
        <v>40</v>
      </c>
      <c r="AE5179">
        <v>1</v>
      </c>
      <c r="AQ5179">
        <v>1</v>
      </c>
    </row>
    <row r="5180" spans="1:47" x14ac:dyDescent="0.35">
      <c r="A5180">
        <v>5719</v>
      </c>
      <c r="B5180" t="s">
        <v>51</v>
      </c>
      <c r="C5180">
        <v>2003</v>
      </c>
      <c r="D5180">
        <v>8</v>
      </c>
      <c r="E5180">
        <v>21</v>
      </c>
      <c r="F5180">
        <v>12</v>
      </c>
      <c r="G5180">
        <v>12</v>
      </c>
      <c r="H5180">
        <v>49.7</v>
      </c>
      <c r="I5180">
        <v>28</v>
      </c>
      <c r="J5180">
        <v>7.2</v>
      </c>
      <c r="K5180">
        <v>7.2</v>
      </c>
      <c r="L5180">
        <v>7.5</v>
      </c>
      <c r="M5180">
        <v>6.6</v>
      </c>
      <c r="N5180">
        <v>7.1</v>
      </c>
      <c r="R5180" t="s">
        <v>1186</v>
      </c>
      <c r="T5180" t="s">
        <v>3412</v>
      </c>
      <c r="U5180">
        <v>-45.103999999999999</v>
      </c>
      <c r="V5180">
        <v>167.14400000000001</v>
      </c>
      <c r="W5180">
        <v>170</v>
      </c>
      <c r="AE5180">
        <v>1</v>
      </c>
      <c r="AQ5180">
        <v>1</v>
      </c>
    </row>
    <row r="5181" spans="1:47" x14ac:dyDescent="0.35">
      <c r="A5181">
        <v>5720</v>
      </c>
      <c r="B5181" t="s">
        <v>47</v>
      </c>
      <c r="C5181">
        <v>2003</v>
      </c>
      <c r="D5181">
        <v>9</v>
      </c>
      <c r="E5181">
        <v>14</v>
      </c>
      <c r="F5181">
        <v>21</v>
      </c>
      <c r="G5181">
        <v>42</v>
      </c>
      <c r="H5181">
        <v>51.8</v>
      </c>
      <c r="I5181">
        <v>10</v>
      </c>
      <c r="J5181">
        <v>5.3</v>
      </c>
      <c r="K5181">
        <v>5.3</v>
      </c>
      <c r="L5181">
        <v>5.2</v>
      </c>
      <c r="M5181">
        <v>5.0999999999999996</v>
      </c>
      <c r="Q5181">
        <v>7</v>
      </c>
      <c r="R5181" t="s">
        <v>60</v>
      </c>
      <c r="T5181" t="s">
        <v>3413</v>
      </c>
      <c r="U5181">
        <v>44.329000000000001</v>
      </c>
      <c r="V5181">
        <v>11.45</v>
      </c>
      <c r="W5181">
        <v>130</v>
      </c>
      <c r="AC5181">
        <v>2</v>
      </c>
      <c r="AE5181">
        <v>1</v>
      </c>
      <c r="AH5181">
        <v>10</v>
      </c>
      <c r="AI5181">
        <v>1</v>
      </c>
      <c r="AO5181">
        <v>2</v>
      </c>
      <c r="AQ5181">
        <v>1</v>
      </c>
      <c r="AT5181">
        <v>10</v>
      </c>
      <c r="AU5181">
        <v>1</v>
      </c>
    </row>
    <row r="5182" spans="1:47" x14ac:dyDescent="0.35">
      <c r="A5182">
        <v>5721</v>
      </c>
      <c r="B5182" t="s">
        <v>47</v>
      </c>
      <c r="C5182">
        <v>2003</v>
      </c>
      <c r="D5182">
        <v>9</v>
      </c>
      <c r="E5182">
        <v>20</v>
      </c>
      <c r="F5182">
        <v>3</v>
      </c>
      <c r="G5182">
        <v>54</v>
      </c>
      <c r="H5182">
        <v>50.7</v>
      </c>
      <c r="I5182">
        <v>52</v>
      </c>
      <c r="J5182">
        <v>5.7</v>
      </c>
      <c r="K5182">
        <v>5.7</v>
      </c>
      <c r="M5182">
        <v>5.4</v>
      </c>
      <c r="R5182" t="s">
        <v>199</v>
      </c>
      <c r="T5182" t="s">
        <v>3082</v>
      </c>
      <c r="U5182">
        <v>34.997999999999998</v>
      </c>
      <c r="V5182">
        <v>140.172</v>
      </c>
      <c r="W5182">
        <v>30</v>
      </c>
      <c r="AB5182">
        <v>7</v>
      </c>
      <c r="AC5182">
        <v>1</v>
      </c>
      <c r="AE5182">
        <v>1</v>
      </c>
      <c r="AI5182">
        <v>2</v>
      </c>
      <c r="AN5182">
        <v>7</v>
      </c>
      <c r="AO5182">
        <v>1</v>
      </c>
      <c r="AQ5182">
        <v>1</v>
      </c>
      <c r="AU5182">
        <v>2</v>
      </c>
    </row>
    <row r="5183" spans="1:47" x14ac:dyDescent="0.35">
      <c r="A5183">
        <v>5722</v>
      </c>
      <c r="B5183" t="s">
        <v>47</v>
      </c>
      <c r="C5183">
        <v>2003</v>
      </c>
      <c r="D5183">
        <v>9</v>
      </c>
      <c r="E5183">
        <v>21</v>
      </c>
      <c r="F5183">
        <v>18</v>
      </c>
      <c r="G5183">
        <v>16</v>
      </c>
      <c r="H5183">
        <v>13.4</v>
      </c>
      <c r="I5183">
        <v>10</v>
      </c>
      <c r="J5183">
        <v>6.6</v>
      </c>
      <c r="K5183">
        <v>6.6</v>
      </c>
      <c r="L5183">
        <v>6.9</v>
      </c>
      <c r="M5183">
        <v>6.1</v>
      </c>
      <c r="R5183" t="s">
        <v>851</v>
      </c>
      <c r="T5183" t="s">
        <v>3414</v>
      </c>
      <c r="U5183">
        <v>19.917000000000002</v>
      </c>
      <c r="V5183">
        <v>95.671999999999997</v>
      </c>
      <c r="W5183">
        <v>60</v>
      </c>
      <c r="AE5183">
        <v>1</v>
      </c>
      <c r="AI5183">
        <v>2</v>
      </c>
      <c r="AQ5183">
        <v>1</v>
      </c>
      <c r="AU5183">
        <v>2</v>
      </c>
    </row>
    <row r="5184" spans="1:47" x14ac:dyDescent="0.35">
      <c r="A5184">
        <v>5723</v>
      </c>
      <c r="B5184" t="s">
        <v>47</v>
      </c>
      <c r="C5184">
        <v>2003</v>
      </c>
      <c r="D5184">
        <v>9</v>
      </c>
      <c r="E5184">
        <v>22</v>
      </c>
      <c r="F5184">
        <v>4</v>
      </c>
      <c r="G5184">
        <v>45</v>
      </c>
      <c r="H5184">
        <v>36.200000000000003</v>
      </c>
      <c r="I5184">
        <v>10</v>
      </c>
      <c r="J5184">
        <v>6.4</v>
      </c>
      <c r="K5184">
        <v>6.4</v>
      </c>
      <c r="L5184">
        <v>6.6</v>
      </c>
      <c r="M5184">
        <v>6.2</v>
      </c>
      <c r="Q5184">
        <v>10</v>
      </c>
      <c r="R5184" t="s">
        <v>511</v>
      </c>
      <c r="T5184" t="s">
        <v>3415</v>
      </c>
      <c r="U5184">
        <v>19.777000000000001</v>
      </c>
      <c r="V5184">
        <v>-70.673000000000002</v>
      </c>
      <c r="W5184">
        <v>90</v>
      </c>
      <c r="X5184">
        <v>3</v>
      </c>
      <c r="Y5184">
        <v>1</v>
      </c>
      <c r="AB5184">
        <v>15</v>
      </c>
      <c r="AC5184">
        <v>1</v>
      </c>
      <c r="AE5184">
        <v>3</v>
      </c>
      <c r="AG5184">
        <v>3</v>
      </c>
      <c r="AJ5184">
        <v>3</v>
      </c>
      <c r="AK5184">
        <v>1</v>
      </c>
      <c r="AN5184">
        <v>15</v>
      </c>
      <c r="AO5184">
        <v>1</v>
      </c>
      <c r="AQ5184">
        <v>3</v>
      </c>
      <c r="AS5184">
        <v>3</v>
      </c>
    </row>
    <row r="5185" spans="1:47" x14ac:dyDescent="0.35">
      <c r="A5185">
        <v>5724</v>
      </c>
      <c r="B5185" t="s">
        <v>51</v>
      </c>
      <c r="C5185">
        <v>2003</v>
      </c>
      <c r="D5185">
        <v>9</v>
      </c>
      <c r="E5185">
        <v>25</v>
      </c>
      <c r="F5185">
        <v>19</v>
      </c>
      <c r="G5185">
        <v>50</v>
      </c>
      <c r="H5185">
        <v>6.3</v>
      </c>
      <c r="I5185">
        <v>27</v>
      </c>
      <c r="J5185">
        <v>8.3000000000000007</v>
      </c>
      <c r="K5185">
        <v>8.3000000000000007</v>
      </c>
      <c r="L5185">
        <v>8.1</v>
      </c>
      <c r="M5185">
        <v>6.9</v>
      </c>
      <c r="R5185" t="s">
        <v>199</v>
      </c>
      <c r="T5185" t="s">
        <v>1816</v>
      </c>
      <c r="U5185">
        <v>41.814999999999998</v>
      </c>
      <c r="V5185">
        <v>143.91</v>
      </c>
      <c r="W5185">
        <v>30</v>
      </c>
      <c r="AB5185">
        <v>849</v>
      </c>
      <c r="AC5185">
        <v>3</v>
      </c>
      <c r="AD5185">
        <v>90</v>
      </c>
      <c r="AE5185">
        <v>4</v>
      </c>
      <c r="AJ5185">
        <v>2</v>
      </c>
      <c r="AK5185">
        <v>1</v>
      </c>
      <c r="AN5185">
        <v>849</v>
      </c>
      <c r="AO5185">
        <v>3</v>
      </c>
      <c r="AP5185">
        <v>90</v>
      </c>
      <c r="AQ5185">
        <v>4</v>
      </c>
    </row>
    <row r="5186" spans="1:47" x14ac:dyDescent="0.35">
      <c r="A5186">
        <v>5725</v>
      </c>
      <c r="B5186" t="s">
        <v>47</v>
      </c>
      <c r="C5186">
        <v>2003</v>
      </c>
      <c r="D5186">
        <v>9</v>
      </c>
      <c r="E5186">
        <v>27</v>
      </c>
      <c r="F5186">
        <v>11</v>
      </c>
      <c r="G5186">
        <v>33</v>
      </c>
      <c r="H5186">
        <v>25</v>
      </c>
      <c r="I5186">
        <v>16</v>
      </c>
      <c r="J5186">
        <v>7.3</v>
      </c>
      <c r="K5186">
        <v>7.3</v>
      </c>
      <c r="L5186">
        <v>7.5</v>
      </c>
      <c r="M5186">
        <v>6.5</v>
      </c>
      <c r="Q5186">
        <v>10</v>
      </c>
      <c r="R5186" t="s">
        <v>98</v>
      </c>
      <c r="T5186" t="s">
        <v>3416</v>
      </c>
      <c r="U5186">
        <v>50.037999999999997</v>
      </c>
      <c r="V5186">
        <v>87.813000000000002</v>
      </c>
      <c r="W5186">
        <v>40</v>
      </c>
      <c r="X5186">
        <v>3</v>
      </c>
      <c r="Y5186">
        <v>1</v>
      </c>
      <c r="AB5186">
        <v>5</v>
      </c>
      <c r="AC5186">
        <v>1</v>
      </c>
      <c r="AD5186">
        <v>10.6</v>
      </c>
      <c r="AE5186">
        <v>3</v>
      </c>
      <c r="AF5186">
        <v>300</v>
      </c>
      <c r="AG5186">
        <v>3</v>
      </c>
      <c r="AJ5186">
        <v>3</v>
      </c>
      <c r="AK5186">
        <v>1</v>
      </c>
      <c r="AN5186">
        <v>5</v>
      </c>
      <c r="AO5186">
        <v>1</v>
      </c>
      <c r="AP5186">
        <v>10.6</v>
      </c>
      <c r="AQ5186">
        <v>3</v>
      </c>
      <c r="AR5186">
        <v>300</v>
      </c>
      <c r="AS5186">
        <v>3</v>
      </c>
    </row>
    <row r="5187" spans="1:47" x14ac:dyDescent="0.35">
      <c r="A5187">
        <v>5726</v>
      </c>
      <c r="B5187" t="s">
        <v>47</v>
      </c>
      <c r="C5187">
        <v>2003</v>
      </c>
      <c r="D5187">
        <v>9</v>
      </c>
      <c r="E5187">
        <v>29</v>
      </c>
      <c r="F5187">
        <v>15</v>
      </c>
      <c r="G5187">
        <v>27</v>
      </c>
      <c r="H5187">
        <v>1</v>
      </c>
      <c r="I5187">
        <v>10</v>
      </c>
      <c r="J5187">
        <v>4.4000000000000004</v>
      </c>
      <c r="L5187">
        <v>4.4000000000000004</v>
      </c>
      <c r="M5187">
        <v>5.0999999999999996</v>
      </c>
      <c r="R5187" t="s">
        <v>98</v>
      </c>
      <c r="T5187" t="s">
        <v>3417</v>
      </c>
      <c r="U5187">
        <v>50</v>
      </c>
      <c r="V5187">
        <v>87.89</v>
      </c>
      <c r="W5187">
        <v>40</v>
      </c>
      <c r="AE5187">
        <v>1</v>
      </c>
      <c r="AQ5187">
        <v>1</v>
      </c>
    </row>
    <row r="5188" spans="1:47" x14ac:dyDescent="0.35">
      <c r="A5188">
        <v>5727</v>
      </c>
      <c r="B5188" t="s">
        <v>47</v>
      </c>
      <c r="C5188">
        <v>2003</v>
      </c>
      <c r="D5188">
        <v>9</v>
      </c>
      <c r="E5188">
        <v>29</v>
      </c>
      <c r="F5188">
        <v>18</v>
      </c>
      <c r="G5188">
        <v>22</v>
      </c>
      <c r="H5188">
        <v>32</v>
      </c>
      <c r="I5188">
        <v>32</v>
      </c>
      <c r="J5188">
        <v>4.8</v>
      </c>
      <c r="M5188">
        <v>4.8</v>
      </c>
      <c r="N5188">
        <v>4.9000000000000004</v>
      </c>
      <c r="R5188" t="s">
        <v>1186</v>
      </c>
      <c r="T5188" t="s">
        <v>3418</v>
      </c>
      <c r="U5188">
        <v>-43.34</v>
      </c>
      <c r="V5188">
        <v>173.04</v>
      </c>
      <c r="W5188">
        <v>170</v>
      </c>
      <c r="AE5188">
        <v>1</v>
      </c>
      <c r="AQ5188">
        <v>1</v>
      </c>
    </row>
    <row r="5189" spans="1:47" x14ac:dyDescent="0.35">
      <c r="A5189">
        <v>5728</v>
      </c>
      <c r="B5189" t="s">
        <v>47</v>
      </c>
      <c r="C5189">
        <v>2003</v>
      </c>
      <c r="D5189">
        <v>10</v>
      </c>
      <c r="E5189">
        <v>1</v>
      </c>
      <c r="F5189">
        <v>1</v>
      </c>
      <c r="G5189">
        <v>3</v>
      </c>
      <c r="H5189">
        <v>25.2</v>
      </c>
      <c r="I5189">
        <v>10</v>
      </c>
      <c r="J5189">
        <v>6.7</v>
      </c>
      <c r="K5189">
        <v>6.7</v>
      </c>
      <c r="L5189">
        <v>7.1</v>
      </c>
      <c r="M5189">
        <v>6.3</v>
      </c>
      <c r="R5189" t="s">
        <v>98</v>
      </c>
      <c r="T5189" t="s">
        <v>3419</v>
      </c>
      <c r="U5189">
        <v>50.210999999999999</v>
      </c>
      <c r="V5189">
        <v>87.721000000000004</v>
      </c>
      <c r="W5189">
        <v>40</v>
      </c>
      <c r="AE5189">
        <v>1</v>
      </c>
      <c r="AI5189">
        <v>1</v>
      </c>
      <c r="AQ5189">
        <v>1</v>
      </c>
      <c r="AU5189">
        <v>1</v>
      </c>
    </row>
    <row r="5190" spans="1:47" x14ac:dyDescent="0.35">
      <c r="A5190">
        <v>5729</v>
      </c>
      <c r="B5190" t="s">
        <v>47</v>
      </c>
      <c r="C5190">
        <v>2003</v>
      </c>
      <c r="D5190">
        <v>10</v>
      </c>
      <c r="E5190">
        <v>15</v>
      </c>
      <c r="F5190">
        <v>7</v>
      </c>
      <c r="G5190">
        <v>30</v>
      </c>
      <c r="H5190">
        <v>35.9</v>
      </c>
      <c r="I5190">
        <v>78</v>
      </c>
      <c r="J5190">
        <v>5.2</v>
      </c>
      <c r="K5190">
        <v>5.2</v>
      </c>
      <c r="M5190">
        <v>5</v>
      </c>
      <c r="R5190" t="s">
        <v>199</v>
      </c>
      <c r="T5190" t="s">
        <v>3420</v>
      </c>
      <c r="U5190">
        <v>35.457000000000001</v>
      </c>
      <c r="V5190">
        <v>139.87100000000001</v>
      </c>
      <c r="W5190">
        <v>30</v>
      </c>
      <c r="AE5190">
        <v>1</v>
      </c>
      <c r="AQ5190">
        <v>1</v>
      </c>
    </row>
    <row r="5191" spans="1:47" x14ac:dyDescent="0.35">
      <c r="A5191">
        <v>5730</v>
      </c>
      <c r="B5191" t="s">
        <v>47</v>
      </c>
      <c r="C5191">
        <v>2003</v>
      </c>
      <c r="D5191">
        <v>10</v>
      </c>
      <c r="E5191">
        <v>16</v>
      </c>
      <c r="F5191">
        <v>3</v>
      </c>
      <c r="G5191">
        <v>20</v>
      </c>
      <c r="H5191">
        <v>55.3</v>
      </c>
      <c r="I5191">
        <v>10</v>
      </c>
      <c r="J5191">
        <v>4.5</v>
      </c>
      <c r="L5191">
        <v>4.5</v>
      </c>
      <c r="M5191">
        <v>4.8</v>
      </c>
      <c r="R5191" t="s">
        <v>511</v>
      </c>
      <c r="T5191" t="s">
        <v>3421</v>
      </c>
      <c r="U5191">
        <v>19.760999999999999</v>
      </c>
      <c r="V5191">
        <v>-70.692999999999998</v>
      </c>
      <c r="W5191">
        <v>90</v>
      </c>
      <c r="AE5191">
        <v>1</v>
      </c>
      <c r="AI5191">
        <v>1</v>
      </c>
      <c r="AQ5191">
        <v>1</v>
      </c>
      <c r="AU5191">
        <v>1</v>
      </c>
    </row>
    <row r="5192" spans="1:47" x14ac:dyDescent="0.35">
      <c r="A5192">
        <v>5731</v>
      </c>
      <c r="B5192" t="s">
        <v>47</v>
      </c>
      <c r="C5192">
        <v>2003</v>
      </c>
      <c r="D5192">
        <v>10</v>
      </c>
      <c r="E5192">
        <v>16</v>
      </c>
      <c r="F5192">
        <v>12</v>
      </c>
      <c r="G5192">
        <v>28</v>
      </c>
      <c r="H5192">
        <v>9</v>
      </c>
      <c r="I5192">
        <v>33</v>
      </c>
      <c r="J5192">
        <v>5.6</v>
      </c>
      <c r="K5192">
        <v>5.6</v>
      </c>
      <c r="L5192">
        <v>5.6</v>
      </c>
      <c r="M5192">
        <v>5.2</v>
      </c>
      <c r="R5192" t="s">
        <v>93</v>
      </c>
      <c r="T5192" t="s">
        <v>3422</v>
      </c>
      <c r="U5192">
        <v>25.954000000000001</v>
      </c>
      <c r="V5192">
        <v>101.254</v>
      </c>
      <c r="W5192">
        <v>30</v>
      </c>
      <c r="X5192">
        <v>3</v>
      </c>
      <c r="Y5192">
        <v>1</v>
      </c>
      <c r="AB5192">
        <v>32</v>
      </c>
      <c r="AC5192">
        <v>1</v>
      </c>
      <c r="AE5192">
        <v>3</v>
      </c>
      <c r="AF5192">
        <v>12000</v>
      </c>
      <c r="AG5192">
        <v>4</v>
      </c>
      <c r="AH5192">
        <v>12000</v>
      </c>
      <c r="AI5192">
        <v>4</v>
      </c>
      <c r="AJ5192">
        <v>3</v>
      </c>
      <c r="AK5192">
        <v>1</v>
      </c>
      <c r="AN5192">
        <v>32</v>
      </c>
      <c r="AO5192">
        <v>1</v>
      </c>
      <c r="AQ5192">
        <v>3</v>
      </c>
      <c r="AR5192">
        <v>12000</v>
      </c>
      <c r="AS5192">
        <v>4</v>
      </c>
    </row>
    <row r="5193" spans="1:47" x14ac:dyDescent="0.35">
      <c r="A5193">
        <v>5732</v>
      </c>
      <c r="B5193" t="s">
        <v>47</v>
      </c>
      <c r="C5193">
        <v>2003</v>
      </c>
      <c r="D5193">
        <v>10</v>
      </c>
      <c r="E5193">
        <v>25</v>
      </c>
      <c r="F5193">
        <v>12</v>
      </c>
      <c r="G5193">
        <v>41</v>
      </c>
      <c r="H5193">
        <v>35.200000000000003</v>
      </c>
      <c r="I5193">
        <v>10</v>
      </c>
      <c r="J5193">
        <v>5.8</v>
      </c>
      <c r="K5193">
        <v>5.8</v>
      </c>
      <c r="L5193">
        <v>5.7</v>
      </c>
      <c r="M5193">
        <v>5.8</v>
      </c>
      <c r="R5193" t="s">
        <v>93</v>
      </c>
      <c r="T5193" t="s">
        <v>3423</v>
      </c>
      <c r="U5193">
        <v>38.4</v>
      </c>
      <c r="V5193">
        <v>100.95099999999999</v>
      </c>
      <c r="W5193">
        <v>30</v>
      </c>
      <c r="X5193">
        <v>9</v>
      </c>
      <c r="Y5193">
        <v>1</v>
      </c>
      <c r="AB5193">
        <v>43</v>
      </c>
      <c r="AC5193">
        <v>1</v>
      </c>
      <c r="AD5193">
        <v>40</v>
      </c>
      <c r="AE5193">
        <v>4</v>
      </c>
      <c r="AF5193">
        <v>10000</v>
      </c>
      <c r="AG5193">
        <v>4</v>
      </c>
      <c r="AJ5193">
        <v>9</v>
      </c>
      <c r="AK5193">
        <v>1</v>
      </c>
      <c r="AN5193">
        <v>43</v>
      </c>
      <c r="AO5193">
        <v>1</v>
      </c>
      <c r="AP5193">
        <v>40</v>
      </c>
      <c r="AQ5193">
        <v>4</v>
      </c>
      <c r="AR5193">
        <v>10000</v>
      </c>
      <c r="AS5193">
        <v>4</v>
      </c>
    </row>
    <row r="5194" spans="1:47" x14ac:dyDescent="0.35">
      <c r="A5194">
        <v>6610</v>
      </c>
      <c r="B5194" t="s">
        <v>51</v>
      </c>
      <c r="C5194">
        <v>2003</v>
      </c>
      <c r="D5194">
        <v>10</v>
      </c>
      <c r="E5194">
        <v>31</v>
      </c>
      <c r="F5194">
        <v>1</v>
      </c>
      <c r="G5194">
        <v>6</v>
      </c>
      <c r="H5194">
        <v>28.2</v>
      </c>
      <c r="I5194">
        <v>10</v>
      </c>
      <c r="J5194">
        <v>7</v>
      </c>
      <c r="K5194">
        <v>7</v>
      </c>
      <c r="L5194">
        <v>6.8</v>
      </c>
      <c r="M5194">
        <v>6.1</v>
      </c>
      <c r="R5194" t="s">
        <v>199</v>
      </c>
      <c r="T5194" t="s">
        <v>2915</v>
      </c>
      <c r="U5194">
        <v>37.811999999999998</v>
      </c>
      <c r="V5194">
        <v>142.619</v>
      </c>
      <c r="W5194">
        <v>30</v>
      </c>
    </row>
    <row r="5195" spans="1:47" x14ac:dyDescent="0.35">
      <c r="A5195">
        <v>5733</v>
      </c>
      <c r="B5195" t="s">
        <v>47</v>
      </c>
      <c r="C5195">
        <v>2003</v>
      </c>
      <c r="D5195">
        <v>11</v>
      </c>
      <c r="E5195">
        <v>13</v>
      </c>
      <c r="F5195">
        <v>2</v>
      </c>
      <c r="G5195">
        <v>35</v>
      </c>
      <c r="H5195">
        <v>10.3</v>
      </c>
      <c r="I5195">
        <v>10</v>
      </c>
      <c r="J5195">
        <v>5.0999999999999996</v>
      </c>
      <c r="K5195">
        <v>5.0999999999999996</v>
      </c>
      <c r="L5195">
        <v>5.0999999999999996</v>
      </c>
      <c r="M5195">
        <v>5.0999999999999996</v>
      </c>
      <c r="R5195" t="s">
        <v>93</v>
      </c>
      <c r="T5195" t="s">
        <v>3424</v>
      </c>
      <c r="U5195">
        <v>34.712000000000003</v>
      </c>
      <c r="V5195">
        <v>103.834</v>
      </c>
      <c r="W5195">
        <v>30</v>
      </c>
      <c r="X5195">
        <v>1</v>
      </c>
      <c r="Y5195">
        <v>1</v>
      </c>
      <c r="AB5195">
        <v>30</v>
      </c>
      <c r="AC5195">
        <v>1</v>
      </c>
      <c r="AE5195">
        <v>1</v>
      </c>
      <c r="AF5195">
        <v>10</v>
      </c>
      <c r="AG5195">
        <v>1</v>
      </c>
      <c r="AJ5195">
        <v>1</v>
      </c>
      <c r="AK5195">
        <v>1</v>
      </c>
      <c r="AN5195">
        <v>30</v>
      </c>
      <c r="AO5195">
        <v>1</v>
      </c>
      <c r="AQ5195">
        <v>1</v>
      </c>
      <c r="AR5195">
        <v>10</v>
      </c>
      <c r="AS5195">
        <v>1</v>
      </c>
    </row>
    <row r="5196" spans="1:47" x14ac:dyDescent="0.35">
      <c r="A5196">
        <v>5734</v>
      </c>
      <c r="B5196" t="s">
        <v>47</v>
      </c>
      <c r="C5196">
        <v>2003</v>
      </c>
      <c r="D5196">
        <v>11</v>
      </c>
      <c r="E5196">
        <v>14</v>
      </c>
      <c r="F5196">
        <v>18</v>
      </c>
      <c r="G5196">
        <v>49</v>
      </c>
      <c r="H5196">
        <v>46.5</v>
      </c>
      <c r="I5196">
        <v>33</v>
      </c>
      <c r="J5196">
        <v>5.6</v>
      </c>
      <c r="K5196">
        <v>5.6</v>
      </c>
      <c r="M5196">
        <v>5</v>
      </c>
      <c r="R5196" t="s">
        <v>93</v>
      </c>
      <c r="T5196" t="s">
        <v>3425</v>
      </c>
      <c r="U5196">
        <v>27.372</v>
      </c>
      <c r="V5196">
        <v>103.971</v>
      </c>
      <c r="W5196">
        <v>30</v>
      </c>
      <c r="X5196">
        <v>4</v>
      </c>
      <c r="Y5196">
        <v>1</v>
      </c>
      <c r="AB5196">
        <v>65</v>
      </c>
      <c r="AC5196">
        <v>1</v>
      </c>
      <c r="AE5196">
        <v>2</v>
      </c>
      <c r="AF5196">
        <v>600</v>
      </c>
      <c r="AG5196">
        <v>3</v>
      </c>
      <c r="AH5196">
        <v>600</v>
      </c>
      <c r="AI5196">
        <v>3</v>
      </c>
      <c r="AJ5196">
        <v>4</v>
      </c>
      <c r="AK5196">
        <v>1</v>
      </c>
      <c r="AN5196">
        <v>65</v>
      </c>
      <c r="AO5196">
        <v>1</v>
      </c>
      <c r="AQ5196">
        <v>2</v>
      </c>
      <c r="AR5196">
        <v>600</v>
      </c>
      <c r="AS5196">
        <v>3</v>
      </c>
    </row>
    <row r="5197" spans="1:47" x14ac:dyDescent="0.35">
      <c r="A5197">
        <v>5735</v>
      </c>
      <c r="B5197" t="s">
        <v>51</v>
      </c>
      <c r="C5197">
        <v>2003</v>
      </c>
      <c r="D5197">
        <v>11</v>
      </c>
      <c r="E5197">
        <v>17</v>
      </c>
      <c r="F5197">
        <v>6</v>
      </c>
      <c r="G5197">
        <v>43</v>
      </c>
      <c r="H5197">
        <v>6.8</v>
      </c>
      <c r="I5197">
        <v>33</v>
      </c>
      <c r="J5197">
        <v>7.8</v>
      </c>
      <c r="K5197">
        <v>7.8</v>
      </c>
      <c r="L5197">
        <v>7.2</v>
      </c>
      <c r="M5197">
        <v>6.2</v>
      </c>
      <c r="R5197" t="s">
        <v>505</v>
      </c>
      <c r="S5197" t="s">
        <v>1032</v>
      </c>
      <c r="T5197" t="s">
        <v>1853</v>
      </c>
      <c r="U5197">
        <v>51.146000000000001</v>
      </c>
      <c r="V5197">
        <v>178.65</v>
      </c>
      <c r="W5197">
        <v>150</v>
      </c>
    </row>
    <row r="5198" spans="1:47" x14ac:dyDescent="0.35">
      <c r="A5198">
        <v>5736</v>
      </c>
      <c r="B5198" t="s">
        <v>47</v>
      </c>
      <c r="C5198">
        <v>2003</v>
      </c>
      <c r="D5198">
        <v>11</v>
      </c>
      <c r="E5198">
        <v>18</v>
      </c>
      <c r="F5198">
        <v>17</v>
      </c>
      <c r="G5198">
        <v>14</v>
      </c>
      <c r="H5198">
        <v>22.6</v>
      </c>
      <c r="I5198">
        <v>35</v>
      </c>
      <c r="J5198">
        <v>6.5</v>
      </c>
      <c r="K5198">
        <v>6.5</v>
      </c>
      <c r="L5198">
        <v>6.5</v>
      </c>
      <c r="M5198">
        <v>6.1</v>
      </c>
      <c r="Q5198">
        <v>7</v>
      </c>
      <c r="R5198" t="s">
        <v>621</v>
      </c>
      <c r="T5198" t="s">
        <v>3426</v>
      </c>
      <c r="U5198">
        <v>12.025</v>
      </c>
      <c r="V5198">
        <v>125.416</v>
      </c>
      <c r="W5198">
        <v>170</v>
      </c>
      <c r="X5198">
        <v>1</v>
      </c>
      <c r="Y5198">
        <v>1</v>
      </c>
      <c r="AB5198">
        <v>21</v>
      </c>
      <c r="AC5198">
        <v>1</v>
      </c>
      <c r="AE5198">
        <v>2</v>
      </c>
      <c r="AF5198">
        <v>1</v>
      </c>
      <c r="AG5198">
        <v>1</v>
      </c>
      <c r="AI5198">
        <v>3</v>
      </c>
      <c r="AJ5198">
        <v>1</v>
      </c>
      <c r="AK5198">
        <v>1</v>
      </c>
      <c r="AN5198">
        <v>21</v>
      </c>
      <c r="AO5198">
        <v>1</v>
      </c>
      <c r="AQ5198">
        <v>2</v>
      </c>
      <c r="AR5198">
        <v>1</v>
      </c>
      <c r="AS5198">
        <v>1</v>
      </c>
      <c r="AU5198">
        <v>3</v>
      </c>
    </row>
    <row r="5199" spans="1:47" x14ac:dyDescent="0.35">
      <c r="A5199">
        <v>5737</v>
      </c>
      <c r="B5199" t="s">
        <v>47</v>
      </c>
      <c r="C5199">
        <v>2003</v>
      </c>
      <c r="D5199">
        <v>11</v>
      </c>
      <c r="E5199">
        <v>26</v>
      </c>
      <c r="F5199">
        <v>13</v>
      </c>
      <c r="G5199">
        <v>38</v>
      </c>
      <c r="H5199">
        <v>57.8</v>
      </c>
      <c r="I5199">
        <v>33</v>
      </c>
      <c r="J5199">
        <v>4.7</v>
      </c>
      <c r="M5199">
        <v>4.7</v>
      </c>
      <c r="R5199" t="s">
        <v>93</v>
      </c>
      <c r="T5199" t="s">
        <v>3427</v>
      </c>
      <c r="U5199">
        <v>27.283000000000001</v>
      </c>
      <c r="V5199">
        <v>103.753</v>
      </c>
      <c r="W5199">
        <v>30</v>
      </c>
      <c r="AB5199">
        <v>4</v>
      </c>
      <c r="AC5199">
        <v>1</v>
      </c>
      <c r="AE5199">
        <v>4</v>
      </c>
      <c r="AF5199">
        <v>2000</v>
      </c>
      <c r="AG5199">
        <v>4</v>
      </c>
      <c r="AH5199">
        <v>2000</v>
      </c>
      <c r="AI5199">
        <v>4</v>
      </c>
      <c r="AN5199">
        <v>4</v>
      </c>
      <c r="AO5199">
        <v>1</v>
      </c>
      <c r="AQ5199">
        <v>4</v>
      </c>
      <c r="AR5199">
        <v>2000</v>
      </c>
      <c r="AS5199">
        <v>4</v>
      </c>
    </row>
    <row r="5200" spans="1:47" x14ac:dyDescent="0.35">
      <c r="A5200">
        <v>5738</v>
      </c>
      <c r="B5200" t="s">
        <v>47</v>
      </c>
      <c r="C5200">
        <v>2003</v>
      </c>
      <c r="D5200">
        <v>12</v>
      </c>
      <c r="E5200">
        <v>1</v>
      </c>
      <c r="F5200">
        <v>1</v>
      </c>
      <c r="G5200">
        <v>38</v>
      </c>
      <c r="H5200">
        <v>31.9</v>
      </c>
      <c r="I5200">
        <v>10</v>
      </c>
      <c r="J5200">
        <v>6</v>
      </c>
      <c r="K5200">
        <v>6</v>
      </c>
      <c r="L5200">
        <v>5.9</v>
      </c>
      <c r="M5200">
        <v>6</v>
      </c>
      <c r="R5200" t="s">
        <v>93</v>
      </c>
      <c r="T5200" t="s">
        <v>3428</v>
      </c>
      <c r="U5200">
        <v>42.905000000000001</v>
      </c>
      <c r="V5200">
        <v>80.515000000000001</v>
      </c>
      <c r="W5200">
        <v>40</v>
      </c>
      <c r="X5200">
        <v>11</v>
      </c>
      <c r="Y5200">
        <v>1</v>
      </c>
      <c r="AB5200">
        <v>47</v>
      </c>
      <c r="AC5200">
        <v>1</v>
      </c>
      <c r="AE5200">
        <v>3</v>
      </c>
      <c r="AF5200">
        <v>769</v>
      </c>
      <c r="AG5200">
        <v>3</v>
      </c>
      <c r="AJ5200">
        <v>11</v>
      </c>
      <c r="AK5200">
        <v>1</v>
      </c>
      <c r="AN5200">
        <v>47</v>
      </c>
      <c r="AO5200">
        <v>1</v>
      </c>
      <c r="AQ5200">
        <v>3</v>
      </c>
      <c r="AR5200">
        <v>769</v>
      </c>
      <c r="AS5200">
        <v>3</v>
      </c>
    </row>
    <row r="5201" spans="1:47" x14ac:dyDescent="0.35">
      <c r="A5201">
        <v>5745</v>
      </c>
      <c r="B5201" t="s">
        <v>47</v>
      </c>
      <c r="C5201">
        <v>2003</v>
      </c>
      <c r="D5201">
        <v>12</v>
      </c>
      <c r="E5201">
        <v>5</v>
      </c>
      <c r="F5201">
        <v>23</v>
      </c>
      <c r="G5201">
        <v>41</v>
      </c>
      <c r="H5201">
        <v>27.4</v>
      </c>
      <c r="I5201">
        <v>33</v>
      </c>
      <c r="J5201">
        <v>4.9000000000000004</v>
      </c>
      <c r="L5201">
        <v>4.9000000000000004</v>
      </c>
      <c r="M5201">
        <v>5.4</v>
      </c>
      <c r="R5201" t="s">
        <v>676</v>
      </c>
      <c r="T5201" t="s">
        <v>3429</v>
      </c>
      <c r="U5201">
        <v>-8.1370000000000005</v>
      </c>
      <c r="V5201">
        <v>120.524</v>
      </c>
      <c r="W5201">
        <v>60</v>
      </c>
      <c r="AE5201">
        <v>1</v>
      </c>
      <c r="AI5201">
        <v>1</v>
      </c>
      <c r="AQ5201">
        <v>1</v>
      </c>
      <c r="AU5201">
        <v>1</v>
      </c>
    </row>
    <row r="5202" spans="1:47" x14ac:dyDescent="0.35">
      <c r="A5202">
        <v>5746</v>
      </c>
      <c r="B5202" t="s">
        <v>47</v>
      </c>
      <c r="C5202">
        <v>2003</v>
      </c>
      <c r="D5202">
        <v>12</v>
      </c>
      <c r="E5202">
        <v>10</v>
      </c>
      <c r="F5202">
        <v>4</v>
      </c>
      <c r="G5202">
        <v>38</v>
      </c>
      <c r="H5202">
        <v>11.5</v>
      </c>
      <c r="I5202">
        <v>10</v>
      </c>
      <c r="J5202">
        <v>6.8</v>
      </c>
      <c r="K5202">
        <v>6.8</v>
      </c>
      <c r="L5202">
        <v>6.7</v>
      </c>
      <c r="M5202">
        <v>6</v>
      </c>
      <c r="R5202" t="s">
        <v>738</v>
      </c>
      <c r="T5202" t="s">
        <v>3430</v>
      </c>
      <c r="U5202">
        <v>23.039000000000001</v>
      </c>
      <c r="V5202">
        <v>121.36199999999999</v>
      </c>
      <c r="W5202">
        <v>30</v>
      </c>
      <c r="AB5202">
        <v>1</v>
      </c>
      <c r="AC5202">
        <v>1</v>
      </c>
      <c r="AE5202">
        <v>1</v>
      </c>
      <c r="AN5202">
        <v>1</v>
      </c>
      <c r="AO5202">
        <v>1</v>
      </c>
      <c r="AQ5202">
        <v>1</v>
      </c>
    </row>
    <row r="5203" spans="1:47" x14ac:dyDescent="0.35">
      <c r="A5203">
        <v>5747</v>
      </c>
      <c r="B5203" t="s">
        <v>47</v>
      </c>
      <c r="C5203">
        <v>2003</v>
      </c>
      <c r="D5203">
        <v>12</v>
      </c>
      <c r="E5203">
        <v>11</v>
      </c>
      <c r="F5203">
        <v>16</v>
      </c>
      <c r="G5203">
        <v>28</v>
      </c>
      <c r="H5203">
        <v>17.3</v>
      </c>
      <c r="I5203">
        <v>33</v>
      </c>
      <c r="J5203">
        <v>5</v>
      </c>
      <c r="M5203">
        <v>5</v>
      </c>
      <c r="R5203" t="s">
        <v>73</v>
      </c>
      <c r="T5203" t="s">
        <v>3431</v>
      </c>
      <c r="U5203">
        <v>31.952999999999999</v>
      </c>
      <c r="V5203">
        <v>49.209000000000003</v>
      </c>
      <c r="W5203">
        <v>140</v>
      </c>
      <c r="Y5203">
        <v>0</v>
      </c>
      <c r="AB5203">
        <v>5</v>
      </c>
      <c r="AC5203">
        <v>1</v>
      </c>
      <c r="AE5203">
        <v>1</v>
      </c>
      <c r="AF5203">
        <v>2</v>
      </c>
      <c r="AG5203">
        <v>1</v>
      </c>
      <c r="AH5203">
        <v>2</v>
      </c>
      <c r="AI5203">
        <v>1</v>
      </c>
      <c r="AN5203">
        <v>5</v>
      </c>
      <c r="AO5203">
        <v>1</v>
      </c>
      <c r="AQ5203">
        <v>1</v>
      </c>
      <c r="AR5203">
        <v>1</v>
      </c>
      <c r="AS5203">
        <v>1</v>
      </c>
    </row>
    <row r="5204" spans="1:47" x14ac:dyDescent="0.35">
      <c r="A5204">
        <v>5748</v>
      </c>
      <c r="B5204" t="s">
        <v>47</v>
      </c>
      <c r="C5204">
        <v>2003</v>
      </c>
      <c r="D5204">
        <v>12</v>
      </c>
      <c r="E5204">
        <v>17</v>
      </c>
      <c r="F5204">
        <v>23</v>
      </c>
      <c r="G5204">
        <v>15</v>
      </c>
      <c r="H5204">
        <v>17.2</v>
      </c>
      <c r="I5204">
        <v>34</v>
      </c>
      <c r="J5204">
        <v>4.4000000000000004</v>
      </c>
      <c r="M5204">
        <v>4.4000000000000004</v>
      </c>
      <c r="R5204" t="s">
        <v>104</v>
      </c>
      <c r="T5204" t="s">
        <v>3432</v>
      </c>
      <c r="U5204">
        <v>43.082999999999998</v>
      </c>
      <c r="V5204">
        <v>27.486000000000001</v>
      </c>
      <c r="W5204">
        <v>110</v>
      </c>
      <c r="AE5204">
        <v>2</v>
      </c>
      <c r="AF5204">
        <v>10</v>
      </c>
      <c r="AG5204">
        <v>1</v>
      </c>
      <c r="AH5204">
        <v>10</v>
      </c>
      <c r="AI5204">
        <v>1</v>
      </c>
      <c r="AQ5204">
        <v>2</v>
      </c>
      <c r="AR5204">
        <v>10</v>
      </c>
      <c r="AS5204">
        <v>1</v>
      </c>
      <c r="AT5204">
        <v>150</v>
      </c>
      <c r="AU5204">
        <v>3</v>
      </c>
    </row>
    <row r="5205" spans="1:47" x14ac:dyDescent="0.35">
      <c r="A5205">
        <v>5749</v>
      </c>
      <c r="B5205" t="s">
        <v>47</v>
      </c>
      <c r="C5205">
        <v>2003</v>
      </c>
      <c r="D5205">
        <v>12</v>
      </c>
      <c r="E5205">
        <v>22</v>
      </c>
      <c r="F5205">
        <v>19</v>
      </c>
      <c r="G5205">
        <v>15</v>
      </c>
      <c r="H5205">
        <v>56</v>
      </c>
      <c r="I5205">
        <v>8</v>
      </c>
      <c r="J5205">
        <v>6.6</v>
      </c>
      <c r="K5205">
        <v>6.6</v>
      </c>
      <c r="L5205">
        <v>6.4</v>
      </c>
      <c r="M5205">
        <v>6.1</v>
      </c>
      <c r="Q5205">
        <v>8</v>
      </c>
      <c r="R5205" t="s">
        <v>505</v>
      </c>
      <c r="S5205" t="s">
        <v>1092</v>
      </c>
      <c r="T5205" t="s">
        <v>3433</v>
      </c>
      <c r="U5205">
        <v>35.706000000000003</v>
      </c>
      <c r="V5205">
        <v>-121.102</v>
      </c>
      <c r="W5205">
        <v>150</v>
      </c>
      <c r="X5205">
        <v>2</v>
      </c>
      <c r="Y5205">
        <v>1</v>
      </c>
      <c r="AB5205">
        <v>40</v>
      </c>
      <c r="AC5205">
        <v>1</v>
      </c>
      <c r="AD5205">
        <v>300</v>
      </c>
      <c r="AE5205">
        <v>4</v>
      </c>
      <c r="AF5205">
        <v>40</v>
      </c>
      <c r="AG5205">
        <v>1</v>
      </c>
      <c r="AJ5205">
        <v>2</v>
      </c>
      <c r="AK5205">
        <v>1</v>
      </c>
      <c r="AN5205">
        <v>40</v>
      </c>
      <c r="AO5205">
        <v>1</v>
      </c>
      <c r="AP5205">
        <v>300</v>
      </c>
      <c r="AQ5205">
        <v>4</v>
      </c>
    </row>
    <row r="5206" spans="1:47" x14ac:dyDescent="0.35">
      <c r="A5206">
        <v>5750</v>
      </c>
      <c r="B5206" t="s">
        <v>47</v>
      </c>
      <c r="C5206">
        <v>2003</v>
      </c>
      <c r="D5206">
        <v>12</v>
      </c>
      <c r="E5206">
        <v>25</v>
      </c>
      <c r="F5206">
        <v>7</v>
      </c>
      <c r="G5206">
        <v>11</v>
      </c>
      <c r="H5206">
        <v>11.5</v>
      </c>
      <c r="I5206">
        <v>33</v>
      </c>
      <c r="J5206">
        <v>6.5</v>
      </c>
      <c r="K5206">
        <v>6.5</v>
      </c>
      <c r="L5206">
        <v>6.4</v>
      </c>
      <c r="M5206">
        <v>6</v>
      </c>
      <c r="R5206" t="s">
        <v>663</v>
      </c>
      <c r="T5206" t="s">
        <v>2732</v>
      </c>
      <c r="U5206">
        <v>8.4160000000000004</v>
      </c>
      <c r="V5206">
        <v>-82.823999999999998</v>
      </c>
      <c r="W5206">
        <v>100</v>
      </c>
      <c r="X5206">
        <v>2</v>
      </c>
      <c r="Y5206">
        <v>1</v>
      </c>
      <c r="AB5206">
        <v>75</v>
      </c>
      <c r="AC5206">
        <v>2</v>
      </c>
      <c r="AE5206">
        <v>2</v>
      </c>
      <c r="AI5206">
        <v>3</v>
      </c>
      <c r="AJ5206">
        <v>2</v>
      </c>
      <c r="AK5206">
        <v>1</v>
      </c>
      <c r="AN5206">
        <v>75</v>
      </c>
      <c r="AO5206">
        <v>2</v>
      </c>
      <c r="AQ5206">
        <v>2</v>
      </c>
      <c r="AU5206">
        <v>3</v>
      </c>
    </row>
    <row r="5207" spans="1:47" x14ac:dyDescent="0.35">
      <c r="A5207">
        <v>5751</v>
      </c>
      <c r="B5207" t="s">
        <v>47</v>
      </c>
      <c r="C5207">
        <v>2003</v>
      </c>
      <c r="D5207">
        <v>12</v>
      </c>
      <c r="E5207">
        <v>26</v>
      </c>
      <c r="F5207">
        <v>1</v>
      </c>
      <c r="G5207">
        <v>56</v>
      </c>
      <c r="H5207">
        <v>52.4</v>
      </c>
      <c r="I5207">
        <v>10</v>
      </c>
      <c r="J5207">
        <v>6.6</v>
      </c>
      <c r="K5207">
        <v>6.6</v>
      </c>
      <c r="L5207">
        <v>6.8</v>
      </c>
      <c r="M5207">
        <v>6</v>
      </c>
      <c r="Q5207">
        <v>9</v>
      </c>
      <c r="R5207" t="s">
        <v>73</v>
      </c>
      <c r="T5207" t="s">
        <v>3434</v>
      </c>
      <c r="U5207">
        <v>28.995000000000001</v>
      </c>
      <c r="V5207">
        <v>58.311</v>
      </c>
      <c r="W5207">
        <v>140</v>
      </c>
      <c r="X5207">
        <v>31000</v>
      </c>
      <c r="Y5207">
        <v>4</v>
      </c>
      <c r="AB5207">
        <v>30000</v>
      </c>
      <c r="AC5207">
        <v>4</v>
      </c>
      <c r="AD5207">
        <v>32.700000000000003</v>
      </c>
      <c r="AE5207">
        <v>4</v>
      </c>
      <c r="AG5207">
        <v>4</v>
      </c>
      <c r="AI5207">
        <v>4</v>
      </c>
      <c r="AJ5207">
        <v>31000</v>
      </c>
      <c r="AK5207">
        <v>4</v>
      </c>
      <c r="AN5207">
        <v>30000</v>
      </c>
      <c r="AO5207">
        <v>4</v>
      </c>
      <c r="AP5207">
        <v>32.700000000000003</v>
      </c>
      <c r="AQ5207">
        <v>4</v>
      </c>
      <c r="AS5207">
        <v>4</v>
      </c>
    </row>
    <row r="5208" spans="1:47" x14ac:dyDescent="0.35">
      <c r="A5208">
        <v>7404</v>
      </c>
      <c r="B5208" t="s">
        <v>51</v>
      </c>
      <c r="C5208">
        <v>2003</v>
      </c>
      <c r="D5208">
        <v>12</v>
      </c>
      <c r="E5208">
        <v>27</v>
      </c>
      <c r="F5208">
        <v>4</v>
      </c>
      <c r="G5208">
        <v>55</v>
      </c>
      <c r="H5208">
        <v>25.4</v>
      </c>
      <c r="I5208">
        <v>10</v>
      </c>
      <c r="J5208">
        <v>6.1</v>
      </c>
      <c r="K5208">
        <v>6.1</v>
      </c>
      <c r="L5208">
        <v>5.9</v>
      </c>
      <c r="M5208">
        <v>5.9</v>
      </c>
      <c r="R5208" t="s">
        <v>1543</v>
      </c>
      <c r="T5208" t="s">
        <v>1781</v>
      </c>
      <c r="U5208">
        <v>-22.106999999999999</v>
      </c>
      <c r="V5208">
        <v>169.35</v>
      </c>
      <c r="W5208">
        <v>170</v>
      </c>
    </row>
    <row r="5209" spans="1:47" x14ac:dyDescent="0.35">
      <c r="A5209">
        <v>5752</v>
      </c>
      <c r="B5209" t="s">
        <v>47</v>
      </c>
      <c r="C5209">
        <v>2004</v>
      </c>
      <c r="D5209">
        <v>1</v>
      </c>
      <c r="E5209">
        <v>1</v>
      </c>
      <c r="F5209">
        <v>20</v>
      </c>
      <c r="G5209">
        <v>59</v>
      </c>
      <c r="H5209">
        <v>31.9</v>
      </c>
      <c r="I5209">
        <v>45</v>
      </c>
      <c r="J5209">
        <v>5.8</v>
      </c>
      <c r="K5209">
        <v>5.8</v>
      </c>
      <c r="L5209">
        <v>5.4</v>
      </c>
      <c r="M5209">
        <v>5.5</v>
      </c>
      <c r="Q5209">
        <v>6</v>
      </c>
      <c r="R5209" t="s">
        <v>676</v>
      </c>
      <c r="T5209" t="s">
        <v>3435</v>
      </c>
      <c r="U5209">
        <v>-8.31</v>
      </c>
      <c r="V5209">
        <v>115.788</v>
      </c>
      <c r="W5209">
        <v>60</v>
      </c>
      <c r="X5209">
        <v>1</v>
      </c>
      <c r="Y5209">
        <v>1</v>
      </c>
      <c r="AB5209">
        <v>29</v>
      </c>
      <c r="AC5209">
        <v>1</v>
      </c>
      <c r="AD5209">
        <v>12</v>
      </c>
      <c r="AE5209">
        <v>3</v>
      </c>
      <c r="AF5209">
        <v>6000</v>
      </c>
      <c r="AG5209">
        <v>4</v>
      </c>
      <c r="AJ5209">
        <v>1</v>
      </c>
      <c r="AK5209">
        <v>1</v>
      </c>
      <c r="AN5209">
        <v>29</v>
      </c>
      <c r="AO5209">
        <v>1</v>
      </c>
      <c r="AP5209">
        <v>12</v>
      </c>
      <c r="AQ5209">
        <v>3</v>
      </c>
      <c r="AR5209">
        <v>6000</v>
      </c>
      <c r="AS5209">
        <v>4</v>
      </c>
    </row>
    <row r="5210" spans="1:47" x14ac:dyDescent="0.35">
      <c r="A5210">
        <v>5753</v>
      </c>
      <c r="B5210" t="s">
        <v>47</v>
      </c>
      <c r="C5210">
        <v>2004</v>
      </c>
      <c r="D5210">
        <v>1</v>
      </c>
      <c r="E5210">
        <v>1</v>
      </c>
      <c r="F5210">
        <v>23</v>
      </c>
      <c r="G5210">
        <v>31</v>
      </c>
      <c r="H5210">
        <v>50</v>
      </c>
      <c r="I5210">
        <v>29</v>
      </c>
      <c r="J5210">
        <v>6.1</v>
      </c>
      <c r="K5210">
        <v>6.1</v>
      </c>
      <c r="L5210">
        <v>5.7</v>
      </c>
      <c r="M5210">
        <v>5.6</v>
      </c>
      <c r="R5210" t="s">
        <v>543</v>
      </c>
      <c r="T5210" t="s">
        <v>3436</v>
      </c>
      <c r="U5210">
        <v>17.488</v>
      </c>
      <c r="V5210">
        <v>-101.303</v>
      </c>
      <c r="W5210">
        <v>150</v>
      </c>
      <c r="AE5210">
        <v>1</v>
      </c>
      <c r="AQ5210">
        <v>1</v>
      </c>
    </row>
    <row r="5211" spans="1:47" x14ac:dyDescent="0.35">
      <c r="A5211">
        <v>5754</v>
      </c>
      <c r="B5211" t="s">
        <v>47</v>
      </c>
      <c r="C5211">
        <v>2004</v>
      </c>
      <c r="D5211">
        <v>1</v>
      </c>
      <c r="E5211">
        <v>10</v>
      </c>
      <c r="F5211">
        <v>7</v>
      </c>
      <c r="G5211">
        <v>43</v>
      </c>
      <c r="H5211">
        <v>18</v>
      </c>
      <c r="I5211">
        <v>5</v>
      </c>
      <c r="J5211">
        <v>2.2000000000000002</v>
      </c>
      <c r="N5211">
        <v>2.2000000000000002</v>
      </c>
      <c r="R5211" t="s">
        <v>463</v>
      </c>
      <c r="T5211" t="s">
        <v>3437</v>
      </c>
      <c r="U5211">
        <v>48.758000000000003</v>
      </c>
      <c r="V5211">
        <v>19.216999999999999</v>
      </c>
      <c r="W5211">
        <v>110</v>
      </c>
      <c r="AE5211">
        <v>1</v>
      </c>
      <c r="AQ5211">
        <v>1</v>
      </c>
    </row>
    <row r="5212" spans="1:47" x14ac:dyDescent="0.35">
      <c r="A5212">
        <v>5755</v>
      </c>
      <c r="B5212" t="s">
        <v>47</v>
      </c>
      <c r="C5212">
        <v>2004</v>
      </c>
      <c r="D5212">
        <v>1</v>
      </c>
      <c r="E5212">
        <v>10</v>
      </c>
      <c r="F5212">
        <v>18</v>
      </c>
      <c r="G5212">
        <v>38</v>
      </c>
      <c r="H5212">
        <v>14.8</v>
      </c>
      <c r="I5212">
        <v>10</v>
      </c>
      <c r="J5212">
        <v>4.4000000000000004</v>
      </c>
      <c r="L5212">
        <v>4.4000000000000004</v>
      </c>
      <c r="M5212">
        <v>4.5</v>
      </c>
      <c r="N5212">
        <v>4.5999999999999996</v>
      </c>
      <c r="R5212" t="s">
        <v>258</v>
      </c>
      <c r="T5212" t="s">
        <v>3438</v>
      </c>
      <c r="U5212">
        <v>36.851999999999997</v>
      </c>
      <c r="V5212">
        <v>3.4180000000000001</v>
      </c>
      <c r="W5212">
        <v>15</v>
      </c>
      <c r="AB5212">
        <v>300</v>
      </c>
      <c r="AC5212">
        <v>3</v>
      </c>
      <c r="AE5212">
        <v>1</v>
      </c>
      <c r="AN5212">
        <v>300</v>
      </c>
      <c r="AO5212">
        <v>3</v>
      </c>
      <c r="AQ5212">
        <v>1</v>
      </c>
    </row>
    <row r="5213" spans="1:47" x14ac:dyDescent="0.35">
      <c r="A5213">
        <v>5756</v>
      </c>
      <c r="B5213" t="s">
        <v>47</v>
      </c>
      <c r="C5213">
        <v>2004</v>
      </c>
      <c r="D5213">
        <v>1</v>
      </c>
      <c r="E5213">
        <v>14</v>
      </c>
      <c r="F5213">
        <v>16</v>
      </c>
      <c r="G5213">
        <v>58</v>
      </c>
      <c r="H5213">
        <v>48.1</v>
      </c>
      <c r="I5213">
        <v>12</v>
      </c>
      <c r="J5213">
        <v>5.2</v>
      </c>
      <c r="K5213">
        <v>5.2</v>
      </c>
      <c r="M5213">
        <v>5.4</v>
      </c>
      <c r="R5213" t="s">
        <v>73</v>
      </c>
      <c r="T5213" t="s">
        <v>3130</v>
      </c>
      <c r="U5213">
        <v>27.695</v>
      </c>
      <c r="V5213">
        <v>52.396999999999998</v>
      </c>
      <c r="W5213">
        <v>140</v>
      </c>
      <c r="AE5213">
        <v>1</v>
      </c>
      <c r="AQ5213">
        <v>1</v>
      </c>
    </row>
    <row r="5214" spans="1:47" x14ac:dyDescent="0.35">
      <c r="A5214">
        <v>6611</v>
      </c>
      <c r="B5214" t="s">
        <v>51</v>
      </c>
      <c r="C5214">
        <v>2004</v>
      </c>
      <c r="D5214">
        <v>1</v>
      </c>
      <c r="E5214">
        <v>28</v>
      </c>
      <c r="F5214">
        <v>22</v>
      </c>
      <c r="G5214">
        <v>15</v>
      </c>
      <c r="H5214">
        <v>30.7</v>
      </c>
      <c r="I5214">
        <v>17</v>
      </c>
      <c r="J5214">
        <v>6.7</v>
      </c>
      <c r="K5214">
        <v>6.7</v>
      </c>
      <c r="L5214">
        <v>6.5</v>
      </c>
      <c r="M5214">
        <v>6</v>
      </c>
      <c r="R5214" t="s">
        <v>676</v>
      </c>
      <c r="T5214" t="s">
        <v>2321</v>
      </c>
      <c r="U5214">
        <v>-3.12</v>
      </c>
      <c r="V5214">
        <v>127.4</v>
      </c>
      <c r="W5214">
        <v>170</v>
      </c>
    </row>
    <row r="5215" spans="1:47" x14ac:dyDescent="0.35">
      <c r="A5215">
        <v>5757</v>
      </c>
      <c r="B5215" t="s">
        <v>47</v>
      </c>
      <c r="C5215">
        <v>2004</v>
      </c>
      <c r="D5215">
        <v>2</v>
      </c>
      <c r="E5215">
        <v>4</v>
      </c>
      <c r="F5215">
        <v>11</v>
      </c>
      <c r="G5215">
        <v>59</v>
      </c>
      <c r="H5215">
        <v>47.6</v>
      </c>
      <c r="I5215">
        <v>29</v>
      </c>
      <c r="J5215">
        <v>6.1</v>
      </c>
      <c r="K5215">
        <v>6.1</v>
      </c>
      <c r="L5215">
        <v>5.9</v>
      </c>
      <c r="M5215">
        <v>5.6</v>
      </c>
      <c r="R5215" t="s">
        <v>663</v>
      </c>
      <c r="T5215" t="s">
        <v>3439</v>
      </c>
      <c r="U5215">
        <v>8.3580000000000005</v>
      </c>
      <c r="V5215">
        <v>-82.876999999999995</v>
      </c>
      <c r="W5215">
        <v>100</v>
      </c>
      <c r="AB5215">
        <v>4</v>
      </c>
      <c r="AC5215">
        <v>1</v>
      </c>
      <c r="AE5215">
        <v>1</v>
      </c>
      <c r="AN5215">
        <v>4</v>
      </c>
      <c r="AO5215">
        <v>1</v>
      </c>
      <c r="AQ5215">
        <v>1</v>
      </c>
    </row>
    <row r="5216" spans="1:47" x14ac:dyDescent="0.35">
      <c r="A5216">
        <v>5758</v>
      </c>
      <c r="B5216" t="s">
        <v>47</v>
      </c>
      <c r="C5216">
        <v>2004</v>
      </c>
      <c r="D5216">
        <v>2</v>
      </c>
      <c r="E5216">
        <v>5</v>
      </c>
      <c r="F5216">
        <v>21</v>
      </c>
      <c r="G5216">
        <v>5</v>
      </c>
      <c r="H5216">
        <v>2.8</v>
      </c>
      <c r="I5216">
        <v>17</v>
      </c>
      <c r="J5216">
        <v>7</v>
      </c>
      <c r="K5216">
        <v>7</v>
      </c>
      <c r="L5216">
        <v>7.1</v>
      </c>
      <c r="M5216">
        <v>6.1</v>
      </c>
      <c r="R5216" t="s">
        <v>676</v>
      </c>
      <c r="T5216" t="s">
        <v>3440</v>
      </c>
      <c r="U5216">
        <v>-3.6150000000000002</v>
      </c>
      <c r="V5216">
        <v>135.53800000000001</v>
      </c>
      <c r="W5216">
        <v>170</v>
      </c>
      <c r="X5216">
        <v>37</v>
      </c>
      <c r="Y5216">
        <v>1</v>
      </c>
      <c r="AB5216">
        <v>682</v>
      </c>
      <c r="AC5216">
        <v>3</v>
      </c>
      <c r="AD5216">
        <v>1</v>
      </c>
      <c r="AE5216">
        <v>2</v>
      </c>
      <c r="AF5216">
        <v>2678</v>
      </c>
      <c r="AG5216">
        <v>4</v>
      </c>
      <c r="AJ5216">
        <v>37</v>
      </c>
      <c r="AK5216">
        <v>1</v>
      </c>
      <c r="AN5216">
        <v>682</v>
      </c>
      <c r="AO5216">
        <v>3</v>
      </c>
      <c r="AP5216">
        <v>1</v>
      </c>
      <c r="AQ5216">
        <v>2</v>
      </c>
      <c r="AR5216">
        <v>2678</v>
      </c>
      <c r="AS5216">
        <v>4</v>
      </c>
    </row>
    <row r="5217" spans="1:47" x14ac:dyDescent="0.35">
      <c r="A5217">
        <v>5759</v>
      </c>
      <c r="B5217" t="s">
        <v>47</v>
      </c>
      <c r="C5217">
        <v>2004</v>
      </c>
      <c r="D5217">
        <v>2</v>
      </c>
      <c r="E5217">
        <v>7</v>
      </c>
      <c r="F5217">
        <v>2</v>
      </c>
      <c r="G5217">
        <v>42</v>
      </c>
      <c r="H5217">
        <v>35.200000000000003</v>
      </c>
      <c r="I5217">
        <v>10</v>
      </c>
      <c r="J5217">
        <v>7.3</v>
      </c>
      <c r="K5217">
        <v>7.3</v>
      </c>
      <c r="L5217">
        <v>7.5</v>
      </c>
      <c r="M5217">
        <v>6.2</v>
      </c>
      <c r="R5217" t="s">
        <v>676</v>
      </c>
      <c r="T5217" t="s">
        <v>3440</v>
      </c>
      <c r="U5217">
        <v>-4.0030000000000001</v>
      </c>
      <c r="V5217">
        <v>135.023</v>
      </c>
      <c r="W5217">
        <v>170</v>
      </c>
      <c r="AE5217">
        <v>1</v>
      </c>
      <c r="AQ5217">
        <v>1</v>
      </c>
    </row>
    <row r="5218" spans="1:47" x14ac:dyDescent="0.35">
      <c r="A5218">
        <v>5760</v>
      </c>
      <c r="B5218" t="s">
        <v>51</v>
      </c>
      <c r="C5218">
        <v>2004</v>
      </c>
      <c r="D5218">
        <v>2</v>
      </c>
      <c r="E5218">
        <v>11</v>
      </c>
      <c r="F5218">
        <v>8</v>
      </c>
      <c r="G5218">
        <v>15</v>
      </c>
      <c r="H5218">
        <v>3.8</v>
      </c>
      <c r="I5218">
        <v>27</v>
      </c>
      <c r="J5218">
        <v>5.3</v>
      </c>
      <c r="K5218">
        <v>5.3</v>
      </c>
      <c r="L5218">
        <v>4.8</v>
      </c>
      <c r="M5218">
        <v>5.0999999999999996</v>
      </c>
      <c r="R5218" t="s">
        <v>49</v>
      </c>
      <c r="T5218" t="s">
        <v>3441</v>
      </c>
      <c r="U5218">
        <v>31.675000000000001</v>
      </c>
      <c r="V5218">
        <v>35.551000000000002</v>
      </c>
      <c r="W5218">
        <v>140</v>
      </c>
      <c r="AB5218">
        <v>4</v>
      </c>
      <c r="AC5218">
        <v>1</v>
      </c>
      <c r="AE5218">
        <v>2</v>
      </c>
      <c r="AI5218">
        <v>2</v>
      </c>
      <c r="AN5218">
        <v>4</v>
      </c>
      <c r="AO5218">
        <v>1</v>
      </c>
      <c r="AQ5218">
        <v>2</v>
      </c>
      <c r="AU5218">
        <v>2</v>
      </c>
    </row>
    <row r="5219" spans="1:47" x14ac:dyDescent="0.35">
      <c r="A5219">
        <v>5761</v>
      </c>
      <c r="B5219" t="s">
        <v>47</v>
      </c>
      <c r="C5219">
        <v>2004</v>
      </c>
      <c r="D5219">
        <v>2</v>
      </c>
      <c r="E5219">
        <v>14</v>
      </c>
      <c r="F5219">
        <v>10</v>
      </c>
      <c r="G5219">
        <v>30</v>
      </c>
      <c r="H5219">
        <v>22.1</v>
      </c>
      <c r="I5219">
        <v>11</v>
      </c>
      <c r="J5219">
        <v>5.4</v>
      </c>
      <c r="K5219">
        <v>5.4</v>
      </c>
      <c r="L5219">
        <v>5.2</v>
      </c>
      <c r="M5219">
        <v>5.4</v>
      </c>
      <c r="R5219" t="s">
        <v>115</v>
      </c>
      <c r="T5219" t="s">
        <v>3442</v>
      </c>
      <c r="U5219">
        <v>34.774000000000001</v>
      </c>
      <c r="V5219">
        <v>73.215999999999994</v>
      </c>
      <c r="W5219">
        <v>60</v>
      </c>
      <c r="X5219">
        <v>24</v>
      </c>
      <c r="Y5219">
        <v>1</v>
      </c>
      <c r="AB5219">
        <v>40</v>
      </c>
      <c r="AC5219">
        <v>1</v>
      </c>
      <c r="AE5219">
        <v>3</v>
      </c>
      <c r="AF5219">
        <v>1420</v>
      </c>
      <c r="AG5219">
        <v>4</v>
      </c>
      <c r="AH5219">
        <v>1420</v>
      </c>
      <c r="AI5219">
        <v>4</v>
      </c>
      <c r="AJ5219">
        <v>24</v>
      </c>
      <c r="AK5219">
        <v>1</v>
      </c>
      <c r="AN5219">
        <v>40</v>
      </c>
      <c r="AO5219">
        <v>1</v>
      </c>
      <c r="AQ5219">
        <v>3</v>
      </c>
      <c r="AR5219">
        <v>1420</v>
      </c>
      <c r="AS5219">
        <v>4</v>
      </c>
      <c r="AT5219">
        <v>5379</v>
      </c>
      <c r="AU5219">
        <v>4</v>
      </c>
    </row>
    <row r="5220" spans="1:47" x14ac:dyDescent="0.35">
      <c r="A5220">
        <v>5762</v>
      </c>
      <c r="B5220" t="s">
        <v>47</v>
      </c>
      <c r="C5220">
        <v>2004</v>
      </c>
      <c r="D5220">
        <v>2</v>
      </c>
      <c r="E5220">
        <v>16</v>
      </c>
      <c r="F5220">
        <v>14</v>
      </c>
      <c r="G5220">
        <v>44</v>
      </c>
      <c r="H5220">
        <v>39.9</v>
      </c>
      <c r="I5220">
        <v>56</v>
      </c>
      <c r="J5220">
        <v>5.0999999999999996</v>
      </c>
      <c r="K5220">
        <v>5.0999999999999996</v>
      </c>
      <c r="L5220">
        <v>4.5</v>
      </c>
      <c r="M5220">
        <v>5.2</v>
      </c>
      <c r="R5220" t="s">
        <v>676</v>
      </c>
      <c r="T5220" t="s">
        <v>3443</v>
      </c>
      <c r="U5220">
        <v>-0.46600000000000003</v>
      </c>
      <c r="V5220">
        <v>100.655</v>
      </c>
      <c r="W5220">
        <v>60</v>
      </c>
      <c r="X5220">
        <v>5</v>
      </c>
      <c r="Y5220">
        <v>1</v>
      </c>
      <c r="AB5220">
        <v>7</v>
      </c>
      <c r="AC5220">
        <v>1</v>
      </c>
      <c r="AE5220">
        <v>1</v>
      </c>
      <c r="AJ5220">
        <v>5</v>
      </c>
      <c r="AK5220">
        <v>1</v>
      </c>
      <c r="AN5220">
        <v>7</v>
      </c>
      <c r="AO5220">
        <v>1</v>
      </c>
      <c r="AT5220">
        <v>100</v>
      </c>
      <c r="AU5220">
        <v>2</v>
      </c>
    </row>
    <row r="5221" spans="1:47" x14ac:dyDescent="0.35">
      <c r="A5221">
        <v>5763</v>
      </c>
      <c r="B5221" t="s">
        <v>47</v>
      </c>
      <c r="C5221">
        <v>2004</v>
      </c>
      <c r="D5221">
        <v>2</v>
      </c>
      <c r="E5221">
        <v>22</v>
      </c>
      <c r="F5221">
        <v>6</v>
      </c>
      <c r="G5221">
        <v>46</v>
      </c>
      <c r="H5221">
        <v>27</v>
      </c>
      <c r="I5221">
        <v>42</v>
      </c>
      <c r="J5221">
        <v>6</v>
      </c>
      <c r="K5221">
        <v>6</v>
      </c>
      <c r="L5221">
        <v>5.7</v>
      </c>
      <c r="M5221">
        <v>6.3</v>
      </c>
      <c r="R5221" t="s">
        <v>676</v>
      </c>
      <c r="T5221" t="s">
        <v>3444</v>
      </c>
      <c r="U5221">
        <v>-1.5589999999999999</v>
      </c>
      <c r="V5221">
        <v>100.488</v>
      </c>
      <c r="W5221">
        <v>60</v>
      </c>
      <c r="AB5221">
        <v>1</v>
      </c>
      <c r="AC5221">
        <v>1</v>
      </c>
      <c r="AE5221">
        <v>1</v>
      </c>
      <c r="AN5221">
        <v>1</v>
      </c>
      <c r="AO5221">
        <v>1</v>
      </c>
      <c r="AQ5221">
        <v>1</v>
      </c>
      <c r="AU5221">
        <v>3</v>
      </c>
    </row>
    <row r="5222" spans="1:47" x14ac:dyDescent="0.35">
      <c r="A5222">
        <v>5764</v>
      </c>
      <c r="B5222" t="s">
        <v>47</v>
      </c>
      <c r="C5222">
        <v>2004</v>
      </c>
      <c r="D5222">
        <v>2</v>
      </c>
      <c r="E5222">
        <v>24</v>
      </c>
      <c r="F5222">
        <v>2</v>
      </c>
      <c r="G5222">
        <v>14</v>
      </c>
      <c r="H5222">
        <v>34</v>
      </c>
      <c r="I5222">
        <v>10</v>
      </c>
      <c r="J5222">
        <v>4.7</v>
      </c>
      <c r="M5222">
        <v>4.7</v>
      </c>
      <c r="R5222" t="s">
        <v>3445</v>
      </c>
      <c r="T5222" t="s">
        <v>3446</v>
      </c>
      <c r="U5222">
        <v>-3.3929999999999998</v>
      </c>
      <c r="V5222">
        <v>29.558</v>
      </c>
      <c r="W5222">
        <v>10</v>
      </c>
      <c r="X5222">
        <v>3</v>
      </c>
      <c r="Y5222">
        <v>1</v>
      </c>
      <c r="AE5222">
        <v>1</v>
      </c>
      <c r="AF5222">
        <v>24</v>
      </c>
      <c r="AG5222">
        <v>1</v>
      </c>
      <c r="AJ5222">
        <v>3</v>
      </c>
      <c r="AK5222">
        <v>1</v>
      </c>
      <c r="AQ5222">
        <v>1</v>
      </c>
      <c r="AR5222">
        <v>24</v>
      </c>
      <c r="AS5222">
        <v>1</v>
      </c>
    </row>
    <row r="5223" spans="1:47" x14ac:dyDescent="0.35">
      <c r="A5223">
        <v>5765</v>
      </c>
      <c r="B5223" t="s">
        <v>47</v>
      </c>
      <c r="C5223">
        <v>2004</v>
      </c>
      <c r="D5223">
        <v>2</v>
      </c>
      <c r="E5223">
        <v>24</v>
      </c>
      <c r="F5223">
        <v>2</v>
      </c>
      <c r="G5223">
        <v>27</v>
      </c>
      <c r="H5223">
        <v>46.2</v>
      </c>
      <c r="I5223">
        <v>0</v>
      </c>
      <c r="J5223">
        <v>6.4</v>
      </c>
      <c r="K5223">
        <v>6.4</v>
      </c>
      <c r="L5223">
        <v>6.4</v>
      </c>
      <c r="M5223">
        <v>6.2</v>
      </c>
      <c r="Q5223">
        <v>9</v>
      </c>
      <c r="R5223" t="s">
        <v>385</v>
      </c>
      <c r="T5223" t="s">
        <v>3447</v>
      </c>
      <c r="U5223">
        <v>35.142000000000003</v>
      </c>
      <c r="V5223">
        <v>-3.9969999999999999</v>
      </c>
      <c r="W5223">
        <v>15</v>
      </c>
      <c r="X5223">
        <v>628</v>
      </c>
      <c r="Y5223">
        <v>3</v>
      </c>
      <c r="AB5223">
        <v>926</v>
      </c>
      <c r="AC5223">
        <v>3</v>
      </c>
      <c r="AD5223">
        <v>400</v>
      </c>
      <c r="AE5223">
        <v>4</v>
      </c>
      <c r="AF5223">
        <v>2539</v>
      </c>
      <c r="AG5223">
        <v>4</v>
      </c>
      <c r="AJ5223">
        <v>628</v>
      </c>
      <c r="AK5223">
        <v>3</v>
      </c>
      <c r="AN5223">
        <v>926</v>
      </c>
      <c r="AO5223">
        <v>3</v>
      </c>
      <c r="AP5223">
        <v>400</v>
      </c>
      <c r="AQ5223">
        <v>4</v>
      </c>
      <c r="AR5223">
        <v>2539</v>
      </c>
      <c r="AS5223">
        <v>4</v>
      </c>
    </row>
    <row r="5224" spans="1:47" x14ac:dyDescent="0.35">
      <c r="A5224">
        <v>5766</v>
      </c>
      <c r="B5224" t="s">
        <v>47</v>
      </c>
      <c r="C5224">
        <v>2004</v>
      </c>
      <c r="D5224">
        <v>3</v>
      </c>
      <c r="E5224">
        <v>1</v>
      </c>
      <c r="F5224">
        <v>0</v>
      </c>
      <c r="G5224">
        <v>35</v>
      </c>
      <c r="H5224">
        <v>58</v>
      </c>
      <c r="I5224">
        <v>9</v>
      </c>
      <c r="J5224">
        <v>5.2</v>
      </c>
      <c r="K5224">
        <v>5.2</v>
      </c>
      <c r="L5224">
        <v>4.8</v>
      </c>
      <c r="M5224">
        <v>5.4</v>
      </c>
      <c r="N5224">
        <v>5.0999999999999996</v>
      </c>
      <c r="R5224" t="s">
        <v>56</v>
      </c>
      <c r="T5224" t="s">
        <v>3448</v>
      </c>
      <c r="U5224">
        <v>37.136000000000003</v>
      </c>
      <c r="V5224">
        <v>22.116</v>
      </c>
      <c r="W5224">
        <v>130</v>
      </c>
      <c r="AE5224">
        <v>1</v>
      </c>
      <c r="AI5224">
        <v>1</v>
      </c>
      <c r="AQ5224">
        <v>1</v>
      </c>
      <c r="AU5224">
        <v>1</v>
      </c>
    </row>
    <row r="5225" spans="1:47" x14ac:dyDescent="0.35">
      <c r="A5225">
        <v>5768</v>
      </c>
      <c r="B5225" t="s">
        <v>47</v>
      </c>
      <c r="C5225">
        <v>2004</v>
      </c>
      <c r="D5225">
        <v>3</v>
      </c>
      <c r="E5225">
        <v>24</v>
      </c>
      <c r="F5225">
        <v>1</v>
      </c>
      <c r="G5225">
        <v>53</v>
      </c>
      <c r="H5225">
        <v>49.4</v>
      </c>
      <c r="I5225">
        <v>19</v>
      </c>
      <c r="J5225">
        <v>5.4</v>
      </c>
      <c r="K5225">
        <v>5.4</v>
      </c>
      <c r="L5225">
        <v>5.2</v>
      </c>
      <c r="M5225">
        <v>5.6</v>
      </c>
      <c r="R5225" t="s">
        <v>93</v>
      </c>
      <c r="T5225" t="s">
        <v>3449</v>
      </c>
      <c r="U5225">
        <v>45.381999999999998</v>
      </c>
      <c r="V5225">
        <v>118.256</v>
      </c>
      <c r="W5225">
        <v>30</v>
      </c>
      <c r="AB5225">
        <v>100</v>
      </c>
      <c r="AC5225">
        <v>2</v>
      </c>
      <c r="AD5225">
        <v>74</v>
      </c>
      <c r="AE5225">
        <v>4</v>
      </c>
      <c r="AF5225">
        <v>38000</v>
      </c>
      <c r="AG5225">
        <v>4</v>
      </c>
      <c r="AN5225">
        <v>100</v>
      </c>
      <c r="AO5225">
        <v>2</v>
      </c>
      <c r="AP5225">
        <v>74</v>
      </c>
      <c r="AQ5225">
        <v>4</v>
      </c>
      <c r="AR5225">
        <v>38000</v>
      </c>
      <c r="AS5225">
        <v>4</v>
      </c>
    </row>
    <row r="5226" spans="1:47" x14ac:dyDescent="0.35">
      <c r="A5226">
        <v>5767</v>
      </c>
      <c r="B5226" t="s">
        <v>47</v>
      </c>
      <c r="C5226">
        <v>2004</v>
      </c>
      <c r="D5226">
        <v>3</v>
      </c>
      <c r="E5226">
        <v>25</v>
      </c>
      <c r="F5226">
        <v>19</v>
      </c>
      <c r="G5226">
        <v>30</v>
      </c>
      <c r="H5226">
        <v>49</v>
      </c>
      <c r="J5226">
        <v>5.6</v>
      </c>
      <c r="K5226">
        <v>5.6</v>
      </c>
      <c r="L5226">
        <v>5.4</v>
      </c>
      <c r="M5226">
        <v>5</v>
      </c>
      <c r="R5226" t="s">
        <v>80</v>
      </c>
      <c r="T5226" t="s">
        <v>315</v>
      </c>
      <c r="U5226">
        <v>39.93</v>
      </c>
      <c r="V5226">
        <v>40.811999999999998</v>
      </c>
      <c r="W5226">
        <v>140</v>
      </c>
      <c r="X5226">
        <v>10</v>
      </c>
      <c r="Y5226">
        <v>1</v>
      </c>
      <c r="AB5226">
        <v>46</v>
      </c>
      <c r="AC5226">
        <v>1</v>
      </c>
      <c r="AE5226">
        <v>1</v>
      </c>
      <c r="AF5226">
        <v>45</v>
      </c>
      <c r="AG5226">
        <v>1</v>
      </c>
      <c r="AH5226">
        <v>45</v>
      </c>
      <c r="AI5226">
        <v>1</v>
      </c>
      <c r="AJ5226">
        <v>10</v>
      </c>
      <c r="AK5226">
        <v>1</v>
      </c>
      <c r="AN5226">
        <v>46</v>
      </c>
      <c r="AO5226">
        <v>1</v>
      </c>
      <c r="AQ5226">
        <v>1</v>
      </c>
      <c r="AR5226">
        <v>45</v>
      </c>
      <c r="AS5226">
        <v>1</v>
      </c>
    </row>
    <row r="5227" spans="1:47" x14ac:dyDescent="0.35">
      <c r="A5227">
        <v>5769</v>
      </c>
      <c r="B5227" t="s">
        <v>47</v>
      </c>
      <c r="C5227">
        <v>2004</v>
      </c>
      <c r="D5227">
        <v>3</v>
      </c>
      <c r="E5227">
        <v>28</v>
      </c>
      <c r="F5227">
        <v>3</v>
      </c>
      <c r="G5227">
        <v>51</v>
      </c>
      <c r="H5227">
        <v>10</v>
      </c>
      <c r="I5227">
        <v>5</v>
      </c>
      <c r="J5227">
        <v>5.6</v>
      </c>
      <c r="K5227">
        <v>5.6</v>
      </c>
      <c r="L5227">
        <v>5.3</v>
      </c>
      <c r="M5227">
        <v>5.3</v>
      </c>
      <c r="N5227">
        <v>5.3</v>
      </c>
      <c r="R5227" t="s">
        <v>80</v>
      </c>
      <c r="T5227" t="s">
        <v>3450</v>
      </c>
      <c r="U5227">
        <v>39.847000000000001</v>
      </c>
      <c r="V5227">
        <v>40.874000000000002</v>
      </c>
      <c r="W5227">
        <v>140</v>
      </c>
      <c r="AB5227">
        <v>12</v>
      </c>
      <c r="AC5227">
        <v>1</v>
      </c>
      <c r="AE5227">
        <v>1</v>
      </c>
      <c r="AF5227">
        <v>50</v>
      </c>
      <c r="AG5227">
        <v>1</v>
      </c>
      <c r="AH5227">
        <v>50</v>
      </c>
      <c r="AI5227">
        <v>1</v>
      </c>
      <c r="AN5227">
        <v>12</v>
      </c>
      <c r="AO5227">
        <v>1</v>
      </c>
      <c r="AQ5227">
        <v>1</v>
      </c>
      <c r="AR5227">
        <v>50</v>
      </c>
      <c r="AS5227">
        <v>1</v>
      </c>
    </row>
    <row r="5228" spans="1:47" x14ac:dyDescent="0.35">
      <c r="A5228">
        <v>5771</v>
      </c>
      <c r="B5228" t="s">
        <v>47</v>
      </c>
      <c r="C5228">
        <v>2004</v>
      </c>
      <c r="D5228">
        <v>4</v>
      </c>
      <c r="E5228">
        <v>5</v>
      </c>
      <c r="F5228">
        <v>21</v>
      </c>
      <c r="G5228">
        <v>24</v>
      </c>
      <c r="H5228">
        <v>4</v>
      </c>
      <c r="I5228">
        <v>187</v>
      </c>
      <c r="J5228">
        <v>6.5</v>
      </c>
      <c r="K5228">
        <v>6.5</v>
      </c>
      <c r="M5228">
        <v>6.4</v>
      </c>
      <c r="R5228" t="s">
        <v>121</v>
      </c>
      <c r="T5228" t="s">
        <v>2838</v>
      </c>
      <c r="U5228">
        <v>36.512</v>
      </c>
      <c r="V5228">
        <v>71.028999999999996</v>
      </c>
      <c r="W5228">
        <v>40</v>
      </c>
      <c r="X5228">
        <v>3</v>
      </c>
      <c r="Y5228">
        <v>1</v>
      </c>
      <c r="AB5228">
        <v>5</v>
      </c>
      <c r="AC5228">
        <v>1</v>
      </c>
      <c r="AJ5228">
        <v>3</v>
      </c>
      <c r="AK5228">
        <v>1</v>
      </c>
      <c r="AN5228">
        <v>5</v>
      </c>
      <c r="AO5228">
        <v>1</v>
      </c>
    </row>
    <row r="5229" spans="1:47" x14ac:dyDescent="0.35">
      <c r="A5229">
        <v>5772</v>
      </c>
      <c r="B5229" t="s">
        <v>47</v>
      </c>
      <c r="C5229">
        <v>2004</v>
      </c>
      <c r="D5229">
        <v>4</v>
      </c>
      <c r="E5229">
        <v>9</v>
      </c>
      <c r="F5229">
        <v>1</v>
      </c>
      <c r="G5229">
        <v>55</v>
      </c>
      <c r="H5229">
        <v>50.7</v>
      </c>
      <c r="I5229">
        <v>66</v>
      </c>
      <c r="J5229">
        <v>5.4</v>
      </c>
      <c r="K5229">
        <v>5.4</v>
      </c>
      <c r="M5229">
        <v>5.5</v>
      </c>
      <c r="R5229" t="s">
        <v>676</v>
      </c>
      <c r="T5229" t="s">
        <v>3451</v>
      </c>
      <c r="U5229">
        <v>-1.5489999999999999</v>
      </c>
      <c r="V5229">
        <v>100.54</v>
      </c>
      <c r="W5229">
        <v>60</v>
      </c>
      <c r="AE5229">
        <v>1</v>
      </c>
      <c r="AQ5229">
        <v>1</v>
      </c>
      <c r="AU5229">
        <v>1</v>
      </c>
    </row>
    <row r="5230" spans="1:47" x14ac:dyDescent="0.35">
      <c r="A5230">
        <v>5774</v>
      </c>
      <c r="B5230" t="s">
        <v>47</v>
      </c>
      <c r="C5230">
        <v>2004</v>
      </c>
      <c r="D5230">
        <v>4</v>
      </c>
      <c r="E5230">
        <v>16</v>
      </c>
      <c r="F5230">
        <v>18</v>
      </c>
      <c r="G5230">
        <v>32</v>
      </c>
      <c r="H5230">
        <v>24</v>
      </c>
      <c r="I5230">
        <v>96</v>
      </c>
      <c r="J5230">
        <v>5.5</v>
      </c>
      <c r="K5230">
        <v>5.5</v>
      </c>
      <c r="M5230">
        <v>5.5</v>
      </c>
      <c r="R5230" t="s">
        <v>676</v>
      </c>
      <c r="T5230" t="s">
        <v>1131</v>
      </c>
      <c r="U5230">
        <v>-8.6690000000000005</v>
      </c>
      <c r="V5230">
        <v>114.65</v>
      </c>
      <c r="W5230">
        <v>60</v>
      </c>
      <c r="AE5230">
        <v>1</v>
      </c>
      <c r="AI5230">
        <v>1</v>
      </c>
      <c r="AQ5230">
        <v>1</v>
      </c>
      <c r="AU5230">
        <v>1</v>
      </c>
    </row>
    <row r="5231" spans="1:47" x14ac:dyDescent="0.35">
      <c r="A5231">
        <v>5775</v>
      </c>
      <c r="B5231" t="s">
        <v>47</v>
      </c>
      <c r="C5231">
        <v>2004</v>
      </c>
      <c r="D5231">
        <v>4</v>
      </c>
      <c r="E5231">
        <v>23</v>
      </c>
      <c r="F5231">
        <v>1</v>
      </c>
      <c r="G5231">
        <v>50</v>
      </c>
      <c r="H5231">
        <v>30.2</v>
      </c>
      <c r="I5231">
        <v>66</v>
      </c>
      <c r="J5231">
        <v>6.7</v>
      </c>
      <c r="K5231">
        <v>6.7</v>
      </c>
      <c r="M5231">
        <v>6.5</v>
      </c>
      <c r="R5231" t="s">
        <v>676</v>
      </c>
      <c r="T5231" t="s">
        <v>3452</v>
      </c>
      <c r="U5231">
        <v>-9.3620000000000001</v>
      </c>
      <c r="V5231">
        <v>122.839</v>
      </c>
      <c r="W5231">
        <v>60</v>
      </c>
      <c r="AE5231">
        <v>1</v>
      </c>
      <c r="AQ5231">
        <v>1</v>
      </c>
    </row>
    <row r="5232" spans="1:47" x14ac:dyDescent="0.35">
      <c r="A5232">
        <v>5776</v>
      </c>
      <c r="B5232" t="s">
        <v>47</v>
      </c>
      <c r="C5232">
        <v>2004</v>
      </c>
      <c r="D5232">
        <v>5</v>
      </c>
      <c r="E5232">
        <v>1</v>
      </c>
      <c r="F5232">
        <v>7</v>
      </c>
      <c r="G5232">
        <v>56</v>
      </c>
      <c r="H5232">
        <v>13.6</v>
      </c>
      <c r="I5232">
        <v>45</v>
      </c>
      <c r="J5232">
        <v>5.2</v>
      </c>
      <c r="K5232">
        <v>5.2</v>
      </c>
      <c r="L5232">
        <v>5.0999999999999996</v>
      </c>
      <c r="M5232">
        <v>5.2</v>
      </c>
      <c r="R5232" t="s">
        <v>738</v>
      </c>
      <c r="T5232" t="s">
        <v>3453</v>
      </c>
      <c r="U5232">
        <v>24.081</v>
      </c>
      <c r="V5232">
        <v>121.611</v>
      </c>
      <c r="W5232">
        <v>30</v>
      </c>
      <c r="X5232">
        <v>2</v>
      </c>
      <c r="Y5232">
        <v>1</v>
      </c>
      <c r="AB5232">
        <v>1</v>
      </c>
      <c r="AC5232">
        <v>1</v>
      </c>
      <c r="AE5232">
        <v>1</v>
      </c>
      <c r="AJ5232">
        <v>2</v>
      </c>
      <c r="AK5232">
        <v>1</v>
      </c>
      <c r="AN5232">
        <v>1</v>
      </c>
      <c r="AO5232">
        <v>1</v>
      </c>
      <c r="AQ5232">
        <v>1</v>
      </c>
    </row>
    <row r="5233" spans="1:47" x14ac:dyDescent="0.35">
      <c r="A5233">
        <v>5777</v>
      </c>
      <c r="B5233" t="s">
        <v>47</v>
      </c>
      <c r="C5233">
        <v>2004</v>
      </c>
      <c r="D5233">
        <v>5</v>
      </c>
      <c r="E5233">
        <v>3</v>
      </c>
      <c r="F5233">
        <v>4</v>
      </c>
      <c r="G5233">
        <v>36</v>
      </c>
      <c r="H5233">
        <v>50</v>
      </c>
      <c r="I5233">
        <v>21</v>
      </c>
      <c r="J5233">
        <v>6.6</v>
      </c>
      <c r="K5233">
        <v>6.6</v>
      </c>
      <c r="L5233">
        <v>6.5</v>
      </c>
      <c r="M5233">
        <v>5.9</v>
      </c>
      <c r="N5233">
        <v>6.4</v>
      </c>
      <c r="Q5233">
        <v>6</v>
      </c>
      <c r="R5233" t="s">
        <v>539</v>
      </c>
      <c r="T5233" t="s">
        <v>3454</v>
      </c>
      <c r="U5233">
        <v>-37.695</v>
      </c>
      <c r="V5233">
        <v>-73.406000000000006</v>
      </c>
      <c r="W5233">
        <v>160</v>
      </c>
      <c r="AE5233">
        <v>1</v>
      </c>
      <c r="AQ5233">
        <v>1</v>
      </c>
    </row>
    <row r="5234" spans="1:47" x14ac:dyDescent="0.35">
      <c r="A5234">
        <v>5778</v>
      </c>
      <c r="B5234" t="s">
        <v>47</v>
      </c>
      <c r="C5234">
        <v>2004</v>
      </c>
      <c r="D5234">
        <v>5</v>
      </c>
      <c r="E5234">
        <v>4</v>
      </c>
      <c r="F5234">
        <v>5</v>
      </c>
      <c r="G5234">
        <v>4</v>
      </c>
      <c r="H5234">
        <v>58.3</v>
      </c>
      <c r="I5234">
        <v>14</v>
      </c>
      <c r="J5234">
        <v>5.4</v>
      </c>
      <c r="K5234">
        <v>5.4</v>
      </c>
      <c r="L5234">
        <v>5.2</v>
      </c>
      <c r="M5234">
        <v>5.4</v>
      </c>
      <c r="R5234" t="s">
        <v>93</v>
      </c>
      <c r="T5234" t="s">
        <v>3389</v>
      </c>
      <c r="U5234">
        <v>37.506</v>
      </c>
      <c r="V5234">
        <v>96.757999999999996</v>
      </c>
      <c r="W5234">
        <v>30</v>
      </c>
      <c r="AE5234">
        <v>3</v>
      </c>
      <c r="AQ5234">
        <v>3</v>
      </c>
      <c r="AT5234">
        <v>3100</v>
      </c>
      <c r="AU5234">
        <v>4</v>
      </c>
    </row>
    <row r="5235" spans="1:47" x14ac:dyDescent="0.35">
      <c r="A5235">
        <v>5779</v>
      </c>
      <c r="B5235" t="s">
        <v>47</v>
      </c>
      <c r="C5235">
        <v>2004</v>
      </c>
      <c r="D5235">
        <v>5</v>
      </c>
      <c r="E5235">
        <v>8</v>
      </c>
      <c r="F5235">
        <v>4</v>
      </c>
      <c r="G5235">
        <v>39</v>
      </c>
      <c r="H5235">
        <v>25</v>
      </c>
      <c r="I5235">
        <v>67</v>
      </c>
      <c r="J5235">
        <v>5</v>
      </c>
      <c r="M5235">
        <v>5</v>
      </c>
      <c r="R5235" t="s">
        <v>73</v>
      </c>
      <c r="T5235" t="s">
        <v>2306</v>
      </c>
      <c r="U5235">
        <v>29.881</v>
      </c>
      <c r="V5235">
        <v>51.473999999999997</v>
      </c>
      <c r="W5235">
        <v>140</v>
      </c>
      <c r="AE5235">
        <v>1</v>
      </c>
      <c r="AF5235">
        <v>4</v>
      </c>
      <c r="AG5235">
        <v>1</v>
      </c>
      <c r="AH5235">
        <v>4</v>
      </c>
      <c r="AI5235">
        <v>1</v>
      </c>
      <c r="AQ5235">
        <v>1</v>
      </c>
      <c r="AR5235">
        <v>4</v>
      </c>
      <c r="AS5235">
        <v>1</v>
      </c>
      <c r="AT5235">
        <v>6</v>
      </c>
      <c r="AU5235">
        <v>1</v>
      </c>
    </row>
    <row r="5236" spans="1:47" x14ac:dyDescent="0.35">
      <c r="A5236">
        <v>5780</v>
      </c>
      <c r="B5236" t="s">
        <v>47</v>
      </c>
      <c r="C5236">
        <v>2004</v>
      </c>
      <c r="D5236">
        <v>5</v>
      </c>
      <c r="E5236">
        <v>8</v>
      </c>
      <c r="F5236">
        <v>20</v>
      </c>
      <c r="G5236">
        <v>11</v>
      </c>
      <c r="H5236">
        <v>44.2</v>
      </c>
      <c r="I5236">
        <v>10</v>
      </c>
      <c r="J5236">
        <v>4.5</v>
      </c>
      <c r="M5236">
        <v>4.5</v>
      </c>
      <c r="R5236" t="s">
        <v>115</v>
      </c>
      <c r="T5236" t="s">
        <v>2198</v>
      </c>
      <c r="U5236">
        <v>30.126000000000001</v>
      </c>
      <c r="V5236">
        <v>67.120999999999995</v>
      </c>
      <c r="W5236">
        <v>60</v>
      </c>
      <c r="X5236">
        <v>1</v>
      </c>
      <c r="Y5236">
        <v>1</v>
      </c>
      <c r="AB5236">
        <v>30</v>
      </c>
      <c r="AC5236">
        <v>1</v>
      </c>
      <c r="AE5236">
        <v>1</v>
      </c>
      <c r="AJ5236">
        <v>1</v>
      </c>
      <c r="AK5236">
        <v>1</v>
      </c>
      <c r="AN5236">
        <v>30</v>
      </c>
      <c r="AO5236">
        <v>1</v>
      </c>
      <c r="AQ5236">
        <v>1</v>
      </c>
      <c r="AU5236">
        <v>1</v>
      </c>
    </row>
    <row r="5237" spans="1:47" x14ac:dyDescent="0.35">
      <c r="A5237">
        <v>5782</v>
      </c>
      <c r="B5237" t="s">
        <v>47</v>
      </c>
      <c r="C5237">
        <v>2004</v>
      </c>
      <c r="D5237">
        <v>5</v>
      </c>
      <c r="E5237">
        <v>19</v>
      </c>
      <c r="F5237">
        <v>21</v>
      </c>
      <c r="G5237">
        <v>28</v>
      </c>
      <c r="H5237">
        <v>10.6</v>
      </c>
      <c r="I5237">
        <v>35</v>
      </c>
      <c r="J5237">
        <v>4.0999999999999996</v>
      </c>
      <c r="L5237">
        <v>4.0999999999999996</v>
      </c>
      <c r="M5237">
        <v>4.8</v>
      </c>
      <c r="Q5237">
        <v>6</v>
      </c>
      <c r="R5237" t="s">
        <v>621</v>
      </c>
      <c r="T5237" t="s">
        <v>3455</v>
      </c>
      <c r="U5237">
        <v>9.9260000000000002</v>
      </c>
      <c r="V5237">
        <v>124.038</v>
      </c>
      <c r="W5237">
        <v>170</v>
      </c>
      <c r="AE5237">
        <v>1</v>
      </c>
      <c r="AQ5237">
        <v>1</v>
      </c>
    </row>
    <row r="5238" spans="1:47" x14ac:dyDescent="0.35">
      <c r="A5238">
        <v>5783</v>
      </c>
      <c r="B5238" t="s">
        <v>47</v>
      </c>
      <c r="C5238">
        <v>2004</v>
      </c>
      <c r="D5238">
        <v>5</v>
      </c>
      <c r="E5238">
        <v>28</v>
      </c>
      <c r="F5238">
        <v>12</v>
      </c>
      <c r="G5238">
        <v>38</v>
      </c>
      <c r="H5238">
        <v>44.4</v>
      </c>
      <c r="I5238">
        <v>17</v>
      </c>
      <c r="J5238">
        <v>6.3</v>
      </c>
      <c r="K5238">
        <v>6.3</v>
      </c>
      <c r="L5238">
        <v>6.3</v>
      </c>
      <c r="M5238">
        <v>6.2</v>
      </c>
      <c r="R5238" t="s">
        <v>73</v>
      </c>
      <c r="T5238" t="s">
        <v>3456</v>
      </c>
      <c r="U5238">
        <v>36.29</v>
      </c>
      <c r="V5238">
        <v>51.61</v>
      </c>
      <c r="W5238">
        <v>140</v>
      </c>
      <c r="X5238">
        <v>35</v>
      </c>
      <c r="Y5238">
        <v>1</v>
      </c>
      <c r="AB5238">
        <v>400</v>
      </c>
      <c r="AC5238">
        <v>3</v>
      </c>
      <c r="AD5238">
        <v>165</v>
      </c>
      <c r="AE5238">
        <v>4</v>
      </c>
      <c r="AJ5238">
        <v>35</v>
      </c>
      <c r="AK5238">
        <v>1</v>
      </c>
      <c r="AN5238">
        <v>400</v>
      </c>
      <c r="AO5238">
        <v>3</v>
      </c>
      <c r="AP5238">
        <v>165</v>
      </c>
      <c r="AQ5238">
        <v>4</v>
      </c>
      <c r="AU5238">
        <v>3</v>
      </c>
    </row>
    <row r="5239" spans="1:47" x14ac:dyDescent="0.35">
      <c r="A5239">
        <v>5784</v>
      </c>
      <c r="B5239" t="s">
        <v>47</v>
      </c>
      <c r="C5239">
        <v>2004</v>
      </c>
      <c r="D5239">
        <v>5</v>
      </c>
      <c r="E5239">
        <v>30</v>
      </c>
      <c r="F5239">
        <v>2</v>
      </c>
      <c r="G5239">
        <v>52</v>
      </c>
      <c r="H5239">
        <v>12.2</v>
      </c>
      <c r="I5239">
        <v>14</v>
      </c>
      <c r="J5239">
        <v>4.9000000000000004</v>
      </c>
      <c r="K5239">
        <v>4.9000000000000004</v>
      </c>
      <c r="M5239">
        <v>4.9000000000000004</v>
      </c>
      <c r="R5239" t="s">
        <v>98</v>
      </c>
      <c r="T5239" t="s">
        <v>3457</v>
      </c>
      <c r="U5239">
        <v>47.311</v>
      </c>
      <c r="V5239">
        <v>142.12</v>
      </c>
      <c r="W5239">
        <v>50</v>
      </c>
      <c r="AE5239">
        <v>1</v>
      </c>
      <c r="AH5239">
        <v>46</v>
      </c>
      <c r="AI5239">
        <v>1</v>
      </c>
      <c r="AQ5239">
        <v>1</v>
      </c>
      <c r="AT5239">
        <v>46</v>
      </c>
      <c r="AU5239">
        <v>1</v>
      </c>
    </row>
    <row r="5240" spans="1:47" x14ac:dyDescent="0.35">
      <c r="A5240">
        <v>5785</v>
      </c>
      <c r="B5240" t="s">
        <v>47</v>
      </c>
      <c r="C5240">
        <v>2004</v>
      </c>
      <c r="D5240">
        <v>6</v>
      </c>
      <c r="E5240">
        <v>9</v>
      </c>
      <c r="F5240">
        <v>11</v>
      </c>
      <c r="G5240">
        <v>41</v>
      </c>
      <c r="H5240">
        <v>16.5</v>
      </c>
      <c r="I5240">
        <v>10</v>
      </c>
      <c r="J5240">
        <v>4.5999999999999996</v>
      </c>
      <c r="N5240">
        <v>4.5999999999999996</v>
      </c>
      <c r="R5240" t="s">
        <v>3458</v>
      </c>
      <c r="T5240" t="s">
        <v>3459</v>
      </c>
      <c r="U5240">
        <v>27.835999999999999</v>
      </c>
      <c r="V5240">
        <v>36.905000000000001</v>
      </c>
      <c r="W5240">
        <v>140</v>
      </c>
      <c r="AE5240">
        <v>1</v>
      </c>
      <c r="AQ5240">
        <v>1</v>
      </c>
    </row>
    <row r="5241" spans="1:47" x14ac:dyDescent="0.35">
      <c r="A5241">
        <v>5786</v>
      </c>
      <c r="B5241" t="s">
        <v>47</v>
      </c>
      <c r="C5241">
        <v>2004</v>
      </c>
      <c r="D5241">
        <v>6</v>
      </c>
      <c r="E5241">
        <v>15</v>
      </c>
      <c r="F5241">
        <v>11</v>
      </c>
      <c r="G5241">
        <v>16</v>
      </c>
      <c r="H5241">
        <v>31.5</v>
      </c>
      <c r="I5241">
        <v>38</v>
      </c>
      <c r="J5241">
        <v>5.9</v>
      </c>
      <c r="K5241">
        <v>5.9</v>
      </c>
      <c r="L5241">
        <v>5.4</v>
      </c>
      <c r="M5241">
        <v>5.7</v>
      </c>
      <c r="Q5241">
        <v>6</v>
      </c>
      <c r="R5241" t="s">
        <v>539</v>
      </c>
      <c r="T5241" t="s">
        <v>3460</v>
      </c>
      <c r="U5241">
        <v>-38.853999999999999</v>
      </c>
      <c r="V5241">
        <v>-73.155000000000001</v>
      </c>
      <c r="W5241">
        <v>160</v>
      </c>
      <c r="AE5241">
        <v>1</v>
      </c>
      <c r="AQ5241">
        <v>1</v>
      </c>
    </row>
    <row r="5242" spans="1:47" x14ac:dyDescent="0.35">
      <c r="A5242">
        <v>5787</v>
      </c>
      <c r="B5242" t="s">
        <v>47</v>
      </c>
      <c r="C5242">
        <v>2004</v>
      </c>
      <c r="D5242">
        <v>7</v>
      </c>
      <c r="E5242">
        <v>1</v>
      </c>
      <c r="F5242">
        <v>22</v>
      </c>
      <c r="G5242">
        <v>30</v>
      </c>
      <c r="H5242">
        <v>9.3000000000000007</v>
      </c>
      <c r="I5242">
        <v>5</v>
      </c>
      <c r="J5242">
        <v>5.0999999999999996</v>
      </c>
      <c r="K5242">
        <v>5.0999999999999996</v>
      </c>
      <c r="L5242">
        <v>4.8</v>
      </c>
      <c r="M5242">
        <v>5.4</v>
      </c>
      <c r="R5242" t="s">
        <v>80</v>
      </c>
      <c r="T5242" t="s">
        <v>3461</v>
      </c>
      <c r="U5242">
        <v>39.765999999999998</v>
      </c>
      <c r="V5242">
        <v>43.978999999999999</v>
      </c>
      <c r="W5242">
        <v>140</v>
      </c>
      <c r="X5242">
        <v>18</v>
      </c>
      <c r="Y5242">
        <v>1</v>
      </c>
      <c r="AB5242">
        <v>21</v>
      </c>
      <c r="AC5242">
        <v>1</v>
      </c>
      <c r="AJ5242">
        <v>18</v>
      </c>
      <c r="AK5242">
        <v>1</v>
      </c>
      <c r="AN5242">
        <v>21</v>
      </c>
      <c r="AO5242">
        <v>1</v>
      </c>
    </row>
    <row r="5243" spans="1:47" x14ac:dyDescent="0.35">
      <c r="A5243">
        <v>5789</v>
      </c>
      <c r="B5243" t="s">
        <v>47</v>
      </c>
      <c r="C5243">
        <v>2004</v>
      </c>
      <c r="D5243">
        <v>7</v>
      </c>
      <c r="E5243">
        <v>12</v>
      </c>
      <c r="F5243">
        <v>13</v>
      </c>
      <c r="G5243">
        <v>4</v>
      </c>
      <c r="H5243">
        <v>7.1</v>
      </c>
      <c r="I5243">
        <v>8</v>
      </c>
      <c r="J5243">
        <v>5.2</v>
      </c>
      <c r="K5243">
        <v>5.2</v>
      </c>
      <c r="L5243">
        <v>4.9000000000000004</v>
      </c>
      <c r="M5243">
        <v>5</v>
      </c>
      <c r="N5243">
        <v>5.7</v>
      </c>
      <c r="R5243" t="s">
        <v>191</v>
      </c>
      <c r="T5243" t="s">
        <v>3462</v>
      </c>
      <c r="U5243">
        <v>46.295999999999999</v>
      </c>
      <c r="V5243">
        <v>13.641</v>
      </c>
      <c r="W5243">
        <v>130</v>
      </c>
      <c r="X5243">
        <v>1</v>
      </c>
      <c r="Y5243">
        <v>1</v>
      </c>
      <c r="AB5243">
        <v>5</v>
      </c>
      <c r="AC5243">
        <v>1</v>
      </c>
      <c r="AE5243">
        <v>1</v>
      </c>
      <c r="AG5243">
        <v>1</v>
      </c>
      <c r="AI5243">
        <v>1</v>
      </c>
      <c r="AJ5243">
        <v>1</v>
      </c>
      <c r="AK5243">
        <v>1</v>
      </c>
      <c r="AN5243">
        <v>5</v>
      </c>
      <c r="AO5243">
        <v>1</v>
      </c>
      <c r="AQ5243">
        <v>1</v>
      </c>
      <c r="AS5243">
        <v>1</v>
      </c>
      <c r="AU5243">
        <v>1</v>
      </c>
    </row>
    <row r="5244" spans="1:47" x14ac:dyDescent="0.35">
      <c r="A5244">
        <v>5790</v>
      </c>
      <c r="B5244" t="s">
        <v>47</v>
      </c>
      <c r="C5244">
        <v>2004</v>
      </c>
      <c r="D5244">
        <v>7</v>
      </c>
      <c r="E5244">
        <v>14</v>
      </c>
      <c r="F5244">
        <v>14</v>
      </c>
      <c r="G5244">
        <v>36</v>
      </c>
      <c r="H5244">
        <v>2.5</v>
      </c>
      <c r="J5244">
        <v>4.5999999999999996</v>
      </c>
      <c r="M5244">
        <v>4.5999999999999996</v>
      </c>
      <c r="R5244" t="s">
        <v>121</v>
      </c>
      <c r="T5244" t="s">
        <v>3463</v>
      </c>
      <c r="U5244">
        <v>34.89</v>
      </c>
      <c r="V5244">
        <v>61.851999999999997</v>
      </c>
      <c r="W5244">
        <v>40</v>
      </c>
      <c r="AE5244">
        <v>2</v>
      </c>
      <c r="AQ5244">
        <v>2</v>
      </c>
      <c r="AT5244">
        <v>150</v>
      </c>
      <c r="AU5244">
        <v>3</v>
      </c>
    </row>
    <row r="5245" spans="1:47" x14ac:dyDescent="0.35">
      <c r="A5245">
        <v>5791</v>
      </c>
      <c r="B5245" t="s">
        <v>47</v>
      </c>
      <c r="C5245">
        <v>2004</v>
      </c>
      <c r="D5245">
        <v>7</v>
      </c>
      <c r="E5245">
        <v>18</v>
      </c>
      <c r="F5245">
        <v>4</v>
      </c>
      <c r="G5245">
        <v>22</v>
      </c>
      <c r="H5245">
        <v>22.6</v>
      </c>
      <c r="I5245">
        <v>5</v>
      </c>
      <c r="J5245">
        <v>5.4</v>
      </c>
      <c r="K5245">
        <v>5.4</v>
      </c>
      <c r="L5245">
        <v>5.0999999999999996</v>
      </c>
      <c r="M5245">
        <v>5.0999999999999996</v>
      </c>
      <c r="R5245" t="s">
        <v>1186</v>
      </c>
      <c r="T5245" t="s">
        <v>3464</v>
      </c>
      <c r="U5245">
        <v>-38</v>
      </c>
      <c r="V5245">
        <v>176.51</v>
      </c>
      <c r="W5245">
        <v>170</v>
      </c>
      <c r="X5245">
        <v>1</v>
      </c>
      <c r="Y5245">
        <v>1</v>
      </c>
      <c r="AB5245">
        <v>2</v>
      </c>
      <c r="AC5245">
        <v>1</v>
      </c>
      <c r="AE5245">
        <v>2</v>
      </c>
      <c r="AH5245">
        <v>5</v>
      </c>
      <c r="AI5245">
        <v>1</v>
      </c>
      <c r="AJ5245">
        <v>1</v>
      </c>
      <c r="AK5245">
        <v>1</v>
      </c>
      <c r="AN5245">
        <v>2</v>
      </c>
      <c r="AO5245">
        <v>1</v>
      </c>
      <c r="AQ5245">
        <v>2</v>
      </c>
      <c r="AT5245">
        <v>5</v>
      </c>
      <c r="AU5245">
        <v>1</v>
      </c>
    </row>
    <row r="5246" spans="1:47" x14ac:dyDescent="0.35">
      <c r="A5246">
        <v>5792</v>
      </c>
      <c r="B5246" t="s">
        <v>47</v>
      </c>
      <c r="C5246">
        <v>2004</v>
      </c>
      <c r="D5246">
        <v>7</v>
      </c>
      <c r="E5246">
        <v>18</v>
      </c>
      <c r="F5246">
        <v>8</v>
      </c>
      <c r="G5246">
        <v>31</v>
      </c>
      <c r="H5246">
        <v>45.8</v>
      </c>
      <c r="I5246">
        <v>10</v>
      </c>
      <c r="J5246">
        <v>5.2</v>
      </c>
      <c r="K5246">
        <v>5.2</v>
      </c>
      <c r="L5246">
        <v>4.8</v>
      </c>
      <c r="M5246">
        <v>5.0999999999999996</v>
      </c>
      <c r="R5246" t="s">
        <v>121</v>
      </c>
      <c r="T5246" t="s">
        <v>3465</v>
      </c>
      <c r="U5246">
        <v>33.426000000000002</v>
      </c>
      <c r="V5246">
        <v>69.524000000000001</v>
      </c>
      <c r="W5246">
        <v>40</v>
      </c>
      <c r="X5246">
        <v>2</v>
      </c>
      <c r="Y5246">
        <v>1</v>
      </c>
      <c r="AB5246">
        <v>40</v>
      </c>
      <c r="AC5246">
        <v>1</v>
      </c>
      <c r="AE5246">
        <v>3</v>
      </c>
      <c r="AG5246">
        <v>3</v>
      </c>
      <c r="AI5246">
        <v>3</v>
      </c>
      <c r="AJ5246">
        <v>2</v>
      </c>
      <c r="AK5246">
        <v>1</v>
      </c>
      <c r="AN5246">
        <v>40</v>
      </c>
      <c r="AO5246">
        <v>1</v>
      </c>
      <c r="AQ5246">
        <v>3</v>
      </c>
      <c r="AS5246">
        <v>3</v>
      </c>
    </row>
    <row r="5247" spans="1:47" x14ac:dyDescent="0.35">
      <c r="A5247">
        <v>5793</v>
      </c>
      <c r="B5247" t="s">
        <v>47</v>
      </c>
      <c r="C5247">
        <v>2004</v>
      </c>
      <c r="D5247">
        <v>7</v>
      </c>
      <c r="E5247">
        <v>30</v>
      </c>
      <c r="F5247">
        <v>7</v>
      </c>
      <c r="G5247">
        <v>14</v>
      </c>
      <c r="H5247">
        <v>7.8</v>
      </c>
      <c r="I5247">
        <v>5</v>
      </c>
      <c r="J5247">
        <v>4</v>
      </c>
      <c r="L5247">
        <v>4</v>
      </c>
      <c r="M5247">
        <v>4.8</v>
      </c>
      <c r="R5247" t="s">
        <v>80</v>
      </c>
      <c r="T5247" t="s">
        <v>3461</v>
      </c>
      <c r="U5247">
        <v>39.634</v>
      </c>
      <c r="V5247">
        <v>43.966000000000001</v>
      </c>
      <c r="W5247">
        <v>140</v>
      </c>
      <c r="X5247">
        <v>1</v>
      </c>
      <c r="Y5247">
        <v>1</v>
      </c>
      <c r="AB5247">
        <v>5</v>
      </c>
      <c r="AC5247">
        <v>1</v>
      </c>
      <c r="AE5247">
        <v>1</v>
      </c>
      <c r="AJ5247">
        <v>1</v>
      </c>
      <c r="AK5247">
        <v>1</v>
      </c>
      <c r="AN5247">
        <v>5</v>
      </c>
      <c r="AO5247">
        <v>1</v>
      </c>
      <c r="AQ5247">
        <v>1</v>
      </c>
      <c r="AU5247">
        <v>2</v>
      </c>
    </row>
    <row r="5248" spans="1:47" x14ac:dyDescent="0.35">
      <c r="A5248">
        <v>5795</v>
      </c>
      <c r="B5248" t="s">
        <v>47</v>
      </c>
      <c r="C5248">
        <v>2004</v>
      </c>
      <c r="D5248">
        <v>8</v>
      </c>
      <c r="E5248">
        <v>4</v>
      </c>
      <c r="F5248">
        <v>3</v>
      </c>
      <c r="G5248">
        <v>1</v>
      </c>
      <c r="H5248">
        <v>7.5</v>
      </c>
      <c r="I5248">
        <v>10</v>
      </c>
      <c r="J5248">
        <v>5.6</v>
      </c>
      <c r="K5248">
        <v>5.6</v>
      </c>
      <c r="L5248">
        <v>5.2</v>
      </c>
      <c r="M5248">
        <v>5.0999999999999996</v>
      </c>
      <c r="R5248" t="s">
        <v>80</v>
      </c>
      <c r="T5248" t="s">
        <v>3466</v>
      </c>
      <c r="U5248">
        <v>36.832999999999998</v>
      </c>
      <c r="V5248">
        <v>27.815000000000001</v>
      </c>
      <c r="W5248">
        <v>140</v>
      </c>
      <c r="AB5248">
        <v>15</v>
      </c>
      <c r="AC5248">
        <v>1</v>
      </c>
      <c r="AN5248">
        <v>15</v>
      </c>
      <c r="AO5248">
        <v>1</v>
      </c>
    </row>
    <row r="5249" spans="1:47" x14ac:dyDescent="0.35">
      <c r="A5249">
        <v>5796</v>
      </c>
      <c r="B5249" t="s">
        <v>47</v>
      </c>
      <c r="C5249">
        <v>2004</v>
      </c>
      <c r="D5249">
        <v>8</v>
      </c>
      <c r="E5249">
        <v>10</v>
      </c>
      <c r="F5249">
        <v>10</v>
      </c>
      <c r="G5249">
        <v>26</v>
      </c>
      <c r="H5249">
        <v>14.7</v>
      </c>
      <c r="I5249">
        <v>6</v>
      </c>
      <c r="J5249">
        <v>5.4</v>
      </c>
      <c r="K5249">
        <v>5.4</v>
      </c>
      <c r="L5249">
        <v>5.0999999999999996</v>
      </c>
      <c r="M5249">
        <v>5.0999999999999996</v>
      </c>
      <c r="R5249" t="s">
        <v>93</v>
      </c>
      <c r="T5249" t="s">
        <v>3427</v>
      </c>
      <c r="U5249">
        <v>27.265999999999998</v>
      </c>
      <c r="V5249">
        <v>103.873</v>
      </c>
      <c r="W5249">
        <v>30</v>
      </c>
      <c r="X5249">
        <v>4</v>
      </c>
      <c r="Y5249">
        <v>1</v>
      </c>
      <c r="AB5249">
        <v>600</v>
      </c>
      <c r="AC5249">
        <v>3</v>
      </c>
      <c r="AD5249">
        <v>50</v>
      </c>
      <c r="AE5249">
        <v>4</v>
      </c>
      <c r="AF5249">
        <v>18556</v>
      </c>
      <c r="AG5249">
        <v>4</v>
      </c>
      <c r="AH5249">
        <v>65601</v>
      </c>
      <c r="AI5249">
        <v>4</v>
      </c>
      <c r="AJ5249">
        <v>4</v>
      </c>
      <c r="AK5249">
        <v>1</v>
      </c>
      <c r="AN5249">
        <v>600</v>
      </c>
      <c r="AO5249">
        <v>3</v>
      </c>
      <c r="AP5249">
        <v>50</v>
      </c>
      <c r="AQ5249">
        <v>4</v>
      </c>
      <c r="AR5249">
        <v>18556</v>
      </c>
      <c r="AT5249">
        <v>65601</v>
      </c>
      <c r="AU5249">
        <v>4</v>
      </c>
    </row>
    <row r="5250" spans="1:47" x14ac:dyDescent="0.35">
      <c r="A5250">
        <v>5797</v>
      </c>
      <c r="B5250" t="s">
        <v>47</v>
      </c>
      <c r="C5250">
        <v>2004</v>
      </c>
      <c r="D5250">
        <v>8</v>
      </c>
      <c r="E5250">
        <v>11</v>
      </c>
      <c r="F5250">
        <v>15</v>
      </c>
      <c r="G5250">
        <v>48</v>
      </c>
      <c r="H5250">
        <v>26.8</v>
      </c>
      <c r="I5250">
        <v>7</v>
      </c>
      <c r="J5250">
        <v>5.7</v>
      </c>
      <c r="K5250">
        <v>5.7</v>
      </c>
      <c r="L5250">
        <v>5.5</v>
      </c>
      <c r="M5250">
        <v>5.3</v>
      </c>
      <c r="R5250" t="s">
        <v>80</v>
      </c>
      <c r="T5250" t="s">
        <v>3467</v>
      </c>
      <c r="U5250">
        <v>38.377000000000002</v>
      </c>
      <c r="V5250">
        <v>39.261000000000003</v>
      </c>
      <c r="W5250">
        <v>140</v>
      </c>
      <c r="X5250">
        <v>1</v>
      </c>
      <c r="Y5250">
        <v>1</v>
      </c>
      <c r="AB5250">
        <v>11</v>
      </c>
      <c r="AC5250">
        <v>1</v>
      </c>
      <c r="AE5250">
        <v>1</v>
      </c>
      <c r="AJ5250">
        <v>1</v>
      </c>
      <c r="AK5250">
        <v>1</v>
      </c>
      <c r="AN5250">
        <v>11</v>
      </c>
      <c r="AO5250">
        <v>1</v>
      </c>
      <c r="AQ5250">
        <v>1</v>
      </c>
    </row>
    <row r="5251" spans="1:47" x14ac:dyDescent="0.35">
      <c r="A5251">
        <v>5798</v>
      </c>
      <c r="B5251" t="s">
        <v>51</v>
      </c>
      <c r="C5251">
        <v>2004</v>
      </c>
      <c r="D5251">
        <v>9</v>
      </c>
      <c r="E5251">
        <v>5</v>
      </c>
      <c r="F5251">
        <v>10</v>
      </c>
      <c r="G5251">
        <v>7</v>
      </c>
      <c r="H5251">
        <v>7.8</v>
      </c>
      <c r="I5251">
        <v>14</v>
      </c>
      <c r="J5251">
        <v>7.2</v>
      </c>
      <c r="K5251">
        <v>7.2</v>
      </c>
      <c r="L5251">
        <v>7</v>
      </c>
      <c r="M5251">
        <v>6.7</v>
      </c>
      <c r="R5251" t="s">
        <v>199</v>
      </c>
      <c r="T5251" t="s">
        <v>3468</v>
      </c>
      <c r="U5251">
        <v>33.07</v>
      </c>
      <c r="V5251">
        <v>136.61799999999999</v>
      </c>
      <c r="W5251">
        <v>30</v>
      </c>
      <c r="AB5251">
        <v>4</v>
      </c>
      <c r="AC5251">
        <v>1</v>
      </c>
      <c r="AE5251">
        <v>1</v>
      </c>
      <c r="AN5251">
        <v>4</v>
      </c>
      <c r="AO5251">
        <v>1</v>
      </c>
      <c r="AQ5251">
        <v>1</v>
      </c>
    </row>
    <row r="5252" spans="1:47" x14ac:dyDescent="0.35">
      <c r="A5252">
        <v>5799</v>
      </c>
      <c r="B5252" t="s">
        <v>51</v>
      </c>
      <c r="C5252">
        <v>2004</v>
      </c>
      <c r="D5252">
        <v>9</v>
      </c>
      <c r="E5252">
        <v>5</v>
      </c>
      <c r="F5252">
        <v>14</v>
      </c>
      <c r="G5252">
        <v>57</v>
      </c>
      <c r="H5252">
        <v>18.600000000000001</v>
      </c>
      <c r="I5252">
        <v>10</v>
      </c>
      <c r="J5252">
        <v>7.4</v>
      </c>
      <c r="K5252">
        <v>7.4</v>
      </c>
      <c r="L5252">
        <v>7.1</v>
      </c>
      <c r="M5252">
        <v>6.2</v>
      </c>
      <c r="R5252" t="s">
        <v>199</v>
      </c>
      <c r="T5252" t="s">
        <v>3469</v>
      </c>
      <c r="U5252">
        <v>33.183999999999997</v>
      </c>
      <c r="V5252">
        <v>137.071</v>
      </c>
      <c r="W5252">
        <v>30</v>
      </c>
      <c r="AB5252">
        <v>40</v>
      </c>
      <c r="AC5252">
        <v>1</v>
      </c>
      <c r="AE5252">
        <v>1</v>
      </c>
      <c r="AN5252">
        <v>40</v>
      </c>
      <c r="AO5252">
        <v>1</v>
      </c>
      <c r="AQ5252">
        <v>1</v>
      </c>
    </row>
    <row r="5253" spans="1:47" x14ac:dyDescent="0.35">
      <c r="A5253">
        <v>5800</v>
      </c>
      <c r="B5253" t="s">
        <v>47</v>
      </c>
      <c r="C5253">
        <v>2004</v>
      </c>
      <c r="D5253">
        <v>9</v>
      </c>
      <c r="E5253">
        <v>7</v>
      </c>
      <c r="F5253">
        <v>11</v>
      </c>
      <c r="G5253">
        <v>53</v>
      </c>
      <c r="H5253">
        <v>6.1</v>
      </c>
      <c r="I5253">
        <v>22</v>
      </c>
      <c r="J5253">
        <v>6.1</v>
      </c>
      <c r="K5253">
        <v>6.1</v>
      </c>
      <c r="L5253">
        <v>6.1</v>
      </c>
      <c r="M5253">
        <v>6.1</v>
      </c>
      <c r="R5253" t="s">
        <v>807</v>
      </c>
      <c r="T5253" t="s">
        <v>3470</v>
      </c>
      <c r="U5253">
        <v>-28.573</v>
      </c>
      <c r="V5253">
        <v>-65.84</v>
      </c>
      <c r="W5253">
        <v>160</v>
      </c>
      <c r="X5253">
        <v>1</v>
      </c>
      <c r="Y5253">
        <v>1</v>
      </c>
      <c r="AC5253">
        <v>2</v>
      </c>
      <c r="AE5253">
        <v>1</v>
      </c>
      <c r="AG5253">
        <v>2</v>
      </c>
      <c r="AI5253">
        <v>2</v>
      </c>
      <c r="AJ5253">
        <v>1</v>
      </c>
      <c r="AK5253">
        <v>1</v>
      </c>
      <c r="AO5253">
        <v>2</v>
      </c>
      <c r="AQ5253">
        <v>1</v>
      </c>
      <c r="AS5253">
        <v>2</v>
      </c>
    </row>
    <row r="5254" spans="1:47" x14ac:dyDescent="0.35">
      <c r="A5254">
        <v>5801</v>
      </c>
      <c r="B5254" t="s">
        <v>47</v>
      </c>
      <c r="C5254">
        <v>2004</v>
      </c>
      <c r="D5254">
        <v>9</v>
      </c>
      <c r="E5254">
        <v>7</v>
      </c>
      <c r="F5254">
        <v>12</v>
      </c>
      <c r="G5254">
        <v>15</v>
      </c>
      <c r="H5254">
        <v>49.7</v>
      </c>
      <c r="I5254">
        <v>10</v>
      </c>
      <c r="J5254">
        <v>5.2</v>
      </c>
      <c r="M5254">
        <v>5.2</v>
      </c>
      <c r="R5254" t="s">
        <v>93</v>
      </c>
      <c r="T5254" t="s">
        <v>95</v>
      </c>
      <c r="U5254">
        <v>34.682000000000002</v>
      </c>
      <c r="V5254">
        <v>103.78100000000001</v>
      </c>
      <c r="W5254">
        <v>30</v>
      </c>
      <c r="AB5254">
        <v>19</v>
      </c>
      <c r="AC5254">
        <v>1</v>
      </c>
      <c r="AE5254">
        <v>3</v>
      </c>
      <c r="AF5254">
        <v>600</v>
      </c>
      <c r="AG5254">
        <v>3</v>
      </c>
      <c r="AN5254">
        <v>19</v>
      </c>
      <c r="AO5254">
        <v>1</v>
      </c>
      <c r="AQ5254">
        <v>3</v>
      </c>
      <c r="AR5254">
        <v>600</v>
      </c>
      <c r="AS5254">
        <v>3</v>
      </c>
    </row>
    <row r="5255" spans="1:47" x14ac:dyDescent="0.35">
      <c r="A5255">
        <v>5802</v>
      </c>
      <c r="B5255" t="s">
        <v>47</v>
      </c>
      <c r="C5255">
        <v>2004</v>
      </c>
      <c r="D5255">
        <v>9</v>
      </c>
      <c r="E5255">
        <v>21</v>
      </c>
      <c r="F5255">
        <v>13</v>
      </c>
      <c r="G5255">
        <v>32</v>
      </c>
      <c r="H5255">
        <v>30.8</v>
      </c>
      <c r="I5255">
        <v>10</v>
      </c>
      <c r="J5255">
        <v>4.8</v>
      </c>
      <c r="K5255">
        <v>4.8</v>
      </c>
      <c r="M5255">
        <v>4.9000000000000004</v>
      </c>
      <c r="N5255">
        <v>4.8</v>
      </c>
      <c r="Q5255">
        <v>6</v>
      </c>
      <c r="R5255" t="s">
        <v>3471</v>
      </c>
      <c r="T5255" t="s">
        <v>3472</v>
      </c>
      <c r="U5255">
        <v>54.841000000000001</v>
      </c>
      <c r="V5255">
        <v>19.911999999999999</v>
      </c>
      <c r="W5255">
        <v>120</v>
      </c>
      <c r="AB5255">
        <v>3</v>
      </c>
      <c r="AC5255">
        <v>1</v>
      </c>
      <c r="AE5255">
        <v>1</v>
      </c>
      <c r="AN5255">
        <v>3</v>
      </c>
      <c r="AO5255">
        <v>1</v>
      </c>
      <c r="AQ5255">
        <v>1</v>
      </c>
    </row>
    <row r="5256" spans="1:47" x14ac:dyDescent="0.35">
      <c r="A5256">
        <v>5803</v>
      </c>
      <c r="B5256" t="s">
        <v>47</v>
      </c>
      <c r="C5256">
        <v>2004</v>
      </c>
      <c r="D5256">
        <v>9</v>
      </c>
      <c r="E5256">
        <v>28</v>
      </c>
      <c r="F5256">
        <v>17</v>
      </c>
      <c r="G5256">
        <v>15</v>
      </c>
      <c r="H5256">
        <v>24.2</v>
      </c>
      <c r="I5256">
        <v>9</v>
      </c>
      <c r="J5256">
        <v>6</v>
      </c>
      <c r="K5256">
        <v>6</v>
      </c>
      <c r="L5256">
        <v>5.8</v>
      </c>
      <c r="M5256">
        <v>5.4</v>
      </c>
      <c r="Q5256">
        <v>6</v>
      </c>
      <c r="R5256" t="s">
        <v>505</v>
      </c>
      <c r="S5256" t="s">
        <v>1092</v>
      </c>
      <c r="T5256" t="s">
        <v>3473</v>
      </c>
      <c r="U5256">
        <v>35.819000000000003</v>
      </c>
      <c r="V5256">
        <v>-120.364</v>
      </c>
      <c r="W5256">
        <v>150</v>
      </c>
      <c r="AE5256">
        <v>1</v>
      </c>
      <c r="AQ5256">
        <v>1</v>
      </c>
    </row>
    <row r="5257" spans="1:47" x14ac:dyDescent="0.35">
      <c r="A5257">
        <v>5825</v>
      </c>
      <c r="B5257" t="s">
        <v>47</v>
      </c>
      <c r="C5257">
        <v>2004</v>
      </c>
      <c r="D5257">
        <v>10</v>
      </c>
      <c r="E5257">
        <v>1</v>
      </c>
      <c r="F5257">
        <v>8</v>
      </c>
      <c r="G5257">
        <v>1</v>
      </c>
      <c r="H5257">
        <v>1.3</v>
      </c>
      <c r="I5257">
        <v>87</v>
      </c>
      <c r="J5257">
        <v>5.6</v>
      </c>
      <c r="K5257">
        <v>5.6</v>
      </c>
      <c r="M5257">
        <v>5.0999999999999996</v>
      </c>
      <c r="R5257" t="s">
        <v>713</v>
      </c>
      <c r="T5257" t="s">
        <v>3474</v>
      </c>
      <c r="U5257">
        <v>11.989000000000001</v>
      </c>
      <c r="V5257">
        <v>-86.52</v>
      </c>
      <c r="W5257">
        <v>100</v>
      </c>
      <c r="AE5257">
        <v>1</v>
      </c>
      <c r="AQ5257">
        <v>1</v>
      </c>
    </row>
    <row r="5258" spans="1:47" x14ac:dyDescent="0.35">
      <c r="A5258">
        <v>5804</v>
      </c>
      <c r="B5258" t="s">
        <v>47</v>
      </c>
      <c r="C5258">
        <v>2004</v>
      </c>
      <c r="D5258">
        <v>10</v>
      </c>
      <c r="E5258">
        <v>7</v>
      </c>
      <c r="F5258">
        <v>21</v>
      </c>
      <c r="G5258">
        <v>46</v>
      </c>
      <c r="H5258">
        <v>20.3</v>
      </c>
      <c r="I5258">
        <v>35</v>
      </c>
      <c r="J5258">
        <v>5.6</v>
      </c>
      <c r="K5258">
        <v>5.6</v>
      </c>
      <c r="L5258">
        <v>5.4</v>
      </c>
      <c r="M5258">
        <v>5.6</v>
      </c>
      <c r="R5258" t="s">
        <v>73</v>
      </c>
      <c r="T5258" t="s">
        <v>3475</v>
      </c>
      <c r="U5258">
        <v>37.125</v>
      </c>
      <c r="V5258">
        <v>54.476999999999997</v>
      </c>
      <c r="W5258">
        <v>140</v>
      </c>
      <c r="AB5258">
        <v>60</v>
      </c>
      <c r="AC5258">
        <v>2</v>
      </c>
      <c r="AN5258">
        <v>60</v>
      </c>
      <c r="AO5258">
        <v>2</v>
      </c>
    </row>
    <row r="5259" spans="1:47" x14ac:dyDescent="0.35">
      <c r="A5259">
        <v>5805</v>
      </c>
      <c r="B5259" t="s">
        <v>47</v>
      </c>
      <c r="C5259">
        <v>2004</v>
      </c>
      <c r="D5259">
        <v>10</v>
      </c>
      <c r="E5259">
        <v>15</v>
      </c>
      <c r="F5259">
        <v>4</v>
      </c>
      <c r="G5259">
        <v>8</v>
      </c>
      <c r="H5259">
        <v>50.2</v>
      </c>
      <c r="I5259">
        <v>94</v>
      </c>
      <c r="J5259">
        <v>6.6</v>
      </c>
      <c r="K5259">
        <v>6.6</v>
      </c>
      <c r="M5259">
        <v>6.4</v>
      </c>
      <c r="R5259" t="s">
        <v>738</v>
      </c>
      <c r="T5259" t="s">
        <v>3476</v>
      </c>
      <c r="U5259">
        <v>24.53</v>
      </c>
      <c r="V5259">
        <v>122.694</v>
      </c>
      <c r="W5259">
        <v>30</v>
      </c>
      <c r="AC5259">
        <v>2</v>
      </c>
      <c r="AE5259">
        <v>1</v>
      </c>
      <c r="AO5259">
        <v>2</v>
      </c>
      <c r="AQ5259">
        <v>1</v>
      </c>
    </row>
    <row r="5260" spans="1:47" x14ac:dyDescent="0.35">
      <c r="A5260">
        <v>5806</v>
      </c>
      <c r="B5260" t="s">
        <v>47</v>
      </c>
      <c r="C5260">
        <v>2004</v>
      </c>
      <c r="D5260">
        <v>10</v>
      </c>
      <c r="E5260">
        <v>18</v>
      </c>
      <c r="F5260">
        <v>22</v>
      </c>
      <c r="G5260">
        <v>11</v>
      </c>
      <c r="H5260">
        <v>44.9</v>
      </c>
      <c r="I5260">
        <v>30</v>
      </c>
      <c r="J5260">
        <v>4.4000000000000004</v>
      </c>
      <c r="L5260">
        <v>4.4000000000000004</v>
      </c>
      <c r="M5260">
        <v>4.8</v>
      </c>
      <c r="R5260" t="s">
        <v>93</v>
      </c>
      <c r="T5260" t="s">
        <v>597</v>
      </c>
      <c r="U5260">
        <v>25.073</v>
      </c>
      <c r="V5260">
        <v>99.168999999999997</v>
      </c>
      <c r="W5260">
        <v>30</v>
      </c>
      <c r="AB5260">
        <v>12</v>
      </c>
      <c r="AC5260">
        <v>1</v>
      </c>
      <c r="AE5260">
        <v>3</v>
      </c>
      <c r="AF5260">
        <v>20000</v>
      </c>
      <c r="AG5260">
        <v>4</v>
      </c>
      <c r="AH5260">
        <v>20000</v>
      </c>
      <c r="AI5260">
        <v>4</v>
      </c>
      <c r="AN5260">
        <v>12</v>
      </c>
      <c r="AO5260">
        <v>1</v>
      </c>
      <c r="AQ5260">
        <v>3</v>
      </c>
      <c r="AR5260">
        <v>20000</v>
      </c>
      <c r="AS5260">
        <v>4</v>
      </c>
    </row>
    <row r="5261" spans="1:47" x14ac:dyDescent="0.35">
      <c r="A5261">
        <v>5807</v>
      </c>
      <c r="B5261" t="s">
        <v>47</v>
      </c>
      <c r="C5261">
        <v>2004</v>
      </c>
      <c r="D5261">
        <v>10</v>
      </c>
      <c r="E5261">
        <v>23</v>
      </c>
      <c r="F5261">
        <v>8</v>
      </c>
      <c r="G5261">
        <v>56</v>
      </c>
      <c r="H5261">
        <v>0.8</v>
      </c>
      <c r="I5261">
        <v>16</v>
      </c>
      <c r="J5261">
        <v>6.6</v>
      </c>
      <c r="K5261">
        <v>6.6</v>
      </c>
      <c r="L5261">
        <v>6.3</v>
      </c>
      <c r="M5261">
        <v>6.4</v>
      </c>
      <c r="R5261" t="s">
        <v>199</v>
      </c>
      <c r="T5261" t="s">
        <v>3477</v>
      </c>
      <c r="U5261">
        <v>37.225999999999999</v>
      </c>
      <c r="V5261">
        <v>138.779</v>
      </c>
      <c r="W5261">
        <v>30</v>
      </c>
      <c r="X5261">
        <v>40</v>
      </c>
      <c r="Y5261">
        <v>1</v>
      </c>
      <c r="AB5261">
        <v>3183</v>
      </c>
      <c r="AC5261">
        <v>4</v>
      </c>
      <c r="AD5261">
        <v>28000</v>
      </c>
      <c r="AE5261">
        <v>4</v>
      </c>
      <c r="AF5261">
        <v>6000</v>
      </c>
      <c r="AG5261">
        <v>4</v>
      </c>
      <c r="AJ5261">
        <v>40</v>
      </c>
      <c r="AK5261">
        <v>1</v>
      </c>
      <c r="AN5261">
        <v>3183</v>
      </c>
      <c r="AO5261">
        <v>4</v>
      </c>
      <c r="AP5261">
        <v>28000</v>
      </c>
      <c r="AQ5261">
        <v>4</v>
      </c>
      <c r="AR5261">
        <v>6000</v>
      </c>
      <c r="AS5261">
        <v>4</v>
      </c>
    </row>
    <row r="5262" spans="1:47" x14ac:dyDescent="0.35">
      <c r="A5262">
        <v>5808</v>
      </c>
      <c r="B5262" t="s">
        <v>47</v>
      </c>
      <c r="C5262">
        <v>2004</v>
      </c>
      <c r="D5262">
        <v>10</v>
      </c>
      <c r="E5262">
        <v>27</v>
      </c>
      <c r="F5262">
        <v>1</v>
      </c>
      <c r="G5262">
        <v>40</v>
      </c>
      <c r="H5262">
        <v>50.2</v>
      </c>
      <c r="I5262">
        <v>14</v>
      </c>
      <c r="J5262">
        <v>5.9</v>
      </c>
      <c r="K5262">
        <v>5.9</v>
      </c>
      <c r="L5262">
        <v>5.4</v>
      </c>
      <c r="M5262">
        <v>5.7</v>
      </c>
      <c r="R5262" t="s">
        <v>199</v>
      </c>
      <c r="T5262" t="s">
        <v>3477</v>
      </c>
      <c r="U5262">
        <v>37.283999999999999</v>
      </c>
      <c r="V5262">
        <v>138.88499999999999</v>
      </c>
      <c r="W5262">
        <v>30</v>
      </c>
      <c r="AB5262">
        <v>5</v>
      </c>
      <c r="AC5262">
        <v>1</v>
      </c>
      <c r="AE5262">
        <v>1</v>
      </c>
      <c r="AF5262">
        <v>1</v>
      </c>
      <c r="AG5262">
        <v>1</v>
      </c>
      <c r="AN5262">
        <v>5</v>
      </c>
      <c r="AO5262">
        <v>1</v>
      </c>
      <c r="AQ5262">
        <v>1</v>
      </c>
      <c r="AR5262">
        <v>1</v>
      </c>
      <c r="AS5262">
        <v>1</v>
      </c>
    </row>
    <row r="5263" spans="1:47" x14ac:dyDescent="0.35">
      <c r="A5263">
        <v>5826</v>
      </c>
      <c r="B5263" t="s">
        <v>47</v>
      </c>
      <c r="C5263">
        <v>2004</v>
      </c>
      <c r="D5263">
        <v>10</v>
      </c>
      <c r="E5263">
        <v>27</v>
      </c>
      <c r="F5263">
        <v>20</v>
      </c>
      <c r="G5263">
        <v>34</v>
      </c>
      <c r="H5263">
        <v>36.799999999999997</v>
      </c>
      <c r="I5263">
        <v>96</v>
      </c>
      <c r="J5263">
        <v>5.8</v>
      </c>
      <c r="K5263">
        <v>5.8</v>
      </c>
      <c r="M5263">
        <v>5.8</v>
      </c>
      <c r="R5263" t="s">
        <v>534</v>
      </c>
      <c r="T5263" t="s">
        <v>3478</v>
      </c>
      <c r="U5263">
        <v>45.786999999999999</v>
      </c>
      <c r="V5263">
        <v>26.622</v>
      </c>
      <c r="W5263">
        <v>110</v>
      </c>
      <c r="AE5263">
        <v>1</v>
      </c>
      <c r="AQ5263">
        <v>1</v>
      </c>
    </row>
    <row r="5264" spans="1:47" x14ac:dyDescent="0.35">
      <c r="A5264">
        <v>7403</v>
      </c>
      <c r="B5264" t="s">
        <v>51</v>
      </c>
      <c r="C5264">
        <v>2004</v>
      </c>
      <c r="D5264">
        <v>11</v>
      </c>
      <c r="E5264">
        <v>2</v>
      </c>
      <c r="F5264">
        <v>10</v>
      </c>
      <c r="G5264">
        <v>2</v>
      </c>
      <c r="H5264">
        <v>12.8</v>
      </c>
      <c r="I5264">
        <v>10</v>
      </c>
      <c r="J5264">
        <v>6.6</v>
      </c>
      <c r="K5264">
        <v>6.6</v>
      </c>
      <c r="L5264">
        <v>6.4</v>
      </c>
      <c r="M5264">
        <v>5.8</v>
      </c>
      <c r="R5264" t="s">
        <v>743</v>
      </c>
      <c r="S5264" t="s">
        <v>2093</v>
      </c>
      <c r="T5264" t="s">
        <v>3479</v>
      </c>
      <c r="U5264">
        <v>49.277000000000001</v>
      </c>
      <c r="V5264">
        <v>-128.77199999999999</v>
      </c>
      <c r="W5264">
        <v>150</v>
      </c>
    </row>
    <row r="5265" spans="1:47" x14ac:dyDescent="0.35">
      <c r="A5265">
        <v>5827</v>
      </c>
      <c r="B5265" t="s">
        <v>47</v>
      </c>
      <c r="C5265">
        <v>2004</v>
      </c>
      <c r="D5265">
        <v>11</v>
      </c>
      <c r="E5265">
        <v>4</v>
      </c>
      <c r="F5265">
        <v>6</v>
      </c>
      <c r="G5265">
        <v>22</v>
      </c>
      <c r="H5265">
        <v>39.4</v>
      </c>
      <c r="I5265">
        <v>74</v>
      </c>
      <c r="J5265">
        <v>5.2</v>
      </c>
      <c r="K5265">
        <v>5.2</v>
      </c>
      <c r="M5265">
        <v>5.4</v>
      </c>
      <c r="R5265" t="s">
        <v>56</v>
      </c>
      <c r="T5265" t="s">
        <v>3480</v>
      </c>
      <c r="U5265">
        <v>35.945</v>
      </c>
      <c r="V5265">
        <v>23.114999999999998</v>
      </c>
      <c r="W5265">
        <v>130</v>
      </c>
      <c r="AE5265">
        <v>1</v>
      </c>
      <c r="AQ5265">
        <v>1</v>
      </c>
    </row>
    <row r="5266" spans="1:47" x14ac:dyDescent="0.35">
      <c r="A5266">
        <v>5809</v>
      </c>
      <c r="B5266" t="s">
        <v>47</v>
      </c>
      <c r="C5266">
        <v>2004</v>
      </c>
      <c r="D5266">
        <v>11</v>
      </c>
      <c r="E5266">
        <v>8</v>
      </c>
      <c r="F5266">
        <v>2</v>
      </c>
      <c r="G5266">
        <v>15</v>
      </c>
      <c r="H5266">
        <v>58.8</v>
      </c>
      <c r="I5266">
        <v>10</v>
      </c>
      <c r="J5266">
        <v>5.5</v>
      </c>
      <c r="K5266">
        <v>5.5</v>
      </c>
      <c r="L5266">
        <v>5</v>
      </c>
      <c r="M5266">
        <v>5.6</v>
      </c>
      <c r="R5266" t="s">
        <v>199</v>
      </c>
      <c r="T5266" t="s">
        <v>3477</v>
      </c>
      <c r="U5266">
        <v>37.396000000000001</v>
      </c>
      <c r="V5266">
        <v>138.86199999999999</v>
      </c>
      <c r="W5266">
        <v>30</v>
      </c>
      <c r="AB5266">
        <v>8</v>
      </c>
      <c r="AC5266">
        <v>1</v>
      </c>
      <c r="AE5266">
        <v>1</v>
      </c>
      <c r="AN5266">
        <v>8</v>
      </c>
      <c r="AO5266">
        <v>1</v>
      </c>
      <c r="AQ5266">
        <v>1</v>
      </c>
    </row>
    <row r="5267" spans="1:47" x14ac:dyDescent="0.35">
      <c r="A5267">
        <v>5810</v>
      </c>
      <c r="B5267" t="s">
        <v>51</v>
      </c>
      <c r="C5267">
        <v>2004</v>
      </c>
      <c r="D5267">
        <v>11</v>
      </c>
      <c r="E5267">
        <v>11</v>
      </c>
      <c r="F5267">
        <v>21</v>
      </c>
      <c r="G5267">
        <v>26</v>
      </c>
      <c r="H5267">
        <v>41.1</v>
      </c>
      <c r="I5267">
        <v>10</v>
      </c>
      <c r="J5267">
        <v>7.5</v>
      </c>
      <c r="K5267">
        <v>7.5</v>
      </c>
      <c r="L5267">
        <v>7.3</v>
      </c>
      <c r="M5267">
        <v>6.5</v>
      </c>
      <c r="R5267" t="s">
        <v>676</v>
      </c>
      <c r="T5267" t="s">
        <v>3481</v>
      </c>
      <c r="U5267">
        <v>-8.1519999999999992</v>
      </c>
      <c r="V5267">
        <v>124.86799999999999</v>
      </c>
      <c r="W5267">
        <v>60</v>
      </c>
      <c r="X5267">
        <v>34</v>
      </c>
      <c r="Y5267">
        <v>1</v>
      </c>
      <c r="AB5267">
        <v>400</v>
      </c>
      <c r="AC5267">
        <v>3</v>
      </c>
      <c r="AE5267">
        <v>3</v>
      </c>
      <c r="AF5267">
        <v>781</v>
      </c>
      <c r="AG5267">
        <v>3</v>
      </c>
      <c r="AH5267">
        <v>16712</v>
      </c>
      <c r="AI5267">
        <v>4</v>
      </c>
      <c r="AJ5267">
        <v>34</v>
      </c>
      <c r="AK5267">
        <v>1</v>
      </c>
      <c r="AN5267">
        <v>400</v>
      </c>
      <c r="AO5267">
        <v>3</v>
      </c>
      <c r="AQ5267">
        <v>3</v>
      </c>
      <c r="AR5267">
        <v>781</v>
      </c>
      <c r="AS5267">
        <v>3</v>
      </c>
      <c r="AT5267">
        <v>16712</v>
      </c>
      <c r="AU5267">
        <v>4</v>
      </c>
    </row>
    <row r="5268" spans="1:47" x14ac:dyDescent="0.35">
      <c r="A5268">
        <v>5811</v>
      </c>
      <c r="B5268" t="s">
        <v>47</v>
      </c>
      <c r="C5268">
        <v>2004</v>
      </c>
      <c r="D5268">
        <v>11</v>
      </c>
      <c r="E5268">
        <v>15</v>
      </c>
      <c r="F5268">
        <v>9</v>
      </c>
      <c r="G5268">
        <v>6</v>
      </c>
      <c r="H5268">
        <v>56.5</v>
      </c>
      <c r="I5268">
        <v>15</v>
      </c>
      <c r="J5268">
        <v>7.2</v>
      </c>
      <c r="K5268">
        <v>7.2</v>
      </c>
      <c r="L5268">
        <v>7.1</v>
      </c>
      <c r="M5268">
        <v>6.6</v>
      </c>
      <c r="R5268" t="s">
        <v>580</v>
      </c>
      <c r="T5268" t="s">
        <v>3482</v>
      </c>
      <c r="U5268">
        <v>4.6950000000000003</v>
      </c>
      <c r="V5268">
        <v>-77.507999999999996</v>
      </c>
      <c r="W5268">
        <v>160</v>
      </c>
      <c r="AB5268">
        <v>10</v>
      </c>
      <c r="AC5268">
        <v>1</v>
      </c>
      <c r="AE5268">
        <v>3</v>
      </c>
      <c r="AF5268">
        <v>154</v>
      </c>
      <c r="AG5268">
        <v>3</v>
      </c>
      <c r="AN5268">
        <v>10</v>
      </c>
      <c r="AO5268">
        <v>1</v>
      </c>
      <c r="AQ5268">
        <v>3</v>
      </c>
      <c r="AR5268">
        <v>154</v>
      </c>
      <c r="AS5268">
        <v>3</v>
      </c>
    </row>
    <row r="5269" spans="1:47" x14ac:dyDescent="0.35">
      <c r="A5269">
        <v>5830</v>
      </c>
      <c r="B5269" t="s">
        <v>47</v>
      </c>
      <c r="C5269">
        <v>2004</v>
      </c>
      <c r="D5269">
        <v>11</v>
      </c>
      <c r="E5269">
        <v>19</v>
      </c>
      <c r="F5269">
        <v>23</v>
      </c>
      <c r="G5269">
        <v>49</v>
      </c>
      <c r="H5269">
        <v>37.1</v>
      </c>
      <c r="I5269">
        <v>37</v>
      </c>
      <c r="J5269">
        <v>4.8</v>
      </c>
      <c r="M5269">
        <v>4.8</v>
      </c>
      <c r="R5269" t="s">
        <v>73</v>
      </c>
      <c r="T5269" t="s">
        <v>2468</v>
      </c>
      <c r="U5269">
        <v>32.023000000000003</v>
      </c>
      <c r="V5269">
        <v>48.835999999999999</v>
      </c>
      <c r="W5269">
        <v>140</v>
      </c>
      <c r="AE5269">
        <v>1</v>
      </c>
      <c r="AQ5269">
        <v>1</v>
      </c>
    </row>
    <row r="5270" spans="1:47" x14ac:dyDescent="0.35">
      <c r="A5270">
        <v>5812</v>
      </c>
      <c r="B5270" t="s">
        <v>47</v>
      </c>
      <c r="C5270">
        <v>2004</v>
      </c>
      <c r="D5270">
        <v>11</v>
      </c>
      <c r="E5270">
        <v>20</v>
      </c>
      <c r="F5270">
        <v>8</v>
      </c>
      <c r="G5270">
        <v>7</v>
      </c>
      <c r="H5270">
        <v>22</v>
      </c>
      <c r="I5270">
        <v>16</v>
      </c>
      <c r="J5270">
        <v>6.4</v>
      </c>
      <c r="K5270">
        <v>6.4</v>
      </c>
      <c r="L5270">
        <v>6.3</v>
      </c>
      <c r="M5270">
        <v>6.2</v>
      </c>
      <c r="R5270" t="s">
        <v>595</v>
      </c>
      <c r="T5270" t="s">
        <v>3483</v>
      </c>
      <c r="U5270">
        <v>9.6020000000000003</v>
      </c>
      <c r="V5270">
        <v>-84.171999999999997</v>
      </c>
      <c r="W5270">
        <v>100</v>
      </c>
      <c r="X5270">
        <v>8</v>
      </c>
      <c r="Y5270">
        <v>1</v>
      </c>
      <c r="AC5270">
        <v>2</v>
      </c>
      <c r="AE5270">
        <v>3</v>
      </c>
      <c r="AF5270">
        <v>526</v>
      </c>
      <c r="AG5270">
        <v>3</v>
      </c>
      <c r="AJ5270">
        <v>8</v>
      </c>
      <c r="AK5270">
        <v>1</v>
      </c>
      <c r="AO5270">
        <v>2</v>
      </c>
      <c r="AQ5270">
        <v>3</v>
      </c>
      <c r="AR5270">
        <v>526</v>
      </c>
      <c r="AS5270">
        <v>3</v>
      </c>
    </row>
    <row r="5271" spans="1:47" x14ac:dyDescent="0.35">
      <c r="A5271">
        <v>5813</v>
      </c>
      <c r="B5271" t="s">
        <v>51</v>
      </c>
      <c r="C5271">
        <v>2004</v>
      </c>
      <c r="D5271">
        <v>11</v>
      </c>
      <c r="E5271">
        <v>21</v>
      </c>
      <c r="F5271">
        <v>11</v>
      </c>
      <c r="G5271">
        <v>41</v>
      </c>
      <c r="H5271">
        <v>7.7</v>
      </c>
      <c r="I5271">
        <v>14</v>
      </c>
      <c r="J5271">
        <v>6.3</v>
      </c>
      <c r="K5271">
        <v>6.3</v>
      </c>
      <c r="L5271">
        <v>6.1</v>
      </c>
      <c r="M5271">
        <v>6.3</v>
      </c>
      <c r="R5271" t="s">
        <v>1175</v>
      </c>
      <c r="T5271" t="s">
        <v>3484</v>
      </c>
      <c r="U5271">
        <v>15.679</v>
      </c>
      <c r="V5271">
        <v>-61.706000000000003</v>
      </c>
      <c r="W5271">
        <v>90</v>
      </c>
      <c r="X5271">
        <v>1</v>
      </c>
      <c r="Y5271">
        <v>1</v>
      </c>
      <c r="AB5271">
        <v>12</v>
      </c>
      <c r="AC5271">
        <v>1</v>
      </c>
      <c r="AE5271">
        <v>2</v>
      </c>
      <c r="AG5271">
        <v>3</v>
      </c>
      <c r="AJ5271">
        <v>1</v>
      </c>
      <c r="AK5271">
        <v>1</v>
      </c>
      <c r="AN5271">
        <v>12</v>
      </c>
      <c r="AO5271">
        <v>1</v>
      </c>
      <c r="AQ5271">
        <v>2</v>
      </c>
      <c r="AS5271">
        <v>3</v>
      </c>
    </row>
    <row r="5272" spans="1:47" x14ac:dyDescent="0.35">
      <c r="A5272">
        <v>5814</v>
      </c>
      <c r="B5272" t="s">
        <v>47</v>
      </c>
      <c r="C5272">
        <v>2004</v>
      </c>
      <c r="D5272">
        <v>11</v>
      </c>
      <c r="E5272">
        <v>22</v>
      </c>
      <c r="F5272">
        <v>4</v>
      </c>
      <c r="G5272">
        <v>1</v>
      </c>
      <c r="H5272">
        <v>30.4</v>
      </c>
      <c r="I5272">
        <v>36</v>
      </c>
      <c r="J5272">
        <v>5</v>
      </c>
      <c r="K5272">
        <v>5</v>
      </c>
      <c r="L5272">
        <v>4</v>
      </c>
      <c r="M5272">
        <v>5</v>
      </c>
      <c r="R5272" t="s">
        <v>73</v>
      </c>
      <c r="T5272" t="s">
        <v>3485</v>
      </c>
      <c r="U5272">
        <v>33.296999999999997</v>
      </c>
      <c r="V5272">
        <v>47.976999999999997</v>
      </c>
      <c r="W5272">
        <v>140</v>
      </c>
      <c r="AC5272">
        <v>2</v>
      </c>
      <c r="AE5272">
        <v>1</v>
      </c>
      <c r="AG5272">
        <v>1</v>
      </c>
      <c r="AI5272">
        <v>1</v>
      </c>
      <c r="AO5272">
        <v>2</v>
      </c>
      <c r="AQ5272">
        <v>1</v>
      </c>
      <c r="AS5272">
        <v>1</v>
      </c>
    </row>
    <row r="5273" spans="1:47" x14ac:dyDescent="0.35">
      <c r="A5273">
        <v>5815</v>
      </c>
      <c r="B5273" t="s">
        <v>51</v>
      </c>
      <c r="C5273">
        <v>2004</v>
      </c>
      <c r="D5273">
        <v>11</v>
      </c>
      <c r="E5273">
        <v>22</v>
      </c>
      <c r="F5273">
        <v>20</v>
      </c>
      <c r="G5273">
        <v>26</v>
      </c>
      <c r="H5273">
        <v>23.9</v>
      </c>
      <c r="I5273">
        <v>10</v>
      </c>
      <c r="J5273">
        <v>7.1</v>
      </c>
      <c r="K5273">
        <v>7.1</v>
      </c>
      <c r="L5273">
        <v>7.1</v>
      </c>
      <c r="M5273">
        <v>6.4</v>
      </c>
      <c r="R5273" t="s">
        <v>1186</v>
      </c>
      <c r="T5273" t="s">
        <v>3486</v>
      </c>
      <c r="U5273">
        <v>-46.676000000000002</v>
      </c>
      <c r="V5273">
        <v>164.721</v>
      </c>
      <c r="W5273">
        <v>170</v>
      </c>
      <c r="AE5273">
        <v>1</v>
      </c>
      <c r="AQ5273">
        <v>1</v>
      </c>
    </row>
    <row r="5274" spans="1:47" x14ac:dyDescent="0.35">
      <c r="A5274">
        <v>5816</v>
      </c>
      <c r="B5274" t="s">
        <v>47</v>
      </c>
      <c r="C5274">
        <v>2004</v>
      </c>
      <c r="D5274">
        <v>11</v>
      </c>
      <c r="E5274">
        <v>24</v>
      </c>
      <c r="F5274">
        <v>22</v>
      </c>
      <c r="G5274">
        <v>59</v>
      </c>
      <c r="H5274">
        <v>40</v>
      </c>
      <c r="I5274">
        <v>17</v>
      </c>
      <c r="J5274">
        <v>5.0999999999999996</v>
      </c>
      <c r="K5274">
        <v>5.0999999999999996</v>
      </c>
      <c r="L5274">
        <v>4.5999999999999996</v>
      </c>
      <c r="M5274">
        <v>5.3</v>
      </c>
      <c r="N5274">
        <v>5.5</v>
      </c>
      <c r="R5274" t="s">
        <v>60</v>
      </c>
      <c r="T5274" t="s">
        <v>3487</v>
      </c>
      <c r="U5274">
        <v>45.625999999999998</v>
      </c>
      <c r="V5274">
        <v>10.558999999999999</v>
      </c>
      <c r="W5274">
        <v>130</v>
      </c>
      <c r="AB5274">
        <v>9</v>
      </c>
      <c r="AC5274">
        <v>1</v>
      </c>
      <c r="AE5274">
        <v>2</v>
      </c>
      <c r="AG5274">
        <v>3</v>
      </c>
      <c r="AN5274">
        <v>9</v>
      </c>
      <c r="AO5274">
        <v>1</v>
      </c>
      <c r="AQ5274">
        <v>2</v>
      </c>
      <c r="AS5274">
        <v>3</v>
      </c>
    </row>
    <row r="5275" spans="1:47" x14ac:dyDescent="0.35">
      <c r="A5275">
        <v>5817</v>
      </c>
      <c r="B5275" t="s">
        <v>47</v>
      </c>
      <c r="C5275">
        <v>2004</v>
      </c>
      <c r="D5275">
        <v>11</v>
      </c>
      <c r="E5275">
        <v>26</v>
      </c>
      <c r="F5275">
        <v>2</v>
      </c>
      <c r="G5275">
        <v>25</v>
      </c>
      <c r="H5275">
        <v>3.3</v>
      </c>
      <c r="I5275">
        <v>10</v>
      </c>
      <c r="J5275">
        <v>7.1</v>
      </c>
      <c r="K5275">
        <v>7.1</v>
      </c>
      <c r="L5275">
        <v>7.2</v>
      </c>
      <c r="M5275">
        <v>6.2</v>
      </c>
      <c r="Q5275">
        <v>8</v>
      </c>
      <c r="R5275" t="s">
        <v>676</v>
      </c>
      <c r="T5275" t="s">
        <v>3440</v>
      </c>
      <c r="U5275">
        <v>-3.609</v>
      </c>
      <c r="V5275">
        <v>135.404</v>
      </c>
      <c r="W5275">
        <v>170</v>
      </c>
      <c r="X5275">
        <v>32</v>
      </c>
      <c r="Y5275">
        <v>1</v>
      </c>
      <c r="AB5275">
        <v>130</v>
      </c>
      <c r="AC5275">
        <v>3</v>
      </c>
      <c r="AD5275">
        <v>55</v>
      </c>
      <c r="AE5275">
        <v>4</v>
      </c>
      <c r="AF5275">
        <v>328</v>
      </c>
      <c r="AG5275">
        <v>3</v>
      </c>
      <c r="AJ5275">
        <v>32</v>
      </c>
      <c r="AK5275">
        <v>1</v>
      </c>
      <c r="AN5275">
        <v>130</v>
      </c>
      <c r="AO5275">
        <v>3</v>
      </c>
      <c r="AP5275">
        <v>55</v>
      </c>
      <c r="AQ5275">
        <v>4</v>
      </c>
      <c r="AR5275">
        <v>328</v>
      </c>
      <c r="AS5275">
        <v>3</v>
      </c>
    </row>
    <row r="5276" spans="1:47" x14ac:dyDescent="0.35">
      <c r="A5276">
        <v>5818</v>
      </c>
      <c r="B5276" t="s">
        <v>51</v>
      </c>
      <c r="C5276">
        <v>2004</v>
      </c>
      <c r="D5276">
        <v>11</v>
      </c>
      <c r="E5276">
        <v>28</v>
      </c>
      <c r="F5276">
        <v>18</v>
      </c>
      <c r="G5276">
        <v>32</v>
      </c>
      <c r="H5276">
        <v>14.1</v>
      </c>
      <c r="I5276">
        <v>39</v>
      </c>
      <c r="J5276">
        <v>7</v>
      </c>
      <c r="K5276">
        <v>7</v>
      </c>
      <c r="L5276">
        <v>6.7</v>
      </c>
      <c r="M5276">
        <v>6.4</v>
      </c>
      <c r="R5276" t="s">
        <v>199</v>
      </c>
      <c r="T5276" t="s">
        <v>3488</v>
      </c>
      <c r="U5276">
        <v>43.006</v>
      </c>
      <c r="V5276">
        <v>145.119</v>
      </c>
      <c r="W5276">
        <v>30</v>
      </c>
      <c r="AB5276">
        <v>24</v>
      </c>
      <c r="AC5276">
        <v>1</v>
      </c>
      <c r="AE5276">
        <v>1</v>
      </c>
      <c r="AI5276">
        <v>1</v>
      </c>
      <c r="AN5276">
        <v>24</v>
      </c>
      <c r="AO5276">
        <v>1</v>
      </c>
      <c r="AQ5276">
        <v>1</v>
      </c>
      <c r="AU5276">
        <v>1</v>
      </c>
    </row>
    <row r="5277" spans="1:47" x14ac:dyDescent="0.35">
      <c r="A5277">
        <v>5819</v>
      </c>
      <c r="B5277" t="s">
        <v>47</v>
      </c>
      <c r="C5277">
        <v>2004</v>
      </c>
      <c r="D5277">
        <v>12</v>
      </c>
      <c r="E5277">
        <v>1</v>
      </c>
      <c r="F5277">
        <v>17</v>
      </c>
      <c r="G5277">
        <v>42</v>
      </c>
      <c r="H5277">
        <v>24.7</v>
      </c>
      <c r="I5277">
        <v>10</v>
      </c>
      <c r="J5277">
        <v>4.5</v>
      </c>
      <c r="M5277">
        <v>4.5</v>
      </c>
      <c r="R5277" t="s">
        <v>258</v>
      </c>
      <c r="T5277" t="s">
        <v>3489</v>
      </c>
      <c r="U5277">
        <v>36.847999999999999</v>
      </c>
      <c r="V5277">
        <v>3.448</v>
      </c>
      <c r="W5277">
        <v>15</v>
      </c>
      <c r="AB5277">
        <v>15</v>
      </c>
      <c r="AC5277">
        <v>1</v>
      </c>
      <c r="AE5277">
        <v>1</v>
      </c>
      <c r="AN5277">
        <v>15</v>
      </c>
      <c r="AO5277">
        <v>1</v>
      </c>
      <c r="AQ5277">
        <v>1</v>
      </c>
    </row>
    <row r="5278" spans="1:47" x14ac:dyDescent="0.35">
      <c r="A5278">
        <v>5831</v>
      </c>
      <c r="B5278" t="s">
        <v>47</v>
      </c>
      <c r="C5278">
        <v>2004</v>
      </c>
      <c r="D5278">
        <v>12</v>
      </c>
      <c r="E5278">
        <v>2</v>
      </c>
      <c r="F5278">
        <v>19</v>
      </c>
      <c r="G5278">
        <v>16</v>
      </c>
      <c r="H5278">
        <v>34.6</v>
      </c>
      <c r="I5278">
        <v>49</v>
      </c>
      <c r="J5278">
        <v>5.8</v>
      </c>
      <c r="K5278">
        <v>5.8</v>
      </c>
      <c r="L5278">
        <v>5.3</v>
      </c>
      <c r="M5278">
        <v>5.4</v>
      </c>
      <c r="R5278" t="s">
        <v>1058</v>
      </c>
      <c r="T5278" t="s">
        <v>3490</v>
      </c>
      <c r="U5278">
        <v>10.49</v>
      </c>
      <c r="V5278">
        <v>-61.48</v>
      </c>
      <c r="W5278">
        <v>90</v>
      </c>
      <c r="AE5278">
        <v>1</v>
      </c>
      <c r="AQ5278">
        <v>1</v>
      </c>
    </row>
    <row r="5279" spans="1:47" x14ac:dyDescent="0.35">
      <c r="A5279">
        <v>5832</v>
      </c>
      <c r="B5279" t="s">
        <v>47</v>
      </c>
      <c r="C5279">
        <v>2004</v>
      </c>
      <c r="D5279">
        <v>12</v>
      </c>
      <c r="E5279">
        <v>5</v>
      </c>
      <c r="F5279">
        <v>1</v>
      </c>
      <c r="G5279">
        <v>52</v>
      </c>
      <c r="H5279">
        <v>37.200000000000003</v>
      </c>
      <c r="I5279">
        <v>10</v>
      </c>
      <c r="J5279">
        <v>4.8</v>
      </c>
      <c r="K5279">
        <v>4.8</v>
      </c>
      <c r="M5279">
        <v>4.2</v>
      </c>
      <c r="N5279">
        <v>5.5</v>
      </c>
      <c r="Q5279">
        <v>5</v>
      </c>
      <c r="R5279" t="s">
        <v>525</v>
      </c>
      <c r="T5279" t="s">
        <v>3491</v>
      </c>
      <c r="U5279">
        <v>48.115000000000002</v>
      </c>
      <c r="V5279">
        <v>8.077</v>
      </c>
      <c r="W5279">
        <v>120</v>
      </c>
      <c r="AE5279">
        <v>1</v>
      </c>
      <c r="AQ5279">
        <v>1</v>
      </c>
    </row>
    <row r="5280" spans="1:47" x14ac:dyDescent="0.35">
      <c r="A5280">
        <v>5820</v>
      </c>
      <c r="B5280" t="s">
        <v>47</v>
      </c>
      <c r="C5280">
        <v>2004</v>
      </c>
      <c r="D5280">
        <v>12</v>
      </c>
      <c r="E5280">
        <v>5</v>
      </c>
      <c r="F5280">
        <v>8</v>
      </c>
      <c r="G5280">
        <v>30</v>
      </c>
      <c r="H5280">
        <v>59.5</v>
      </c>
      <c r="I5280">
        <v>10</v>
      </c>
      <c r="J5280">
        <v>4.5</v>
      </c>
      <c r="M5280">
        <v>4.5</v>
      </c>
      <c r="N5280">
        <v>4.7</v>
      </c>
      <c r="R5280" t="s">
        <v>258</v>
      </c>
      <c r="T5280" t="s">
        <v>3492</v>
      </c>
      <c r="U5280">
        <v>36.865000000000002</v>
      </c>
      <c r="V5280">
        <v>3.4209999999999998</v>
      </c>
      <c r="W5280">
        <v>15</v>
      </c>
      <c r="AB5280">
        <v>46</v>
      </c>
      <c r="AC5280">
        <v>1</v>
      </c>
      <c r="AN5280">
        <v>46</v>
      </c>
      <c r="AO5280">
        <v>1</v>
      </c>
    </row>
    <row r="5281" spans="1:47" x14ac:dyDescent="0.35">
      <c r="A5281">
        <v>5833</v>
      </c>
      <c r="B5281" t="s">
        <v>47</v>
      </c>
      <c r="C5281">
        <v>2004</v>
      </c>
      <c r="D5281">
        <v>12</v>
      </c>
      <c r="E5281">
        <v>6</v>
      </c>
      <c r="F5281">
        <v>14</v>
      </c>
      <c r="G5281">
        <v>15</v>
      </c>
      <c r="H5281">
        <v>11.8</v>
      </c>
      <c r="I5281">
        <v>35</v>
      </c>
      <c r="J5281">
        <v>6.8</v>
      </c>
      <c r="K5281">
        <v>6.8</v>
      </c>
      <c r="L5281">
        <v>6.5</v>
      </c>
      <c r="M5281">
        <v>6.5</v>
      </c>
      <c r="R5281" t="s">
        <v>199</v>
      </c>
      <c r="T5281" t="s">
        <v>3493</v>
      </c>
      <c r="U5281">
        <v>42.9</v>
      </c>
      <c r="V5281">
        <v>145.22800000000001</v>
      </c>
      <c r="W5281">
        <v>30</v>
      </c>
      <c r="AB5281">
        <v>4</v>
      </c>
      <c r="AC5281">
        <v>1</v>
      </c>
      <c r="AN5281">
        <v>4</v>
      </c>
      <c r="AO5281">
        <v>1</v>
      </c>
    </row>
    <row r="5282" spans="1:47" x14ac:dyDescent="0.35">
      <c r="A5282">
        <v>5821</v>
      </c>
      <c r="B5282" t="s">
        <v>47</v>
      </c>
      <c r="C5282">
        <v>2004</v>
      </c>
      <c r="D5282">
        <v>12</v>
      </c>
      <c r="E5282">
        <v>9</v>
      </c>
      <c r="F5282">
        <v>8</v>
      </c>
      <c r="G5282">
        <v>49</v>
      </c>
      <c r="H5282">
        <v>0.2</v>
      </c>
      <c r="I5282">
        <v>35</v>
      </c>
      <c r="J5282">
        <v>5.4</v>
      </c>
      <c r="K5282">
        <v>5.4</v>
      </c>
      <c r="L5282">
        <v>4.7</v>
      </c>
      <c r="M5282">
        <v>5.5</v>
      </c>
      <c r="R5282" t="s">
        <v>77</v>
      </c>
      <c r="T5282" t="s">
        <v>3494</v>
      </c>
      <c r="U5282">
        <v>24.757000000000001</v>
      </c>
      <c r="V5282">
        <v>92.539000000000001</v>
      </c>
      <c r="W5282">
        <v>60</v>
      </c>
      <c r="AC5282">
        <v>2</v>
      </c>
      <c r="AE5282">
        <v>1</v>
      </c>
      <c r="AO5282">
        <v>2</v>
      </c>
      <c r="AQ5282">
        <v>1</v>
      </c>
    </row>
    <row r="5283" spans="1:47" x14ac:dyDescent="0.35">
      <c r="A5283">
        <v>5822</v>
      </c>
      <c r="B5283" t="s">
        <v>47</v>
      </c>
      <c r="C5283">
        <v>2004</v>
      </c>
      <c r="D5283">
        <v>12</v>
      </c>
      <c r="E5283">
        <v>14</v>
      </c>
      <c r="F5283">
        <v>5</v>
      </c>
      <c r="G5283">
        <v>56</v>
      </c>
      <c r="H5283">
        <v>10</v>
      </c>
      <c r="I5283">
        <v>10</v>
      </c>
      <c r="J5283">
        <v>5.8</v>
      </c>
      <c r="K5283">
        <v>5.8</v>
      </c>
      <c r="L5283">
        <v>5.3</v>
      </c>
      <c r="M5283">
        <v>5.8</v>
      </c>
      <c r="R5283" t="s">
        <v>199</v>
      </c>
      <c r="T5283" t="s">
        <v>3495</v>
      </c>
      <c r="U5283">
        <v>44.119</v>
      </c>
      <c r="V5283">
        <v>141.79300000000001</v>
      </c>
      <c r="W5283">
        <v>30</v>
      </c>
      <c r="AB5283">
        <v>3</v>
      </c>
      <c r="AC5283">
        <v>1</v>
      </c>
      <c r="AE5283">
        <v>1</v>
      </c>
      <c r="AN5283">
        <v>3</v>
      </c>
      <c r="AO5283">
        <v>1</v>
      </c>
      <c r="AQ5283">
        <v>1</v>
      </c>
    </row>
    <row r="5284" spans="1:47" x14ac:dyDescent="0.35">
      <c r="A5284">
        <v>5834</v>
      </c>
      <c r="B5284" t="s">
        <v>47</v>
      </c>
      <c r="C5284">
        <v>2004</v>
      </c>
      <c r="D5284">
        <v>12</v>
      </c>
      <c r="E5284">
        <v>20</v>
      </c>
      <c r="F5284">
        <v>23</v>
      </c>
      <c r="G5284">
        <v>2</v>
      </c>
      <c r="H5284">
        <v>12.4</v>
      </c>
      <c r="I5284">
        <v>5</v>
      </c>
      <c r="J5284">
        <v>5.4</v>
      </c>
      <c r="K5284">
        <v>5.4</v>
      </c>
      <c r="L5284">
        <v>4.7</v>
      </c>
      <c r="M5284">
        <v>5.2</v>
      </c>
      <c r="N5284">
        <v>5.0999999999999996</v>
      </c>
      <c r="R5284" t="s">
        <v>80</v>
      </c>
      <c r="T5284" t="s">
        <v>3496</v>
      </c>
      <c r="U5284">
        <v>37.042000000000002</v>
      </c>
      <c r="V5284">
        <v>28.206</v>
      </c>
      <c r="W5284">
        <v>140</v>
      </c>
      <c r="AB5284">
        <v>3</v>
      </c>
      <c r="AC5284">
        <v>1</v>
      </c>
      <c r="AE5284">
        <v>1</v>
      </c>
      <c r="AN5284">
        <v>3</v>
      </c>
      <c r="AO5284">
        <v>1</v>
      </c>
      <c r="AQ5284">
        <v>1</v>
      </c>
    </row>
    <row r="5285" spans="1:47" x14ac:dyDescent="0.35">
      <c r="A5285">
        <v>5835</v>
      </c>
      <c r="B5285" t="s">
        <v>51</v>
      </c>
      <c r="C5285">
        <v>2004</v>
      </c>
      <c r="D5285">
        <v>12</v>
      </c>
      <c r="E5285">
        <v>23</v>
      </c>
      <c r="F5285">
        <v>14</v>
      </c>
      <c r="G5285">
        <v>59</v>
      </c>
      <c r="H5285">
        <v>4.4000000000000004</v>
      </c>
      <c r="I5285">
        <v>10</v>
      </c>
      <c r="J5285">
        <v>8.1</v>
      </c>
      <c r="K5285">
        <v>8.1</v>
      </c>
      <c r="L5285">
        <v>7.7</v>
      </c>
      <c r="M5285">
        <v>6.5</v>
      </c>
      <c r="R5285" t="s">
        <v>1395</v>
      </c>
      <c r="S5285" t="s">
        <v>2055</v>
      </c>
      <c r="T5285" t="s">
        <v>2056</v>
      </c>
      <c r="U5285">
        <v>-49.311999999999998</v>
      </c>
      <c r="V5285">
        <v>161.345</v>
      </c>
      <c r="W5285">
        <v>170</v>
      </c>
    </row>
    <row r="5286" spans="1:47" x14ac:dyDescent="0.35">
      <c r="A5286">
        <v>5823</v>
      </c>
      <c r="B5286" t="s">
        <v>51</v>
      </c>
      <c r="C5286">
        <v>2004</v>
      </c>
      <c r="D5286">
        <v>12</v>
      </c>
      <c r="E5286">
        <v>26</v>
      </c>
      <c r="F5286">
        <v>0</v>
      </c>
      <c r="G5286">
        <v>58</v>
      </c>
      <c r="H5286">
        <v>53.4</v>
      </c>
      <c r="I5286">
        <v>30</v>
      </c>
      <c r="J5286">
        <v>9.1</v>
      </c>
      <c r="K5286">
        <v>9.1</v>
      </c>
      <c r="L5286">
        <v>8.8000000000000007</v>
      </c>
      <c r="M5286">
        <v>7</v>
      </c>
      <c r="R5286" t="s">
        <v>676</v>
      </c>
      <c r="T5286" t="s">
        <v>3497</v>
      </c>
      <c r="U5286">
        <v>3.3159999999999998</v>
      </c>
      <c r="V5286">
        <v>95.853999999999999</v>
      </c>
      <c r="W5286">
        <v>60</v>
      </c>
      <c r="X5286">
        <v>1001</v>
      </c>
      <c r="Y5286">
        <v>4</v>
      </c>
      <c r="AC5286">
        <v>3</v>
      </c>
      <c r="AD5286">
        <v>10000</v>
      </c>
      <c r="AE5286">
        <v>4</v>
      </c>
      <c r="AG5286">
        <v>3</v>
      </c>
      <c r="AI5286">
        <v>3</v>
      </c>
      <c r="AJ5286">
        <v>227899</v>
      </c>
      <c r="AK5286">
        <v>4</v>
      </c>
      <c r="AO5286">
        <v>3</v>
      </c>
      <c r="AP5286">
        <v>10000</v>
      </c>
      <c r="AQ5286">
        <v>4</v>
      </c>
      <c r="AS5286">
        <v>4</v>
      </c>
      <c r="AU5286">
        <v>4</v>
      </c>
    </row>
    <row r="5287" spans="1:47" x14ac:dyDescent="0.35">
      <c r="A5287">
        <v>5836</v>
      </c>
      <c r="B5287" t="s">
        <v>47</v>
      </c>
      <c r="C5287">
        <v>2005</v>
      </c>
      <c r="D5287">
        <v>1</v>
      </c>
      <c r="E5287">
        <v>10</v>
      </c>
      <c r="F5287">
        <v>18</v>
      </c>
      <c r="G5287">
        <v>47</v>
      </c>
      <c r="H5287">
        <v>30.1</v>
      </c>
      <c r="I5287">
        <v>32</v>
      </c>
      <c r="J5287">
        <v>5.4</v>
      </c>
      <c r="K5287">
        <v>5.4</v>
      </c>
      <c r="L5287">
        <v>5.0999999999999996</v>
      </c>
      <c r="M5287">
        <v>5.3</v>
      </c>
      <c r="R5287" t="s">
        <v>73</v>
      </c>
      <c r="T5287" t="s">
        <v>2289</v>
      </c>
      <c r="U5287">
        <v>37.103000000000002</v>
      </c>
      <c r="V5287">
        <v>54.573999999999998</v>
      </c>
      <c r="W5287">
        <v>140</v>
      </c>
      <c r="AB5287">
        <v>110</v>
      </c>
      <c r="AC5287">
        <v>3</v>
      </c>
      <c r="AN5287">
        <v>110</v>
      </c>
      <c r="AO5287">
        <v>3</v>
      </c>
    </row>
    <row r="5288" spans="1:47" x14ac:dyDescent="0.35">
      <c r="A5288">
        <v>6640</v>
      </c>
      <c r="B5288" t="s">
        <v>51</v>
      </c>
      <c r="C5288">
        <v>2005</v>
      </c>
      <c r="D5288">
        <v>1</v>
      </c>
      <c r="E5288">
        <v>19</v>
      </c>
      <c r="F5288">
        <v>6</v>
      </c>
      <c r="G5288">
        <v>11</v>
      </c>
      <c r="H5288">
        <v>36.4</v>
      </c>
      <c r="I5288">
        <v>28</v>
      </c>
      <c r="J5288">
        <v>6.6</v>
      </c>
      <c r="K5288">
        <v>6.6</v>
      </c>
      <c r="L5288">
        <v>6.4</v>
      </c>
      <c r="M5288">
        <v>5.8</v>
      </c>
      <c r="R5288" t="s">
        <v>199</v>
      </c>
      <c r="T5288" t="s">
        <v>2915</v>
      </c>
      <c r="U5288">
        <v>34.064</v>
      </c>
      <c r="V5288">
        <v>141.49100000000001</v>
      </c>
      <c r="W5288">
        <v>30</v>
      </c>
    </row>
    <row r="5289" spans="1:47" x14ac:dyDescent="0.35">
      <c r="A5289">
        <v>5838</v>
      </c>
      <c r="B5289" t="s">
        <v>47</v>
      </c>
      <c r="C5289">
        <v>2005</v>
      </c>
      <c r="D5289">
        <v>1</v>
      </c>
      <c r="E5289">
        <v>20</v>
      </c>
      <c r="F5289">
        <v>18</v>
      </c>
      <c r="G5289">
        <v>56</v>
      </c>
      <c r="H5289">
        <v>30.7</v>
      </c>
      <c r="I5289">
        <v>39</v>
      </c>
      <c r="J5289">
        <v>5.3</v>
      </c>
      <c r="K5289">
        <v>5.3</v>
      </c>
      <c r="M5289">
        <v>5.2</v>
      </c>
      <c r="N5289">
        <v>5.5</v>
      </c>
      <c r="R5289" t="s">
        <v>1186</v>
      </c>
      <c r="T5289" t="s">
        <v>1952</v>
      </c>
      <c r="U5289">
        <v>-41.222999999999999</v>
      </c>
      <c r="V5289">
        <v>175.21</v>
      </c>
      <c r="W5289">
        <v>170</v>
      </c>
      <c r="AE5289">
        <v>1</v>
      </c>
      <c r="AQ5289">
        <v>1</v>
      </c>
    </row>
    <row r="5290" spans="1:47" x14ac:dyDescent="0.35">
      <c r="A5290">
        <v>5839</v>
      </c>
      <c r="B5290" t="s">
        <v>47</v>
      </c>
      <c r="C5290">
        <v>2005</v>
      </c>
      <c r="D5290">
        <v>1</v>
      </c>
      <c r="E5290">
        <v>23</v>
      </c>
      <c r="F5290">
        <v>20</v>
      </c>
      <c r="G5290">
        <v>10</v>
      </c>
      <c r="H5290">
        <v>12.1</v>
      </c>
      <c r="I5290">
        <v>11</v>
      </c>
      <c r="J5290">
        <v>6.3</v>
      </c>
      <c r="K5290">
        <v>6.3</v>
      </c>
      <c r="L5290">
        <v>5.9</v>
      </c>
      <c r="M5290">
        <v>5.8</v>
      </c>
      <c r="R5290" t="s">
        <v>676</v>
      </c>
      <c r="T5290" t="s">
        <v>3498</v>
      </c>
      <c r="U5290">
        <v>-1.198</v>
      </c>
      <c r="V5290">
        <v>119.93300000000001</v>
      </c>
      <c r="W5290">
        <v>170</v>
      </c>
      <c r="X5290">
        <v>1</v>
      </c>
      <c r="Y5290">
        <v>1</v>
      </c>
      <c r="AB5290">
        <v>4</v>
      </c>
      <c r="AC5290">
        <v>1</v>
      </c>
      <c r="AE5290">
        <v>2</v>
      </c>
      <c r="AJ5290">
        <v>1</v>
      </c>
      <c r="AK5290">
        <v>1</v>
      </c>
      <c r="AN5290">
        <v>4</v>
      </c>
      <c r="AO5290">
        <v>1</v>
      </c>
      <c r="AQ5290">
        <v>2</v>
      </c>
    </row>
    <row r="5291" spans="1:47" x14ac:dyDescent="0.35">
      <c r="A5291">
        <v>5840</v>
      </c>
      <c r="B5291" t="s">
        <v>47</v>
      </c>
      <c r="C5291">
        <v>2005</v>
      </c>
      <c r="D5291">
        <v>1</v>
      </c>
      <c r="E5291">
        <v>24</v>
      </c>
      <c r="F5291">
        <v>23</v>
      </c>
      <c r="G5291">
        <v>23</v>
      </c>
      <c r="H5291">
        <v>26.1</v>
      </c>
      <c r="I5291">
        <v>17</v>
      </c>
      <c r="J5291">
        <v>6.1</v>
      </c>
      <c r="K5291">
        <v>6.1</v>
      </c>
      <c r="L5291">
        <v>5.7</v>
      </c>
      <c r="M5291">
        <v>5.5</v>
      </c>
      <c r="R5291" t="s">
        <v>570</v>
      </c>
      <c r="T5291" t="s">
        <v>3499</v>
      </c>
      <c r="U5291">
        <v>-1.3640000000000001</v>
      </c>
      <c r="V5291">
        <v>-80.784999999999997</v>
      </c>
      <c r="W5291">
        <v>160</v>
      </c>
      <c r="AE5291">
        <v>2</v>
      </c>
      <c r="AG5291">
        <v>2</v>
      </c>
      <c r="AQ5291">
        <v>2</v>
      </c>
      <c r="AS5291">
        <v>2</v>
      </c>
    </row>
    <row r="5292" spans="1:47" x14ac:dyDescent="0.35">
      <c r="A5292">
        <v>5842</v>
      </c>
      <c r="B5292" t="s">
        <v>47</v>
      </c>
      <c r="C5292">
        <v>2005</v>
      </c>
      <c r="D5292">
        <v>1</v>
      </c>
      <c r="E5292">
        <v>25</v>
      </c>
      <c r="F5292">
        <v>16</v>
      </c>
      <c r="G5292">
        <v>30</v>
      </c>
      <c r="H5292">
        <v>38.9</v>
      </c>
      <c r="I5292">
        <v>12</v>
      </c>
      <c r="J5292">
        <v>4.8</v>
      </c>
      <c r="M5292">
        <v>4.8</v>
      </c>
      <c r="R5292" t="s">
        <v>93</v>
      </c>
      <c r="T5292" t="s">
        <v>2260</v>
      </c>
      <c r="U5292">
        <v>22.526</v>
      </c>
      <c r="V5292">
        <v>100.709</v>
      </c>
      <c r="W5292">
        <v>30</v>
      </c>
      <c r="AB5292">
        <v>3</v>
      </c>
      <c r="AC5292">
        <v>1</v>
      </c>
      <c r="AE5292">
        <v>1</v>
      </c>
      <c r="AN5292">
        <v>3</v>
      </c>
      <c r="AO5292">
        <v>1</v>
      </c>
      <c r="AQ5292">
        <v>1</v>
      </c>
    </row>
    <row r="5293" spans="1:47" x14ac:dyDescent="0.35">
      <c r="A5293">
        <v>5841</v>
      </c>
      <c r="B5293" t="s">
        <v>47</v>
      </c>
      <c r="C5293">
        <v>2005</v>
      </c>
      <c r="D5293">
        <v>1</v>
      </c>
      <c r="E5293">
        <v>25</v>
      </c>
      <c r="F5293">
        <v>16</v>
      </c>
      <c r="G5293">
        <v>44</v>
      </c>
      <c r="H5293">
        <v>16.100000000000001</v>
      </c>
      <c r="I5293">
        <v>41</v>
      </c>
      <c r="J5293">
        <v>5.9</v>
      </c>
      <c r="K5293">
        <v>5.9</v>
      </c>
      <c r="L5293">
        <v>5.6</v>
      </c>
      <c r="M5293">
        <v>5.3</v>
      </c>
      <c r="R5293" t="s">
        <v>80</v>
      </c>
      <c r="T5293" t="s">
        <v>3500</v>
      </c>
      <c r="U5293">
        <v>37.622</v>
      </c>
      <c r="V5293">
        <v>43.703000000000003</v>
      </c>
      <c r="W5293">
        <v>140</v>
      </c>
      <c r="X5293">
        <v>2</v>
      </c>
      <c r="Y5293">
        <v>1</v>
      </c>
      <c r="AB5293">
        <v>22</v>
      </c>
      <c r="AC5293">
        <v>1</v>
      </c>
      <c r="AE5293">
        <v>1</v>
      </c>
      <c r="AJ5293">
        <v>2</v>
      </c>
      <c r="AK5293">
        <v>1</v>
      </c>
      <c r="AN5293">
        <v>22</v>
      </c>
      <c r="AO5293">
        <v>1</v>
      </c>
      <c r="AQ5293">
        <v>1</v>
      </c>
    </row>
    <row r="5294" spans="1:47" x14ac:dyDescent="0.35">
      <c r="A5294">
        <v>5843</v>
      </c>
      <c r="B5294" t="s">
        <v>47</v>
      </c>
      <c r="C5294">
        <v>2005</v>
      </c>
      <c r="D5294">
        <v>1</v>
      </c>
      <c r="E5294">
        <v>29</v>
      </c>
      <c r="F5294">
        <v>7</v>
      </c>
      <c r="G5294">
        <v>41</v>
      </c>
      <c r="H5294">
        <v>31</v>
      </c>
      <c r="I5294">
        <v>5</v>
      </c>
      <c r="J5294">
        <v>4.4000000000000004</v>
      </c>
      <c r="M5294">
        <v>4.4000000000000004</v>
      </c>
      <c r="N5294">
        <v>4.8</v>
      </c>
      <c r="R5294" t="s">
        <v>87</v>
      </c>
      <c r="T5294" t="s">
        <v>3501</v>
      </c>
      <c r="U5294">
        <v>37.909999999999997</v>
      </c>
      <c r="V5294">
        <v>-1.82</v>
      </c>
      <c r="W5294">
        <v>130</v>
      </c>
      <c r="AE5294">
        <v>2</v>
      </c>
      <c r="AQ5294">
        <v>2</v>
      </c>
    </row>
    <row r="5295" spans="1:47" x14ac:dyDescent="0.35">
      <c r="A5295">
        <v>5844</v>
      </c>
      <c r="B5295" t="s">
        <v>47</v>
      </c>
      <c r="C5295">
        <v>2005</v>
      </c>
      <c r="D5295">
        <v>2</v>
      </c>
      <c r="E5295">
        <v>2</v>
      </c>
      <c r="F5295">
        <v>5</v>
      </c>
      <c r="G5295">
        <v>55</v>
      </c>
      <c r="H5295">
        <v>18.2</v>
      </c>
      <c r="I5295">
        <v>15</v>
      </c>
      <c r="J5295">
        <v>4.8</v>
      </c>
      <c r="M5295">
        <v>4.8</v>
      </c>
      <c r="R5295" t="s">
        <v>676</v>
      </c>
      <c r="T5295" t="s">
        <v>3502</v>
      </c>
      <c r="U5295">
        <v>-7.0369999999999999</v>
      </c>
      <c r="V5295">
        <v>107.819</v>
      </c>
      <c r="W5295">
        <v>60</v>
      </c>
      <c r="X5295">
        <v>1</v>
      </c>
      <c r="Y5295">
        <v>1</v>
      </c>
      <c r="AC5295">
        <v>2</v>
      </c>
      <c r="AE5295">
        <v>2</v>
      </c>
      <c r="AG5295">
        <v>2</v>
      </c>
      <c r="AI5295">
        <v>2</v>
      </c>
      <c r="AJ5295">
        <v>1</v>
      </c>
      <c r="AK5295">
        <v>1</v>
      </c>
      <c r="AO5295">
        <v>2</v>
      </c>
      <c r="AQ5295">
        <v>2</v>
      </c>
      <c r="AS5295">
        <v>2</v>
      </c>
    </row>
    <row r="5296" spans="1:47" x14ac:dyDescent="0.35">
      <c r="A5296">
        <v>9112</v>
      </c>
      <c r="B5296" t="s">
        <v>51</v>
      </c>
      <c r="C5296">
        <v>2005</v>
      </c>
      <c r="D5296">
        <v>2</v>
      </c>
      <c r="E5296">
        <v>14</v>
      </c>
      <c r="F5296">
        <v>18</v>
      </c>
      <c r="G5296">
        <v>5</v>
      </c>
      <c r="H5296">
        <v>59.3</v>
      </c>
      <c r="I5296">
        <v>12</v>
      </c>
      <c r="J5296">
        <v>5.8</v>
      </c>
      <c r="K5296">
        <v>5.8</v>
      </c>
      <c r="L5296">
        <v>5.5</v>
      </c>
      <c r="M5296">
        <v>5.6</v>
      </c>
      <c r="R5296" t="s">
        <v>1175</v>
      </c>
      <c r="T5296" t="s">
        <v>1175</v>
      </c>
      <c r="U5296">
        <v>15.775</v>
      </c>
      <c r="V5296">
        <v>-61.744</v>
      </c>
      <c r="W5296">
        <v>90</v>
      </c>
    </row>
    <row r="5297" spans="1:45" x14ac:dyDescent="0.35">
      <c r="A5297">
        <v>5846</v>
      </c>
      <c r="B5297" t="s">
        <v>47</v>
      </c>
      <c r="C5297">
        <v>2005</v>
      </c>
      <c r="D5297">
        <v>2</v>
      </c>
      <c r="E5297">
        <v>14</v>
      </c>
      <c r="F5297">
        <v>23</v>
      </c>
      <c r="G5297">
        <v>38</v>
      </c>
      <c r="H5297">
        <v>8.6</v>
      </c>
      <c r="I5297">
        <v>22</v>
      </c>
      <c r="J5297">
        <v>6.1</v>
      </c>
      <c r="K5297">
        <v>6.1</v>
      </c>
      <c r="L5297">
        <v>6.2</v>
      </c>
      <c r="M5297">
        <v>6.1</v>
      </c>
      <c r="R5297" t="s">
        <v>93</v>
      </c>
      <c r="T5297" t="s">
        <v>2541</v>
      </c>
      <c r="U5297">
        <v>41.728000000000002</v>
      </c>
      <c r="V5297">
        <v>79.44</v>
      </c>
      <c r="W5297">
        <v>40</v>
      </c>
      <c r="AE5297">
        <v>3</v>
      </c>
      <c r="AF5297">
        <v>6000</v>
      </c>
      <c r="AG5297">
        <v>4</v>
      </c>
      <c r="AQ5297">
        <v>3</v>
      </c>
      <c r="AR5297">
        <v>6000</v>
      </c>
      <c r="AS5297">
        <v>4</v>
      </c>
    </row>
    <row r="5298" spans="1:45" x14ac:dyDescent="0.35">
      <c r="A5298">
        <v>5847</v>
      </c>
      <c r="B5298" t="s">
        <v>47</v>
      </c>
      <c r="C5298">
        <v>2005</v>
      </c>
      <c r="D5298">
        <v>2</v>
      </c>
      <c r="E5298">
        <v>15</v>
      </c>
      <c r="F5298">
        <v>11</v>
      </c>
      <c r="G5298">
        <v>15</v>
      </c>
      <c r="H5298">
        <v>11.7</v>
      </c>
      <c r="I5298">
        <v>35</v>
      </c>
      <c r="J5298">
        <v>5.0999999999999996</v>
      </c>
      <c r="M5298">
        <v>5.0999999999999996</v>
      </c>
      <c r="R5298" t="s">
        <v>77</v>
      </c>
      <c r="T5298" t="s">
        <v>3503</v>
      </c>
      <c r="U5298">
        <v>24.55</v>
      </c>
      <c r="V5298">
        <v>92.524000000000001</v>
      </c>
      <c r="W5298">
        <v>60</v>
      </c>
      <c r="AE5298">
        <v>1</v>
      </c>
      <c r="AQ5298">
        <v>1</v>
      </c>
    </row>
    <row r="5299" spans="1:45" x14ac:dyDescent="0.35">
      <c r="A5299">
        <v>5848</v>
      </c>
      <c r="B5299" t="s">
        <v>47</v>
      </c>
      <c r="C5299">
        <v>2005</v>
      </c>
      <c r="D5299">
        <v>2</v>
      </c>
      <c r="E5299">
        <v>22</v>
      </c>
      <c r="F5299">
        <v>2</v>
      </c>
      <c r="G5299">
        <v>25</v>
      </c>
      <c r="H5299">
        <v>22.9</v>
      </c>
      <c r="I5299">
        <v>14</v>
      </c>
      <c r="J5299">
        <v>6.4</v>
      </c>
      <c r="K5299">
        <v>6.4</v>
      </c>
      <c r="L5299">
        <v>6.5</v>
      </c>
      <c r="M5299">
        <v>6</v>
      </c>
      <c r="R5299" t="s">
        <v>73</v>
      </c>
      <c r="T5299" t="s">
        <v>3504</v>
      </c>
      <c r="U5299">
        <v>30.754000000000001</v>
      </c>
      <c r="V5299">
        <v>56.816000000000003</v>
      </c>
      <c r="W5299">
        <v>140</v>
      </c>
      <c r="X5299">
        <v>612</v>
      </c>
      <c r="Y5299">
        <v>3</v>
      </c>
      <c r="AB5299">
        <v>1411</v>
      </c>
      <c r="AC5299">
        <v>4</v>
      </c>
      <c r="AE5299">
        <v>4</v>
      </c>
      <c r="AF5299">
        <v>8000</v>
      </c>
      <c r="AG5299">
        <v>4</v>
      </c>
      <c r="AH5299">
        <v>8000</v>
      </c>
      <c r="AI5299">
        <v>4</v>
      </c>
      <c r="AJ5299">
        <v>612</v>
      </c>
      <c r="AK5299">
        <v>3</v>
      </c>
      <c r="AN5299">
        <v>1411</v>
      </c>
      <c r="AO5299">
        <v>4</v>
      </c>
      <c r="AQ5299">
        <v>4</v>
      </c>
      <c r="AR5299">
        <v>8000</v>
      </c>
      <c r="AS5299">
        <v>4</v>
      </c>
    </row>
    <row r="5300" spans="1:45" x14ac:dyDescent="0.35">
      <c r="A5300">
        <v>5849</v>
      </c>
      <c r="B5300" t="s">
        <v>47</v>
      </c>
      <c r="C5300">
        <v>2005</v>
      </c>
      <c r="D5300">
        <v>3</v>
      </c>
      <c r="E5300">
        <v>2</v>
      </c>
      <c r="F5300">
        <v>11</v>
      </c>
      <c r="G5300">
        <v>12</v>
      </c>
      <c r="H5300">
        <v>14.9</v>
      </c>
      <c r="I5300">
        <v>52</v>
      </c>
      <c r="J5300">
        <v>4.9000000000000004</v>
      </c>
      <c r="M5300">
        <v>4.9000000000000004</v>
      </c>
      <c r="R5300" t="s">
        <v>115</v>
      </c>
      <c r="T5300" t="s">
        <v>2198</v>
      </c>
      <c r="U5300">
        <v>30.378</v>
      </c>
      <c r="V5300">
        <v>68.037999999999997</v>
      </c>
      <c r="W5300">
        <v>60</v>
      </c>
      <c r="AB5300">
        <v>1</v>
      </c>
      <c r="AC5300">
        <v>1</v>
      </c>
      <c r="AE5300">
        <v>1</v>
      </c>
      <c r="AN5300">
        <v>1</v>
      </c>
      <c r="AO5300">
        <v>1</v>
      </c>
      <c r="AQ5300">
        <v>1</v>
      </c>
    </row>
    <row r="5301" spans="1:45" x14ac:dyDescent="0.35">
      <c r="A5301">
        <v>5850</v>
      </c>
      <c r="B5301" t="s">
        <v>47</v>
      </c>
      <c r="C5301">
        <v>2005</v>
      </c>
      <c r="D5301">
        <v>3</v>
      </c>
      <c r="E5301">
        <v>9</v>
      </c>
      <c r="F5301">
        <v>10</v>
      </c>
      <c r="G5301">
        <v>15</v>
      </c>
      <c r="H5301">
        <v>31.8</v>
      </c>
      <c r="I5301">
        <v>5</v>
      </c>
      <c r="J5301">
        <v>4.3</v>
      </c>
      <c r="L5301">
        <v>4.3</v>
      </c>
      <c r="M5301">
        <v>5</v>
      </c>
      <c r="R5301" t="s">
        <v>1101</v>
      </c>
      <c r="T5301" t="s">
        <v>3505</v>
      </c>
      <c r="U5301">
        <v>-26.913</v>
      </c>
      <c r="V5301">
        <v>26.789000000000001</v>
      </c>
      <c r="W5301">
        <v>10</v>
      </c>
      <c r="X5301">
        <v>2</v>
      </c>
      <c r="Y5301">
        <v>1</v>
      </c>
      <c r="AB5301">
        <v>58</v>
      </c>
      <c r="AC5301">
        <v>2</v>
      </c>
      <c r="AE5301">
        <v>2</v>
      </c>
      <c r="AJ5301">
        <v>2</v>
      </c>
      <c r="AK5301">
        <v>1</v>
      </c>
      <c r="AN5301">
        <v>58</v>
      </c>
      <c r="AO5301">
        <v>2</v>
      </c>
      <c r="AQ5301">
        <v>2</v>
      </c>
    </row>
    <row r="5302" spans="1:45" x14ac:dyDescent="0.35">
      <c r="A5302">
        <v>5851</v>
      </c>
      <c r="B5302" t="s">
        <v>47</v>
      </c>
      <c r="C5302">
        <v>2005</v>
      </c>
      <c r="D5302">
        <v>3</v>
      </c>
      <c r="E5302">
        <v>12</v>
      </c>
      <c r="F5302">
        <v>7</v>
      </c>
      <c r="G5302">
        <v>36</v>
      </c>
      <c r="H5302">
        <v>12.1</v>
      </c>
      <c r="I5302">
        <v>11</v>
      </c>
      <c r="J5302">
        <v>5.6</v>
      </c>
      <c r="K5302">
        <v>5.6</v>
      </c>
      <c r="L5302">
        <v>5</v>
      </c>
      <c r="M5302">
        <v>5.4</v>
      </c>
      <c r="N5302">
        <v>5.7</v>
      </c>
      <c r="R5302" t="s">
        <v>80</v>
      </c>
      <c r="T5302" t="s">
        <v>3506</v>
      </c>
      <c r="U5302">
        <v>39.44</v>
      </c>
      <c r="V5302">
        <v>40.978000000000002</v>
      </c>
      <c r="W5302">
        <v>140</v>
      </c>
      <c r="AB5302">
        <v>16</v>
      </c>
      <c r="AC5302">
        <v>1</v>
      </c>
      <c r="AE5302">
        <v>2</v>
      </c>
      <c r="AN5302">
        <v>16</v>
      </c>
      <c r="AO5302">
        <v>1</v>
      </c>
      <c r="AQ5302">
        <v>2</v>
      </c>
    </row>
    <row r="5303" spans="1:45" x14ac:dyDescent="0.35">
      <c r="A5303">
        <v>5852</v>
      </c>
      <c r="B5303" t="s">
        <v>47</v>
      </c>
      <c r="C5303">
        <v>2005</v>
      </c>
      <c r="D5303">
        <v>3</v>
      </c>
      <c r="E5303">
        <v>13</v>
      </c>
      <c r="F5303">
        <v>3</v>
      </c>
      <c r="G5303">
        <v>31</v>
      </c>
      <c r="H5303">
        <v>23</v>
      </c>
      <c r="I5303">
        <v>54</v>
      </c>
      <c r="J5303">
        <v>6</v>
      </c>
      <c r="K5303">
        <v>6</v>
      </c>
      <c r="L5303">
        <v>5.4</v>
      </c>
      <c r="M5303">
        <v>5.9</v>
      </c>
      <c r="R5303" t="s">
        <v>73</v>
      </c>
      <c r="T5303" t="s">
        <v>3507</v>
      </c>
      <c r="U5303">
        <v>27.094999999999999</v>
      </c>
      <c r="V5303">
        <v>61.887</v>
      </c>
      <c r="W5303">
        <v>140</v>
      </c>
      <c r="AE5303">
        <v>1</v>
      </c>
      <c r="AQ5303">
        <v>1</v>
      </c>
    </row>
    <row r="5304" spans="1:45" x14ac:dyDescent="0.35">
      <c r="A5304">
        <v>5853</v>
      </c>
      <c r="B5304" t="s">
        <v>47</v>
      </c>
      <c r="C5304">
        <v>2005</v>
      </c>
      <c r="D5304">
        <v>3</v>
      </c>
      <c r="E5304">
        <v>14</v>
      </c>
      <c r="F5304">
        <v>1</v>
      </c>
      <c r="G5304">
        <v>55</v>
      </c>
      <c r="H5304">
        <v>55.6</v>
      </c>
      <c r="I5304">
        <v>5</v>
      </c>
      <c r="J5304">
        <v>5.8</v>
      </c>
      <c r="K5304">
        <v>5.8</v>
      </c>
      <c r="L5304">
        <v>5.7</v>
      </c>
      <c r="M5304">
        <v>5.5</v>
      </c>
      <c r="N5304">
        <v>5.9</v>
      </c>
      <c r="R5304" t="s">
        <v>80</v>
      </c>
      <c r="T5304" t="s">
        <v>3508</v>
      </c>
      <c r="U5304">
        <v>39.353999999999999</v>
      </c>
      <c r="V5304">
        <v>40.89</v>
      </c>
      <c r="W5304">
        <v>140</v>
      </c>
      <c r="AB5304">
        <v>18</v>
      </c>
      <c r="AC5304">
        <v>1</v>
      </c>
      <c r="AE5304">
        <v>3</v>
      </c>
      <c r="AG5304">
        <v>2</v>
      </c>
      <c r="AI5304">
        <v>2</v>
      </c>
      <c r="AN5304">
        <v>18</v>
      </c>
      <c r="AO5304">
        <v>1</v>
      </c>
      <c r="AQ5304">
        <v>3</v>
      </c>
      <c r="AS5304">
        <v>2</v>
      </c>
    </row>
    <row r="5305" spans="1:45" x14ac:dyDescent="0.35">
      <c r="A5305">
        <v>5854</v>
      </c>
      <c r="B5305" t="s">
        <v>47</v>
      </c>
      <c r="C5305">
        <v>2005</v>
      </c>
      <c r="D5305">
        <v>3</v>
      </c>
      <c r="E5305">
        <v>14</v>
      </c>
      <c r="F5305">
        <v>9</v>
      </c>
      <c r="G5305">
        <v>43</v>
      </c>
      <c r="H5305">
        <v>49.1</v>
      </c>
      <c r="I5305">
        <v>10</v>
      </c>
      <c r="J5305">
        <v>4.9000000000000004</v>
      </c>
      <c r="K5305">
        <v>4.9000000000000004</v>
      </c>
      <c r="L5305">
        <v>4.0999999999999996</v>
      </c>
      <c r="M5305">
        <v>4.9000000000000004</v>
      </c>
      <c r="N5305">
        <v>5.0999999999999996</v>
      </c>
      <c r="R5305" t="s">
        <v>77</v>
      </c>
      <c r="T5305" t="s">
        <v>3509</v>
      </c>
      <c r="U5305">
        <v>17.145</v>
      </c>
      <c r="V5305">
        <v>73.73</v>
      </c>
      <c r="W5305">
        <v>60</v>
      </c>
      <c r="AB5305">
        <v>45</v>
      </c>
      <c r="AC5305">
        <v>1</v>
      </c>
      <c r="AE5305">
        <v>2</v>
      </c>
      <c r="AN5305">
        <v>45</v>
      </c>
      <c r="AO5305">
        <v>1</v>
      </c>
      <c r="AQ5305">
        <v>2</v>
      </c>
    </row>
    <row r="5306" spans="1:45" x14ac:dyDescent="0.35">
      <c r="A5306">
        <v>5855</v>
      </c>
      <c r="B5306" t="s">
        <v>47</v>
      </c>
      <c r="C5306">
        <v>2005</v>
      </c>
      <c r="D5306">
        <v>3</v>
      </c>
      <c r="E5306">
        <v>15</v>
      </c>
      <c r="F5306">
        <v>2</v>
      </c>
      <c r="G5306">
        <v>7</v>
      </c>
      <c r="H5306">
        <v>6.8</v>
      </c>
      <c r="I5306">
        <v>10</v>
      </c>
      <c r="J5306">
        <v>4.3</v>
      </c>
      <c r="M5306">
        <v>4.3</v>
      </c>
      <c r="N5306">
        <v>4.3</v>
      </c>
      <c r="R5306" t="s">
        <v>77</v>
      </c>
      <c r="T5306" t="s">
        <v>3510</v>
      </c>
      <c r="U5306">
        <v>17.071999999999999</v>
      </c>
      <c r="V5306">
        <v>73.668000000000006</v>
      </c>
      <c r="W5306">
        <v>60</v>
      </c>
      <c r="AE5306">
        <v>1</v>
      </c>
      <c r="AQ5306">
        <v>1</v>
      </c>
    </row>
    <row r="5307" spans="1:45" x14ac:dyDescent="0.35">
      <c r="A5307">
        <v>5856</v>
      </c>
      <c r="B5307" t="s">
        <v>47</v>
      </c>
      <c r="C5307">
        <v>2005</v>
      </c>
      <c r="D5307">
        <v>3</v>
      </c>
      <c r="E5307">
        <v>20</v>
      </c>
      <c r="F5307">
        <v>1</v>
      </c>
      <c r="G5307">
        <v>53</v>
      </c>
      <c r="H5307">
        <v>41.8</v>
      </c>
      <c r="I5307">
        <v>10</v>
      </c>
      <c r="J5307">
        <v>6.6</v>
      </c>
      <c r="K5307">
        <v>6.6</v>
      </c>
      <c r="L5307">
        <v>6.7</v>
      </c>
      <c r="M5307">
        <v>5.9</v>
      </c>
      <c r="R5307" t="s">
        <v>199</v>
      </c>
      <c r="T5307" t="s">
        <v>3511</v>
      </c>
      <c r="U5307">
        <v>33.807000000000002</v>
      </c>
      <c r="V5307">
        <v>130.131</v>
      </c>
      <c r="W5307">
        <v>30</v>
      </c>
      <c r="X5307">
        <v>1</v>
      </c>
      <c r="Y5307">
        <v>1</v>
      </c>
      <c r="AB5307">
        <v>500</v>
      </c>
      <c r="AC5307">
        <v>3</v>
      </c>
      <c r="AE5307">
        <v>2</v>
      </c>
      <c r="AF5307">
        <v>65</v>
      </c>
      <c r="AG5307">
        <v>2</v>
      </c>
      <c r="AJ5307">
        <v>1</v>
      </c>
      <c r="AK5307">
        <v>1</v>
      </c>
      <c r="AN5307">
        <v>500</v>
      </c>
      <c r="AO5307">
        <v>3</v>
      </c>
      <c r="AQ5307">
        <v>2</v>
      </c>
      <c r="AR5307">
        <v>65</v>
      </c>
      <c r="AS5307">
        <v>2</v>
      </c>
    </row>
    <row r="5308" spans="1:45" x14ac:dyDescent="0.35">
      <c r="A5308">
        <v>6657</v>
      </c>
      <c r="B5308" t="s">
        <v>51</v>
      </c>
      <c r="C5308">
        <v>2005</v>
      </c>
      <c r="D5308">
        <v>3</v>
      </c>
      <c r="E5308">
        <v>28</v>
      </c>
      <c r="F5308">
        <v>16</v>
      </c>
      <c r="G5308">
        <v>9</v>
      </c>
      <c r="H5308">
        <v>36.5</v>
      </c>
      <c r="I5308">
        <v>30</v>
      </c>
      <c r="J5308">
        <v>8.6</v>
      </c>
      <c r="K5308">
        <v>8.6</v>
      </c>
      <c r="L5308">
        <v>8.4</v>
      </c>
      <c r="M5308">
        <v>7.2</v>
      </c>
      <c r="R5308" t="s">
        <v>676</v>
      </c>
      <c r="T5308" t="s">
        <v>3512</v>
      </c>
      <c r="U5308">
        <v>2.085</v>
      </c>
      <c r="V5308">
        <v>97.108000000000004</v>
      </c>
      <c r="W5308">
        <v>60</v>
      </c>
      <c r="X5308">
        <v>1303</v>
      </c>
      <c r="Y5308">
        <v>4</v>
      </c>
      <c r="AB5308">
        <v>340</v>
      </c>
      <c r="AC5308">
        <v>3</v>
      </c>
      <c r="AE5308">
        <v>4</v>
      </c>
      <c r="AF5308">
        <v>300</v>
      </c>
      <c r="AG5308">
        <v>3</v>
      </c>
      <c r="AH5308">
        <v>300</v>
      </c>
      <c r="AI5308">
        <v>3</v>
      </c>
      <c r="AJ5308">
        <v>1313</v>
      </c>
      <c r="AK5308">
        <v>4</v>
      </c>
      <c r="AN5308">
        <v>340</v>
      </c>
      <c r="AO5308">
        <v>3</v>
      </c>
      <c r="AQ5308">
        <v>4</v>
      </c>
      <c r="AR5308">
        <v>300</v>
      </c>
      <c r="AS5308">
        <v>3</v>
      </c>
    </row>
    <row r="5309" spans="1:45" x14ac:dyDescent="0.35">
      <c r="A5309">
        <v>6659</v>
      </c>
      <c r="B5309" t="s">
        <v>51</v>
      </c>
      <c r="C5309">
        <v>2005</v>
      </c>
      <c r="D5309">
        <v>4</v>
      </c>
      <c r="E5309">
        <v>10</v>
      </c>
      <c r="F5309">
        <v>10</v>
      </c>
      <c r="G5309">
        <v>29</v>
      </c>
      <c r="H5309">
        <v>11.2</v>
      </c>
      <c r="I5309">
        <v>19</v>
      </c>
      <c r="J5309">
        <v>6.7</v>
      </c>
      <c r="K5309">
        <v>6.7</v>
      </c>
      <c r="L5309">
        <v>6.7</v>
      </c>
      <c r="M5309">
        <v>6.4</v>
      </c>
      <c r="Q5309">
        <v>5</v>
      </c>
      <c r="R5309" t="s">
        <v>676</v>
      </c>
      <c r="T5309" t="s">
        <v>3513</v>
      </c>
      <c r="U5309">
        <v>-1.6439999999999999</v>
      </c>
      <c r="V5309">
        <v>99.606999999999999</v>
      </c>
      <c r="W5309">
        <v>60</v>
      </c>
    </row>
    <row r="5310" spans="1:45" x14ac:dyDescent="0.35">
      <c r="A5310">
        <v>8135</v>
      </c>
      <c r="B5310" t="s">
        <v>47</v>
      </c>
      <c r="C5310">
        <v>2005</v>
      </c>
      <c r="D5310">
        <v>6</v>
      </c>
      <c r="E5310">
        <v>13</v>
      </c>
      <c r="F5310">
        <v>22</v>
      </c>
      <c r="G5310">
        <v>44</v>
      </c>
      <c r="H5310">
        <v>33.9</v>
      </c>
      <c r="I5310">
        <v>116</v>
      </c>
      <c r="J5310">
        <v>7.7</v>
      </c>
      <c r="K5310">
        <v>7.7</v>
      </c>
      <c r="M5310">
        <v>6.8</v>
      </c>
      <c r="R5310" t="s">
        <v>539</v>
      </c>
      <c r="T5310" t="s">
        <v>1561</v>
      </c>
      <c r="U5310">
        <v>-19.986999999999998</v>
      </c>
      <c r="V5310">
        <v>-69.197000000000003</v>
      </c>
      <c r="W5310">
        <v>160</v>
      </c>
      <c r="X5310">
        <v>11</v>
      </c>
      <c r="Y5310">
        <v>1</v>
      </c>
      <c r="AB5310">
        <v>200</v>
      </c>
      <c r="AC5310">
        <v>3</v>
      </c>
      <c r="AF5310">
        <v>544</v>
      </c>
      <c r="AG5310">
        <v>3</v>
      </c>
      <c r="AJ5310">
        <v>11</v>
      </c>
      <c r="AK5310">
        <v>1</v>
      </c>
      <c r="AN5310">
        <v>200</v>
      </c>
      <c r="AO5310">
        <v>3</v>
      </c>
      <c r="AR5310">
        <v>544</v>
      </c>
      <c r="AS5310">
        <v>3</v>
      </c>
    </row>
    <row r="5311" spans="1:45" x14ac:dyDescent="0.35">
      <c r="A5311">
        <v>6738</v>
      </c>
      <c r="B5311" t="s">
        <v>51</v>
      </c>
      <c r="C5311">
        <v>2005</v>
      </c>
      <c r="D5311">
        <v>6</v>
      </c>
      <c r="E5311">
        <v>15</v>
      </c>
      <c r="F5311">
        <v>2</v>
      </c>
      <c r="G5311">
        <v>50</v>
      </c>
      <c r="H5311">
        <v>53.1</v>
      </c>
      <c r="I5311">
        <v>10</v>
      </c>
      <c r="J5311">
        <v>7.2</v>
      </c>
      <c r="K5311">
        <v>7.2</v>
      </c>
      <c r="L5311">
        <v>7.1</v>
      </c>
      <c r="M5311">
        <v>6.2</v>
      </c>
      <c r="Q5311">
        <v>4</v>
      </c>
      <c r="R5311" t="s">
        <v>505</v>
      </c>
      <c r="S5311" t="s">
        <v>1092</v>
      </c>
      <c r="T5311" t="s">
        <v>3514</v>
      </c>
      <c r="U5311">
        <v>41.301000000000002</v>
      </c>
      <c r="V5311">
        <v>-125.97</v>
      </c>
      <c r="W5311">
        <v>150</v>
      </c>
    </row>
    <row r="5312" spans="1:45" x14ac:dyDescent="0.35">
      <c r="A5312">
        <v>6757</v>
      </c>
      <c r="B5312" t="s">
        <v>47</v>
      </c>
      <c r="C5312">
        <v>2005</v>
      </c>
      <c r="D5312">
        <v>7</v>
      </c>
      <c r="E5312">
        <v>5</v>
      </c>
      <c r="F5312">
        <v>1</v>
      </c>
      <c r="G5312">
        <v>52</v>
      </c>
      <c r="H5312">
        <v>2.9</v>
      </c>
      <c r="I5312">
        <v>21</v>
      </c>
      <c r="J5312">
        <v>6.7</v>
      </c>
      <c r="K5312">
        <v>6.7</v>
      </c>
      <c r="L5312">
        <v>6.8</v>
      </c>
      <c r="M5312">
        <v>6.2</v>
      </c>
      <c r="R5312" t="s">
        <v>676</v>
      </c>
      <c r="T5312" t="s">
        <v>3515</v>
      </c>
      <c r="U5312">
        <v>1.819</v>
      </c>
      <c r="V5312">
        <v>97.081999999999994</v>
      </c>
      <c r="W5312">
        <v>60</v>
      </c>
      <c r="AE5312">
        <v>1</v>
      </c>
      <c r="AQ5312">
        <v>1</v>
      </c>
    </row>
    <row r="5313" spans="1:45" x14ac:dyDescent="0.35">
      <c r="A5313">
        <v>6758</v>
      </c>
      <c r="B5313" t="s">
        <v>47</v>
      </c>
      <c r="C5313">
        <v>2005</v>
      </c>
      <c r="D5313">
        <v>7</v>
      </c>
      <c r="E5313">
        <v>9</v>
      </c>
      <c r="F5313">
        <v>23</v>
      </c>
      <c r="G5313">
        <v>59</v>
      </c>
      <c r="H5313">
        <v>17</v>
      </c>
      <c r="I5313">
        <v>32</v>
      </c>
      <c r="J5313">
        <v>5.9</v>
      </c>
      <c r="K5313">
        <v>5.9</v>
      </c>
      <c r="L5313">
        <v>5.5</v>
      </c>
      <c r="M5313">
        <v>5.6</v>
      </c>
      <c r="R5313" t="s">
        <v>676</v>
      </c>
      <c r="T5313" t="s">
        <v>2091</v>
      </c>
      <c r="U5313">
        <v>-1.1739999999999999</v>
      </c>
      <c r="V5313">
        <v>119.96299999999999</v>
      </c>
      <c r="W5313">
        <v>170</v>
      </c>
      <c r="AE5313">
        <v>1</v>
      </c>
      <c r="AF5313">
        <v>6</v>
      </c>
      <c r="AG5313">
        <v>1</v>
      </c>
      <c r="AH5313">
        <v>6</v>
      </c>
      <c r="AI5313">
        <v>1</v>
      </c>
      <c r="AQ5313">
        <v>1</v>
      </c>
      <c r="AR5313">
        <v>6</v>
      </c>
      <c r="AS5313">
        <v>1</v>
      </c>
    </row>
    <row r="5314" spans="1:45" x14ac:dyDescent="0.35">
      <c r="A5314">
        <v>6759</v>
      </c>
      <c r="B5314" t="s">
        <v>47</v>
      </c>
      <c r="C5314">
        <v>2005</v>
      </c>
      <c r="D5314">
        <v>7</v>
      </c>
      <c r="E5314">
        <v>10</v>
      </c>
      <c r="F5314">
        <v>13</v>
      </c>
      <c r="G5314">
        <v>10</v>
      </c>
      <c r="H5314">
        <v>12.1</v>
      </c>
      <c r="I5314">
        <v>4</v>
      </c>
      <c r="J5314">
        <v>5.2</v>
      </c>
      <c r="K5314">
        <v>5.2</v>
      </c>
      <c r="L5314">
        <v>4.9000000000000004</v>
      </c>
      <c r="M5314">
        <v>5.4</v>
      </c>
      <c r="N5314">
        <v>5.5</v>
      </c>
      <c r="R5314" t="s">
        <v>100</v>
      </c>
      <c r="T5314" t="s">
        <v>3516</v>
      </c>
      <c r="U5314">
        <v>42.389000000000003</v>
      </c>
      <c r="V5314">
        <v>19.812000000000001</v>
      </c>
      <c r="W5314">
        <v>130</v>
      </c>
      <c r="AE5314">
        <v>1</v>
      </c>
      <c r="AG5314">
        <v>1</v>
      </c>
      <c r="AQ5314">
        <v>1</v>
      </c>
      <c r="AS5314">
        <v>1</v>
      </c>
    </row>
    <row r="5315" spans="1:45" x14ac:dyDescent="0.35">
      <c r="A5315">
        <v>6760</v>
      </c>
      <c r="B5315" t="s">
        <v>47</v>
      </c>
      <c r="C5315">
        <v>2005</v>
      </c>
      <c r="D5315">
        <v>7</v>
      </c>
      <c r="E5315">
        <v>18</v>
      </c>
      <c r="F5315">
        <v>2</v>
      </c>
      <c r="G5315">
        <v>4</v>
      </c>
      <c r="H5315">
        <v>59.8</v>
      </c>
      <c r="I5315">
        <v>10</v>
      </c>
      <c r="J5315">
        <v>5.3</v>
      </c>
      <c r="K5315">
        <v>5.3</v>
      </c>
      <c r="L5315">
        <v>5.2</v>
      </c>
      <c r="M5315">
        <v>5.7</v>
      </c>
      <c r="R5315" t="s">
        <v>676</v>
      </c>
      <c r="T5315" t="s">
        <v>3517</v>
      </c>
      <c r="U5315">
        <v>-9.9480000000000004</v>
      </c>
      <c r="V5315">
        <v>124.48</v>
      </c>
      <c r="W5315">
        <v>60</v>
      </c>
      <c r="AE5315">
        <v>1</v>
      </c>
      <c r="AG5315">
        <v>1</v>
      </c>
      <c r="AI5315">
        <v>1</v>
      </c>
      <c r="AQ5315">
        <v>1</v>
      </c>
      <c r="AS5315">
        <v>1</v>
      </c>
    </row>
    <row r="5316" spans="1:45" x14ac:dyDescent="0.35">
      <c r="A5316">
        <v>6761</v>
      </c>
      <c r="B5316" t="s">
        <v>47</v>
      </c>
      <c r="C5316">
        <v>2005</v>
      </c>
      <c r="D5316">
        <v>7</v>
      </c>
      <c r="E5316">
        <v>23</v>
      </c>
      <c r="F5316">
        <v>7</v>
      </c>
      <c r="G5316">
        <v>34</v>
      </c>
      <c r="H5316">
        <v>56.7</v>
      </c>
      <c r="I5316">
        <v>61</v>
      </c>
      <c r="J5316">
        <v>5.9</v>
      </c>
      <c r="K5316">
        <v>5.9</v>
      </c>
      <c r="M5316">
        <v>6.1</v>
      </c>
      <c r="R5316" t="s">
        <v>199</v>
      </c>
      <c r="T5316" t="s">
        <v>3082</v>
      </c>
      <c r="U5316">
        <v>35.497999999999998</v>
      </c>
      <c r="V5316">
        <v>139.982</v>
      </c>
      <c r="W5316">
        <v>30</v>
      </c>
      <c r="AB5316">
        <v>27</v>
      </c>
      <c r="AC5316">
        <v>1</v>
      </c>
      <c r="AE5316">
        <v>1</v>
      </c>
      <c r="AF5316">
        <v>1</v>
      </c>
      <c r="AG5316">
        <v>1</v>
      </c>
      <c r="AN5316">
        <v>27</v>
      </c>
      <c r="AO5316">
        <v>1</v>
      </c>
      <c r="AQ5316">
        <v>1</v>
      </c>
      <c r="AR5316">
        <v>1</v>
      </c>
      <c r="AS5316">
        <v>1</v>
      </c>
    </row>
    <row r="5317" spans="1:45" x14ac:dyDescent="0.35">
      <c r="A5317">
        <v>6762</v>
      </c>
      <c r="B5317" t="s">
        <v>47</v>
      </c>
      <c r="C5317">
        <v>2005</v>
      </c>
      <c r="D5317">
        <v>7</v>
      </c>
      <c r="E5317">
        <v>24</v>
      </c>
      <c r="F5317">
        <v>15</v>
      </c>
      <c r="G5317">
        <v>42</v>
      </c>
      <c r="H5317">
        <v>6.2</v>
      </c>
      <c r="I5317">
        <v>16</v>
      </c>
      <c r="J5317">
        <v>7.2</v>
      </c>
      <c r="K5317">
        <v>7.2</v>
      </c>
      <c r="L5317">
        <v>7.5</v>
      </c>
      <c r="M5317">
        <v>6.6</v>
      </c>
      <c r="R5317" t="s">
        <v>77</v>
      </c>
      <c r="T5317" t="s">
        <v>3518</v>
      </c>
      <c r="U5317">
        <v>7.92</v>
      </c>
      <c r="V5317">
        <v>92.19</v>
      </c>
      <c r="W5317">
        <v>60</v>
      </c>
      <c r="AE5317">
        <v>1</v>
      </c>
      <c r="AG5317">
        <v>1</v>
      </c>
      <c r="AI5317">
        <v>1</v>
      </c>
      <c r="AQ5317">
        <v>1</v>
      </c>
      <c r="AS5317">
        <v>1</v>
      </c>
    </row>
    <row r="5318" spans="1:45" x14ac:dyDescent="0.35">
      <c r="A5318">
        <v>6763</v>
      </c>
      <c r="B5318" t="s">
        <v>47</v>
      </c>
      <c r="C5318">
        <v>2005</v>
      </c>
      <c r="D5318">
        <v>7</v>
      </c>
      <c r="E5318">
        <v>25</v>
      </c>
      <c r="F5318">
        <v>15</v>
      </c>
      <c r="G5318">
        <v>43</v>
      </c>
      <c r="H5318">
        <v>41.1</v>
      </c>
      <c r="I5318">
        <v>48</v>
      </c>
      <c r="J5318">
        <v>4.7</v>
      </c>
      <c r="L5318">
        <v>4.7</v>
      </c>
      <c r="M5318">
        <v>5</v>
      </c>
      <c r="R5318" t="s">
        <v>93</v>
      </c>
      <c r="T5318" t="s">
        <v>3519</v>
      </c>
      <c r="U5318">
        <v>46.826999999999998</v>
      </c>
      <c r="V5318">
        <v>125.05800000000001</v>
      </c>
      <c r="W5318">
        <v>30</v>
      </c>
      <c r="X5318">
        <v>1</v>
      </c>
      <c r="Y5318">
        <v>1</v>
      </c>
      <c r="AB5318">
        <v>12</v>
      </c>
      <c r="AC5318">
        <v>1</v>
      </c>
      <c r="AJ5318">
        <v>1</v>
      </c>
      <c r="AK5318">
        <v>1</v>
      </c>
      <c r="AN5318">
        <v>12</v>
      </c>
      <c r="AO5318">
        <v>1</v>
      </c>
    </row>
    <row r="5319" spans="1:45" x14ac:dyDescent="0.35">
      <c r="A5319">
        <v>6764</v>
      </c>
      <c r="B5319" t="s">
        <v>47</v>
      </c>
      <c r="C5319">
        <v>2005</v>
      </c>
      <c r="D5319">
        <v>7</v>
      </c>
      <c r="E5319">
        <v>26</v>
      </c>
      <c r="F5319">
        <v>4</v>
      </c>
      <c r="G5319">
        <v>8</v>
      </c>
      <c r="H5319">
        <v>37.1</v>
      </c>
      <c r="I5319">
        <v>13</v>
      </c>
      <c r="J5319">
        <v>5.6</v>
      </c>
      <c r="K5319">
        <v>5.6</v>
      </c>
      <c r="L5319">
        <v>5.2</v>
      </c>
      <c r="M5319">
        <v>5.7</v>
      </c>
      <c r="Q5319">
        <v>6</v>
      </c>
      <c r="R5319" t="s">
        <v>505</v>
      </c>
      <c r="S5319" t="s">
        <v>2203</v>
      </c>
      <c r="T5319" t="s">
        <v>3520</v>
      </c>
      <c r="U5319">
        <v>45.365000000000002</v>
      </c>
      <c r="V5319">
        <v>-112.61499999999999</v>
      </c>
      <c r="W5319">
        <v>150</v>
      </c>
      <c r="AE5319">
        <v>1</v>
      </c>
      <c r="AQ5319">
        <v>1</v>
      </c>
    </row>
    <row r="5320" spans="1:45" x14ac:dyDescent="0.35">
      <c r="A5320">
        <v>6765</v>
      </c>
      <c r="B5320" t="s">
        <v>47</v>
      </c>
      <c r="C5320">
        <v>2005</v>
      </c>
      <c r="D5320">
        <v>7</v>
      </c>
      <c r="E5320">
        <v>30</v>
      </c>
      <c r="F5320">
        <v>21</v>
      </c>
      <c r="G5320">
        <v>45</v>
      </c>
      <c r="H5320" t="s">
        <v>48</v>
      </c>
      <c r="I5320">
        <v>5</v>
      </c>
      <c r="J5320">
        <v>5.3</v>
      </c>
      <c r="K5320">
        <v>5.3</v>
      </c>
      <c r="L5320">
        <v>4.8</v>
      </c>
      <c r="M5320">
        <v>4.8</v>
      </c>
      <c r="R5320" t="s">
        <v>80</v>
      </c>
      <c r="T5320" t="s">
        <v>3521</v>
      </c>
      <c r="U5320">
        <v>39.436999999999998</v>
      </c>
      <c r="V5320">
        <v>33.088999999999999</v>
      </c>
      <c r="W5320">
        <v>140</v>
      </c>
      <c r="AE5320">
        <v>1</v>
      </c>
      <c r="AQ5320">
        <v>1</v>
      </c>
    </row>
    <row r="5321" spans="1:45" x14ac:dyDescent="0.35">
      <c r="A5321">
        <v>6766</v>
      </c>
      <c r="B5321" t="s">
        <v>47</v>
      </c>
      <c r="C5321">
        <v>2005</v>
      </c>
      <c r="D5321">
        <v>8</v>
      </c>
      <c r="E5321">
        <v>5</v>
      </c>
      <c r="F5321">
        <v>14</v>
      </c>
      <c r="G5321">
        <v>14</v>
      </c>
      <c r="H5321">
        <v>48</v>
      </c>
      <c r="I5321">
        <v>42</v>
      </c>
      <c r="J5321">
        <v>4.8</v>
      </c>
      <c r="L5321">
        <v>4.8</v>
      </c>
      <c r="M5321">
        <v>5.2</v>
      </c>
      <c r="R5321" t="s">
        <v>93</v>
      </c>
      <c r="T5321" t="s">
        <v>3522</v>
      </c>
      <c r="U5321">
        <v>26.568999999999999</v>
      </c>
      <c r="V5321">
        <v>103.036</v>
      </c>
      <c r="W5321">
        <v>30</v>
      </c>
      <c r="AB5321">
        <v>9</v>
      </c>
      <c r="AC5321">
        <v>1</v>
      </c>
      <c r="AE5321">
        <v>2</v>
      </c>
      <c r="AF5321">
        <v>3700</v>
      </c>
      <c r="AG5321">
        <v>4</v>
      </c>
      <c r="AH5321">
        <v>3700</v>
      </c>
      <c r="AI5321">
        <v>4</v>
      </c>
      <c r="AN5321">
        <v>9</v>
      </c>
      <c r="AO5321">
        <v>1</v>
      </c>
      <c r="AQ5321">
        <v>2</v>
      </c>
      <c r="AR5321">
        <v>3700</v>
      </c>
      <c r="AS5321">
        <v>4</v>
      </c>
    </row>
    <row r="5322" spans="1:45" x14ac:dyDescent="0.35">
      <c r="A5322">
        <v>6767</v>
      </c>
      <c r="B5322" t="s">
        <v>47</v>
      </c>
      <c r="C5322">
        <v>2005</v>
      </c>
      <c r="D5322">
        <v>8</v>
      </c>
      <c r="E5322">
        <v>5</v>
      </c>
      <c r="F5322">
        <v>18</v>
      </c>
      <c r="G5322">
        <v>7</v>
      </c>
      <c r="H5322">
        <v>13.8</v>
      </c>
      <c r="I5322">
        <v>10</v>
      </c>
      <c r="J5322">
        <v>4.5</v>
      </c>
      <c r="M5322">
        <v>4.5</v>
      </c>
      <c r="R5322" t="s">
        <v>2037</v>
      </c>
      <c r="T5322" t="s">
        <v>3523</v>
      </c>
      <c r="U5322">
        <v>9.9849999999999994</v>
      </c>
      <c r="V5322">
        <v>108.383</v>
      </c>
      <c r="W5322">
        <v>30</v>
      </c>
      <c r="AE5322">
        <v>1</v>
      </c>
      <c r="AQ5322">
        <v>1</v>
      </c>
    </row>
    <row r="5323" spans="1:45" x14ac:dyDescent="0.35">
      <c r="A5323">
        <v>6768</v>
      </c>
      <c r="B5323" t="s">
        <v>47</v>
      </c>
      <c r="C5323">
        <v>2005</v>
      </c>
      <c r="D5323">
        <v>8</v>
      </c>
      <c r="E5323">
        <v>9</v>
      </c>
      <c r="F5323">
        <v>5</v>
      </c>
      <c r="G5323">
        <v>9</v>
      </c>
      <c r="H5323">
        <v>20.8</v>
      </c>
      <c r="I5323">
        <v>10</v>
      </c>
      <c r="J5323">
        <v>5.0999999999999996</v>
      </c>
      <c r="M5323">
        <v>5.0999999999999996</v>
      </c>
      <c r="N5323">
        <v>5</v>
      </c>
      <c r="R5323" t="s">
        <v>73</v>
      </c>
      <c r="T5323" t="s">
        <v>2418</v>
      </c>
      <c r="U5323">
        <v>28.85</v>
      </c>
      <c r="V5323">
        <v>52.56</v>
      </c>
      <c r="W5323">
        <v>140</v>
      </c>
      <c r="AE5323">
        <v>1</v>
      </c>
      <c r="AQ5323">
        <v>1</v>
      </c>
    </row>
    <row r="5324" spans="1:45" x14ac:dyDescent="0.35">
      <c r="A5324">
        <v>6769</v>
      </c>
      <c r="B5324" t="s">
        <v>47</v>
      </c>
      <c r="C5324">
        <v>2005</v>
      </c>
      <c r="D5324">
        <v>8</v>
      </c>
      <c r="E5324">
        <v>13</v>
      </c>
      <c r="F5324">
        <v>4</v>
      </c>
      <c r="G5324">
        <v>58</v>
      </c>
      <c r="H5324">
        <v>44.8</v>
      </c>
      <c r="I5324">
        <v>10</v>
      </c>
      <c r="J5324">
        <v>4.5</v>
      </c>
      <c r="L5324">
        <v>4.5</v>
      </c>
      <c r="M5324">
        <v>4.8</v>
      </c>
      <c r="R5324" t="s">
        <v>93</v>
      </c>
      <c r="T5324" t="s">
        <v>3524</v>
      </c>
      <c r="U5324">
        <v>23.626999999999999</v>
      </c>
      <c r="V5324">
        <v>104.10299999999999</v>
      </c>
      <c r="W5324">
        <v>30</v>
      </c>
      <c r="AB5324">
        <v>26</v>
      </c>
      <c r="AC5324">
        <v>1</v>
      </c>
      <c r="AE5324">
        <v>1</v>
      </c>
      <c r="AG5324">
        <v>2</v>
      </c>
      <c r="AI5324">
        <v>2</v>
      </c>
      <c r="AN5324">
        <v>26</v>
      </c>
      <c r="AO5324">
        <v>1</v>
      </c>
      <c r="AQ5324">
        <v>1</v>
      </c>
      <c r="AS5324">
        <v>2</v>
      </c>
    </row>
    <row r="5325" spans="1:45" x14ac:dyDescent="0.35">
      <c r="A5325">
        <v>6770</v>
      </c>
      <c r="B5325" t="s">
        <v>47</v>
      </c>
      <c r="C5325">
        <v>2005</v>
      </c>
      <c r="D5325">
        <v>8</v>
      </c>
      <c r="E5325">
        <v>14</v>
      </c>
      <c r="F5325">
        <v>2</v>
      </c>
      <c r="G5325">
        <v>39</v>
      </c>
      <c r="H5325">
        <v>40.299999999999997</v>
      </c>
      <c r="I5325">
        <v>11</v>
      </c>
      <c r="J5325">
        <v>5.8</v>
      </c>
      <c r="K5325">
        <v>5.8</v>
      </c>
      <c r="M5325">
        <v>5.7</v>
      </c>
      <c r="R5325" t="s">
        <v>539</v>
      </c>
      <c r="T5325" t="s">
        <v>1561</v>
      </c>
      <c r="U5325">
        <v>-19.78</v>
      </c>
      <c r="V5325">
        <v>-68.98</v>
      </c>
      <c r="W5325">
        <v>160</v>
      </c>
      <c r="AE5325">
        <v>1</v>
      </c>
      <c r="AQ5325">
        <v>1</v>
      </c>
    </row>
    <row r="5326" spans="1:45" x14ac:dyDescent="0.35">
      <c r="A5326">
        <v>6771</v>
      </c>
      <c r="B5326" t="s">
        <v>47</v>
      </c>
      <c r="C5326">
        <v>2005</v>
      </c>
      <c r="D5326">
        <v>8</v>
      </c>
      <c r="E5326">
        <v>14</v>
      </c>
      <c r="F5326">
        <v>6</v>
      </c>
      <c r="G5326">
        <v>33</v>
      </c>
      <c r="H5326">
        <v>32.5</v>
      </c>
      <c r="I5326">
        <v>35</v>
      </c>
      <c r="J5326">
        <v>4.4000000000000004</v>
      </c>
      <c r="M5326">
        <v>4.4000000000000004</v>
      </c>
      <c r="Q5326">
        <v>7</v>
      </c>
      <c r="R5326" t="s">
        <v>77</v>
      </c>
      <c r="T5326" t="s">
        <v>3525</v>
      </c>
      <c r="U5326">
        <v>17.398</v>
      </c>
      <c r="V5326">
        <v>74.117999999999995</v>
      </c>
      <c r="W5326">
        <v>60</v>
      </c>
      <c r="AE5326">
        <v>2</v>
      </c>
      <c r="AQ5326">
        <v>2</v>
      </c>
    </row>
    <row r="5327" spans="1:45" x14ac:dyDescent="0.35">
      <c r="A5327">
        <v>6739</v>
      </c>
      <c r="B5327" t="s">
        <v>51</v>
      </c>
      <c r="C5327">
        <v>2005</v>
      </c>
      <c r="D5327">
        <v>8</v>
      </c>
      <c r="E5327">
        <v>16</v>
      </c>
      <c r="F5327">
        <v>2</v>
      </c>
      <c r="G5327">
        <v>46</v>
      </c>
      <c r="H5327">
        <v>28.4</v>
      </c>
      <c r="I5327">
        <v>36</v>
      </c>
      <c r="J5327">
        <v>7.2</v>
      </c>
      <c r="K5327">
        <v>7.2</v>
      </c>
      <c r="L5327">
        <v>6.8</v>
      </c>
      <c r="M5327">
        <v>6.5</v>
      </c>
      <c r="R5327" t="s">
        <v>199</v>
      </c>
      <c r="T5327" t="s">
        <v>2915</v>
      </c>
      <c r="U5327">
        <v>38.276000000000003</v>
      </c>
      <c r="V5327">
        <v>142.03899999999999</v>
      </c>
      <c r="W5327">
        <v>30</v>
      </c>
      <c r="AB5327">
        <v>56</v>
      </c>
      <c r="AC5327">
        <v>2</v>
      </c>
      <c r="AE5327">
        <v>1</v>
      </c>
      <c r="AF5327">
        <v>1</v>
      </c>
      <c r="AG5327">
        <v>1</v>
      </c>
      <c r="AN5327">
        <v>56</v>
      </c>
      <c r="AO5327">
        <v>2</v>
      </c>
      <c r="AQ5327">
        <v>1</v>
      </c>
      <c r="AR5327">
        <v>1</v>
      </c>
      <c r="AS5327">
        <v>1</v>
      </c>
    </row>
    <row r="5328" spans="1:45" x14ac:dyDescent="0.35">
      <c r="A5328">
        <v>6773</v>
      </c>
      <c r="B5328" t="s">
        <v>47</v>
      </c>
      <c r="C5328">
        <v>2005</v>
      </c>
      <c r="D5328">
        <v>8</v>
      </c>
      <c r="E5328">
        <v>16</v>
      </c>
      <c r="F5328">
        <v>3</v>
      </c>
      <c r="G5328">
        <v>45</v>
      </c>
      <c r="H5328">
        <v>54.1</v>
      </c>
      <c r="I5328">
        <v>43</v>
      </c>
      <c r="J5328">
        <v>4.4000000000000004</v>
      </c>
      <c r="M5328">
        <v>4.4000000000000004</v>
      </c>
      <c r="Q5328">
        <v>6</v>
      </c>
      <c r="R5328" t="s">
        <v>77</v>
      </c>
      <c r="T5328" t="s">
        <v>3526</v>
      </c>
      <c r="U5328">
        <v>30.923999999999999</v>
      </c>
      <c r="V5328">
        <v>78.56</v>
      </c>
      <c r="W5328">
        <v>60</v>
      </c>
      <c r="AE5328">
        <v>1</v>
      </c>
      <c r="AG5328">
        <v>1</v>
      </c>
      <c r="AI5328">
        <v>1</v>
      </c>
      <c r="AQ5328">
        <v>1</v>
      </c>
      <c r="AS5328">
        <v>1</v>
      </c>
    </row>
    <row r="5329" spans="1:45" x14ac:dyDescent="0.35">
      <c r="A5329">
        <v>6774</v>
      </c>
      <c r="B5329" t="s">
        <v>47</v>
      </c>
      <c r="C5329">
        <v>2005</v>
      </c>
      <c r="D5329">
        <v>8</v>
      </c>
      <c r="E5329">
        <v>30</v>
      </c>
      <c r="F5329">
        <v>8</v>
      </c>
      <c r="G5329">
        <v>53</v>
      </c>
      <c r="H5329">
        <v>17.399999999999999</v>
      </c>
      <c r="I5329">
        <v>10</v>
      </c>
      <c r="J5329">
        <v>4.7</v>
      </c>
      <c r="M5329">
        <v>4.7</v>
      </c>
      <c r="Q5329">
        <v>6</v>
      </c>
      <c r="R5329" t="s">
        <v>77</v>
      </c>
      <c r="T5329" t="s">
        <v>3527</v>
      </c>
      <c r="U5329">
        <v>17.067</v>
      </c>
      <c r="V5329">
        <v>73.772999999999996</v>
      </c>
      <c r="W5329">
        <v>60</v>
      </c>
      <c r="AE5329">
        <v>1</v>
      </c>
      <c r="AQ5329">
        <v>1</v>
      </c>
    </row>
    <row r="5330" spans="1:45" x14ac:dyDescent="0.35">
      <c r="A5330">
        <v>6775</v>
      </c>
      <c r="B5330" t="s">
        <v>47</v>
      </c>
      <c r="C5330">
        <v>2005</v>
      </c>
      <c r="D5330">
        <v>9</v>
      </c>
      <c r="E5330">
        <v>9</v>
      </c>
      <c r="F5330">
        <v>7</v>
      </c>
      <c r="G5330">
        <v>26</v>
      </c>
      <c r="H5330">
        <v>43.7</v>
      </c>
      <c r="I5330">
        <v>90</v>
      </c>
      <c r="J5330">
        <v>7.7</v>
      </c>
      <c r="K5330">
        <v>7.7</v>
      </c>
      <c r="M5330">
        <v>6.3</v>
      </c>
      <c r="R5330" t="s">
        <v>977</v>
      </c>
      <c r="T5330" t="s">
        <v>978</v>
      </c>
      <c r="U5330">
        <v>-4.5389999999999997</v>
      </c>
      <c r="V5330">
        <v>153.47399999999999</v>
      </c>
      <c r="W5330">
        <v>170</v>
      </c>
    </row>
    <row r="5331" spans="1:45" x14ac:dyDescent="0.35">
      <c r="A5331">
        <v>6822</v>
      </c>
      <c r="B5331" t="s">
        <v>47</v>
      </c>
      <c r="C5331">
        <v>2005</v>
      </c>
      <c r="D5331">
        <v>9</v>
      </c>
      <c r="E5331">
        <v>24</v>
      </c>
      <c r="F5331">
        <v>19</v>
      </c>
      <c r="G5331">
        <v>24</v>
      </c>
      <c r="H5331">
        <v>2.6</v>
      </c>
      <c r="I5331">
        <v>12</v>
      </c>
      <c r="J5331">
        <v>5.6</v>
      </c>
      <c r="K5331">
        <v>5.6</v>
      </c>
      <c r="L5331">
        <v>5</v>
      </c>
      <c r="M5331">
        <v>5.0999999999999996</v>
      </c>
      <c r="R5331" t="s">
        <v>680</v>
      </c>
      <c r="T5331" t="s">
        <v>3528</v>
      </c>
      <c r="U5331">
        <v>12.471</v>
      </c>
      <c r="V5331">
        <v>40.634</v>
      </c>
      <c r="W5331">
        <v>10</v>
      </c>
      <c r="AQ5331">
        <v>2</v>
      </c>
    </row>
    <row r="5332" spans="1:45" x14ac:dyDescent="0.35">
      <c r="A5332">
        <v>6776</v>
      </c>
      <c r="B5332" t="s">
        <v>47</v>
      </c>
      <c r="C5332">
        <v>2005</v>
      </c>
      <c r="D5332">
        <v>9</v>
      </c>
      <c r="E5332">
        <v>26</v>
      </c>
      <c r="F5332">
        <v>1</v>
      </c>
      <c r="G5332">
        <v>55</v>
      </c>
      <c r="H5332">
        <v>37.6</v>
      </c>
      <c r="I5332">
        <v>115</v>
      </c>
      <c r="J5332">
        <v>7.5</v>
      </c>
      <c r="K5332">
        <v>7.5</v>
      </c>
      <c r="M5332">
        <v>6.7</v>
      </c>
      <c r="R5332" t="s">
        <v>479</v>
      </c>
      <c r="T5332" t="s">
        <v>3529</v>
      </c>
      <c r="U5332">
        <v>-5.6779999999999999</v>
      </c>
      <c r="V5332">
        <v>-76.397999999999996</v>
      </c>
      <c r="W5332">
        <v>160</v>
      </c>
      <c r="X5332">
        <v>5</v>
      </c>
      <c r="Y5332">
        <v>1</v>
      </c>
      <c r="AB5332">
        <v>60</v>
      </c>
      <c r="AC5332">
        <v>2</v>
      </c>
      <c r="AE5332">
        <v>2</v>
      </c>
      <c r="AG5332">
        <v>3</v>
      </c>
      <c r="AJ5332">
        <v>5</v>
      </c>
      <c r="AK5332">
        <v>1</v>
      </c>
      <c r="AN5332">
        <v>60</v>
      </c>
      <c r="AO5332">
        <v>2</v>
      </c>
      <c r="AQ5332">
        <v>2</v>
      </c>
      <c r="AS5332">
        <v>3</v>
      </c>
    </row>
    <row r="5333" spans="1:45" x14ac:dyDescent="0.35">
      <c r="A5333">
        <v>6777</v>
      </c>
      <c r="B5333" t="s">
        <v>47</v>
      </c>
      <c r="C5333">
        <v>2005</v>
      </c>
      <c r="D5333">
        <v>10</v>
      </c>
      <c r="E5333">
        <v>1</v>
      </c>
      <c r="F5333">
        <v>22</v>
      </c>
      <c r="G5333">
        <v>19</v>
      </c>
      <c r="H5333">
        <v>51.3</v>
      </c>
      <c r="I5333">
        <v>20</v>
      </c>
      <c r="J5333">
        <v>5.3</v>
      </c>
      <c r="M5333">
        <v>5.3</v>
      </c>
      <c r="N5333">
        <v>5.4</v>
      </c>
      <c r="R5333" t="s">
        <v>479</v>
      </c>
      <c r="T5333" t="s">
        <v>3530</v>
      </c>
      <c r="U5333">
        <v>-16.635000000000002</v>
      </c>
      <c r="V5333">
        <v>-70.793999999999997</v>
      </c>
      <c r="W5333">
        <v>160</v>
      </c>
      <c r="AB5333">
        <v>10</v>
      </c>
      <c r="AC5333">
        <v>1</v>
      </c>
      <c r="AE5333">
        <v>1</v>
      </c>
      <c r="AF5333">
        <v>300</v>
      </c>
      <c r="AG5333">
        <v>3</v>
      </c>
      <c r="AN5333">
        <v>10</v>
      </c>
      <c r="AO5333">
        <v>1</v>
      </c>
      <c r="AQ5333">
        <v>1</v>
      </c>
      <c r="AR5333">
        <v>300</v>
      </c>
      <c r="AS5333">
        <v>3</v>
      </c>
    </row>
    <row r="5334" spans="1:45" x14ac:dyDescent="0.35">
      <c r="A5334">
        <v>6778</v>
      </c>
      <c r="B5334" t="s">
        <v>47</v>
      </c>
      <c r="C5334">
        <v>2005</v>
      </c>
      <c r="D5334">
        <v>10</v>
      </c>
      <c r="E5334">
        <v>8</v>
      </c>
      <c r="F5334">
        <v>3</v>
      </c>
      <c r="G5334">
        <v>50</v>
      </c>
      <c r="H5334">
        <v>40.799999999999997</v>
      </c>
      <c r="I5334">
        <v>26</v>
      </c>
      <c r="J5334">
        <v>7.6</v>
      </c>
      <c r="K5334">
        <v>7.6</v>
      </c>
      <c r="L5334">
        <v>7.7</v>
      </c>
      <c r="M5334">
        <v>6.9</v>
      </c>
      <c r="Q5334">
        <v>8</v>
      </c>
      <c r="R5334" t="s">
        <v>115</v>
      </c>
      <c r="T5334" t="s">
        <v>3531</v>
      </c>
      <c r="U5334">
        <v>34.539000000000001</v>
      </c>
      <c r="V5334">
        <v>73.587999999999994</v>
      </c>
      <c r="W5334">
        <v>60</v>
      </c>
      <c r="X5334">
        <v>76213</v>
      </c>
      <c r="Y5334">
        <v>4</v>
      </c>
      <c r="AB5334">
        <v>146599</v>
      </c>
      <c r="AC5334">
        <v>4</v>
      </c>
      <c r="AD5334">
        <v>6680</v>
      </c>
      <c r="AE5334">
        <v>4</v>
      </c>
      <c r="AG5334">
        <v>3</v>
      </c>
      <c r="AI5334">
        <v>3</v>
      </c>
      <c r="AJ5334">
        <v>76213</v>
      </c>
      <c r="AK5334">
        <v>4</v>
      </c>
      <c r="AN5334">
        <v>146599</v>
      </c>
      <c r="AO5334">
        <v>4</v>
      </c>
      <c r="AP5334">
        <v>6680</v>
      </c>
      <c r="AQ5334">
        <v>4</v>
      </c>
      <c r="AS5334">
        <v>3</v>
      </c>
    </row>
    <row r="5335" spans="1:45" x14ac:dyDescent="0.35">
      <c r="A5335">
        <v>6779</v>
      </c>
      <c r="B5335" t="s">
        <v>47</v>
      </c>
      <c r="C5335">
        <v>2005</v>
      </c>
      <c r="D5335">
        <v>10</v>
      </c>
      <c r="E5335">
        <v>20</v>
      </c>
      <c r="F5335">
        <v>21</v>
      </c>
      <c r="G5335">
        <v>40</v>
      </c>
      <c r="H5335">
        <v>4</v>
      </c>
      <c r="I5335">
        <v>10</v>
      </c>
      <c r="J5335">
        <v>5.9</v>
      </c>
      <c r="K5335">
        <v>5.9</v>
      </c>
      <c r="L5335">
        <v>5.7</v>
      </c>
      <c r="M5335">
        <v>5.5</v>
      </c>
      <c r="R5335" t="s">
        <v>80</v>
      </c>
      <c r="T5335" t="s">
        <v>200</v>
      </c>
      <c r="U5335">
        <v>38.152000000000001</v>
      </c>
      <c r="V5335">
        <v>26.751000000000001</v>
      </c>
      <c r="W5335">
        <v>140</v>
      </c>
      <c r="X5335">
        <v>1</v>
      </c>
      <c r="Y5335">
        <v>1</v>
      </c>
      <c r="AB5335">
        <v>15</v>
      </c>
      <c r="AC5335">
        <v>1</v>
      </c>
      <c r="AE5335">
        <v>1</v>
      </c>
      <c r="AG5335">
        <v>2</v>
      </c>
      <c r="AI5335">
        <v>2</v>
      </c>
      <c r="AJ5335">
        <v>1</v>
      </c>
      <c r="AK5335">
        <v>1</v>
      </c>
      <c r="AN5335">
        <v>15</v>
      </c>
      <c r="AO5335">
        <v>1</v>
      </c>
      <c r="AQ5335">
        <v>1</v>
      </c>
      <c r="AS5335">
        <v>2</v>
      </c>
    </row>
    <row r="5336" spans="1:45" x14ac:dyDescent="0.35">
      <c r="A5336">
        <v>6824</v>
      </c>
      <c r="B5336" t="s">
        <v>47</v>
      </c>
      <c r="C5336">
        <v>2005</v>
      </c>
      <c r="D5336">
        <v>10</v>
      </c>
      <c r="E5336">
        <v>24</v>
      </c>
      <c r="F5336">
        <v>17</v>
      </c>
      <c r="G5336">
        <v>35</v>
      </c>
      <c r="H5336">
        <v>33.799999999999997</v>
      </c>
      <c r="I5336">
        <v>35</v>
      </c>
      <c r="J5336">
        <v>4.8</v>
      </c>
      <c r="M5336">
        <v>4.8</v>
      </c>
      <c r="Q5336">
        <v>6</v>
      </c>
      <c r="R5336" t="s">
        <v>570</v>
      </c>
      <c r="T5336" t="s">
        <v>3532</v>
      </c>
      <c r="U5336">
        <v>-0.50700000000000001</v>
      </c>
      <c r="V5336">
        <v>-77.745000000000005</v>
      </c>
      <c r="W5336">
        <v>160</v>
      </c>
      <c r="AE5336">
        <v>1</v>
      </c>
      <c r="AQ5336">
        <v>1</v>
      </c>
    </row>
    <row r="5337" spans="1:45" x14ac:dyDescent="0.35">
      <c r="A5337">
        <v>6825</v>
      </c>
      <c r="B5337" t="s">
        <v>47</v>
      </c>
      <c r="C5337">
        <v>2005</v>
      </c>
      <c r="D5337">
        <v>10</v>
      </c>
      <c r="E5337">
        <v>27</v>
      </c>
      <c r="F5337">
        <v>11</v>
      </c>
      <c r="G5337">
        <v>18</v>
      </c>
      <c r="H5337">
        <v>57.3</v>
      </c>
      <c r="I5337">
        <v>10</v>
      </c>
      <c r="J5337">
        <v>4.2</v>
      </c>
      <c r="M5337">
        <v>4.2</v>
      </c>
      <c r="R5337" t="s">
        <v>93</v>
      </c>
      <c r="T5337" t="s">
        <v>2207</v>
      </c>
      <c r="U5337">
        <v>23.603999999999999</v>
      </c>
      <c r="V5337">
        <v>107.798</v>
      </c>
      <c r="W5337">
        <v>30</v>
      </c>
      <c r="X5337">
        <v>1</v>
      </c>
      <c r="Y5337">
        <v>1</v>
      </c>
      <c r="AB5337">
        <v>1</v>
      </c>
      <c r="AC5337">
        <v>1</v>
      </c>
      <c r="AE5337">
        <v>1</v>
      </c>
      <c r="AG5337">
        <v>1</v>
      </c>
      <c r="AJ5337">
        <v>1</v>
      </c>
      <c r="AK5337">
        <v>1</v>
      </c>
      <c r="AN5337">
        <v>1</v>
      </c>
      <c r="AO5337">
        <v>1</v>
      </c>
      <c r="AQ5337">
        <v>1</v>
      </c>
      <c r="AS5337">
        <v>1</v>
      </c>
    </row>
    <row r="5338" spans="1:45" x14ac:dyDescent="0.35">
      <c r="A5338">
        <v>6826</v>
      </c>
      <c r="B5338" t="s">
        <v>47</v>
      </c>
      <c r="C5338">
        <v>2005</v>
      </c>
      <c r="D5338">
        <v>10</v>
      </c>
      <c r="E5338">
        <v>31</v>
      </c>
      <c r="F5338">
        <v>2</v>
      </c>
      <c r="G5338">
        <v>10</v>
      </c>
      <c r="H5338">
        <v>28.7</v>
      </c>
      <c r="I5338">
        <v>40</v>
      </c>
      <c r="J5338">
        <v>5.4</v>
      </c>
      <c r="K5338">
        <v>5.4</v>
      </c>
      <c r="M5338">
        <v>5.4</v>
      </c>
      <c r="R5338" t="s">
        <v>479</v>
      </c>
      <c r="T5338" t="s">
        <v>3533</v>
      </c>
      <c r="U5338">
        <v>-5.8520000000000003</v>
      </c>
      <c r="V5338">
        <v>-78.703999999999994</v>
      </c>
      <c r="W5338">
        <v>160</v>
      </c>
      <c r="AF5338">
        <v>20</v>
      </c>
      <c r="AG5338">
        <v>1</v>
      </c>
      <c r="AR5338">
        <v>20</v>
      </c>
      <c r="AS5338">
        <v>1</v>
      </c>
    </row>
    <row r="5339" spans="1:45" x14ac:dyDescent="0.35">
      <c r="A5339">
        <v>6827</v>
      </c>
      <c r="B5339" t="s">
        <v>51</v>
      </c>
      <c r="C5339">
        <v>2005</v>
      </c>
      <c r="D5339">
        <v>11</v>
      </c>
      <c r="E5339">
        <v>14</v>
      </c>
      <c r="F5339">
        <v>21</v>
      </c>
      <c r="G5339">
        <v>38</v>
      </c>
      <c r="H5339">
        <v>51.4</v>
      </c>
      <c r="I5339">
        <v>11</v>
      </c>
      <c r="J5339">
        <v>7</v>
      </c>
      <c r="K5339">
        <v>7</v>
      </c>
      <c r="L5339">
        <v>6.8</v>
      </c>
      <c r="M5339">
        <v>6.7</v>
      </c>
      <c r="R5339" t="s">
        <v>199</v>
      </c>
      <c r="T5339" t="s">
        <v>2915</v>
      </c>
      <c r="U5339">
        <v>38.106999999999999</v>
      </c>
      <c r="V5339">
        <v>144.89599999999999</v>
      </c>
      <c r="W5339">
        <v>30</v>
      </c>
    </row>
    <row r="5340" spans="1:45" x14ac:dyDescent="0.35">
      <c r="A5340">
        <v>6828</v>
      </c>
      <c r="B5340" t="s">
        <v>47</v>
      </c>
      <c r="C5340">
        <v>2005</v>
      </c>
      <c r="D5340">
        <v>11</v>
      </c>
      <c r="E5340">
        <v>26</v>
      </c>
      <c r="F5340">
        <v>0</v>
      </c>
      <c r="G5340">
        <v>49</v>
      </c>
      <c r="H5340">
        <v>37.6</v>
      </c>
      <c r="I5340">
        <v>10</v>
      </c>
      <c r="J5340">
        <v>5.2</v>
      </c>
      <c r="K5340">
        <v>5.2</v>
      </c>
      <c r="L5340">
        <v>4.9000000000000004</v>
      </c>
      <c r="M5340">
        <v>5.4</v>
      </c>
      <c r="R5340" t="s">
        <v>93</v>
      </c>
      <c r="T5340" t="s">
        <v>3534</v>
      </c>
      <c r="U5340">
        <v>29.695</v>
      </c>
      <c r="V5340">
        <v>115.68899999999999</v>
      </c>
      <c r="W5340">
        <v>30</v>
      </c>
      <c r="X5340">
        <v>16</v>
      </c>
      <c r="Y5340">
        <v>1</v>
      </c>
      <c r="AB5340">
        <v>8000</v>
      </c>
      <c r="AC5340">
        <v>4</v>
      </c>
      <c r="AE5340">
        <v>3</v>
      </c>
      <c r="AF5340">
        <v>150000</v>
      </c>
      <c r="AG5340">
        <v>4</v>
      </c>
      <c r="AJ5340">
        <v>16</v>
      </c>
      <c r="AK5340">
        <v>1</v>
      </c>
      <c r="AN5340">
        <v>8000</v>
      </c>
      <c r="AO5340">
        <v>4</v>
      </c>
      <c r="AQ5340">
        <v>3</v>
      </c>
      <c r="AR5340">
        <v>150000</v>
      </c>
      <c r="AS5340">
        <v>4</v>
      </c>
    </row>
    <row r="5341" spans="1:45" x14ac:dyDescent="0.35">
      <c r="A5341">
        <v>7251</v>
      </c>
      <c r="B5341" t="s">
        <v>47</v>
      </c>
      <c r="C5341">
        <v>2005</v>
      </c>
      <c r="D5341">
        <v>11</v>
      </c>
      <c r="E5341">
        <v>26</v>
      </c>
      <c r="F5341">
        <v>15</v>
      </c>
      <c r="G5341">
        <v>56</v>
      </c>
      <c r="H5341">
        <v>55</v>
      </c>
      <c r="I5341">
        <v>9</v>
      </c>
      <c r="J5341">
        <v>4.4000000000000004</v>
      </c>
      <c r="L5341">
        <v>4.4000000000000004</v>
      </c>
      <c r="M5341">
        <v>5.3</v>
      </c>
      <c r="N5341">
        <v>5.3</v>
      </c>
      <c r="R5341" t="s">
        <v>80</v>
      </c>
      <c r="T5341" t="s">
        <v>3535</v>
      </c>
      <c r="U5341">
        <v>38.26</v>
      </c>
      <c r="V5341">
        <v>38.814</v>
      </c>
      <c r="W5341">
        <v>140</v>
      </c>
      <c r="AE5341">
        <v>1</v>
      </c>
      <c r="AQ5341">
        <v>1</v>
      </c>
    </row>
    <row r="5342" spans="1:45" x14ac:dyDescent="0.35">
      <c r="A5342">
        <v>6829</v>
      </c>
      <c r="B5342" t="s">
        <v>47</v>
      </c>
      <c r="C5342">
        <v>2005</v>
      </c>
      <c r="D5342">
        <v>11</v>
      </c>
      <c r="E5342">
        <v>27</v>
      </c>
      <c r="F5342">
        <v>10</v>
      </c>
      <c r="G5342">
        <v>22</v>
      </c>
      <c r="H5342">
        <v>19.100000000000001</v>
      </c>
      <c r="I5342">
        <v>10</v>
      </c>
      <c r="J5342">
        <v>6</v>
      </c>
      <c r="K5342">
        <v>6</v>
      </c>
      <c r="L5342">
        <v>5.8</v>
      </c>
      <c r="M5342">
        <v>6.1</v>
      </c>
      <c r="R5342" t="s">
        <v>73</v>
      </c>
      <c r="T5342" t="s">
        <v>3536</v>
      </c>
      <c r="U5342">
        <v>26.774000000000001</v>
      </c>
      <c r="V5342">
        <v>55.857999999999997</v>
      </c>
      <c r="W5342">
        <v>140</v>
      </c>
      <c r="X5342">
        <v>13</v>
      </c>
      <c r="Y5342">
        <v>1</v>
      </c>
      <c r="AB5342">
        <v>100</v>
      </c>
      <c r="AC5342">
        <v>2</v>
      </c>
      <c r="AE5342">
        <v>2</v>
      </c>
      <c r="AJ5342">
        <v>13</v>
      </c>
      <c r="AK5342">
        <v>1</v>
      </c>
      <c r="AN5342">
        <v>100</v>
      </c>
      <c r="AO5342">
        <v>2</v>
      </c>
      <c r="AQ5342">
        <v>2</v>
      </c>
    </row>
    <row r="5343" spans="1:45" x14ac:dyDescent="0.35">
      <c r="A5343">
        <v>6830</v>
      </c>
      <c r="B5343" t="s">
        <v>47</v>
      </c>
      <c r="C5343">
        <v>2005</v>
      </c>
      <c r="D5343">
        <v>12</v>
      </c>
      <c r="E5343">
        <v>5</v>
      </c>
      <c r="F5343">
        <v>12</v>
      </c>
      <c r="G5343">
        <v>19</v>
      </c>
      <c r="H5343">
        <v>56.6</v>
      </c>
      <c r="I5343">
        <v>22</v>
      </c>
      <c r="J5343">
        <v>6.8</v>
      </c>
      <c r="K5343">
        <v>6.8</v>
      </c>
      <c r="L5343">
        <v>7.2</v>
      </c>
      <c r="M5343">
        <v>6.4</v>
      </c>
      <c r="R5343" t="s">
        <v>1156</v>
      </c>
      <c r="T5343" t="s">
        <v>3537</v>
      </c>
      <c r="U5343">
        <v>-6.2240000000000002</v>
      </c>
      <c r="V5343">
        <v>29.83</v>
      </c>
      <c r="W5343">
        <v>10</v>
      </c>
      <c r="X5343">
        <v>6</v>
      </c>
      <c r="Y5343">
        <v>1</v>
      </c>
      <c r="AE5343">
        <v>1</v>
      </c>
      <c r="AF5343">
        <v>300</v>
      </c>
      <c r="AG5343">
        <v>3</v>
      </c>
      <c r="AJ5343">
        <v>6</v>
      </c>
      <c r="AK5343">
        <v>1</v>
      </c>
      <c r="AQ5343">
        <v>1</v>
      </c>
      <c r="AR5343">
        <v>300</v>
      </c>
      <c r="AS5343">
        <v>3</v>
      </c>
    </row>
    <row r="5344" spans="1:45" x14ac:dyDescent="0.35">
      <c r="A5344">
        <v>6831</v>
      </c>
      <c r="B5344" t="s">
        <v>47</v>
      </c>
      <c r="C5344">
        <v>2005</v>
      </c>
      <c r="D5344">
        <v>12</v>
      </c>
      <c r="E5344">
        <v>12</v>
      </c>
      <c r="F5344">
        <v>21</v>
      </c>
      <c r="G5344">
        <v>47</v>
      </c>
      <c r="H5344">
        <v>46</v>
      </c>
      <c r="I5344">
        <v>225</v>
      </c>
      <c r="J5344">
        <v>6.5</v>
      </c>
      <c r="K5344">
        <v>6.5</v>
      </c>
      <c r="M5344">
        <v>6</v>
      </c>
      <c r="R5344" t="s">
        <v>121</v>
      </c>
      <c r="T5344" t="s">
        <v>3538</v>
      </c>
      <c r="U5344">
        <v>36.356999999999999</v>
      </c>
      <c r="V5344">
        <v>71.093000000000004</v>
      </c>
      <c r="W5344">
        <v>40</v>
      </c>
      <c r="X5344">
        <v>5</v>
      </c>
      <c r="Y5344">
        <v>1</v>
      </c>
      <c r="AB5344">
        <v>1</v>
      </c>
      <c r="AC5344">
        <v>1</v>
      </c>
      <c r="AE5344">
        <v>1</v>
      </c>
      <c r="AF5344">
        <v>100</v>
      </c>
      <c r="AG5344">
        <v>2</v>
      </c>
      <c r="AH5344">
        <v>100</v>
      </c>
      <c r="AI5344">
        <v>2</v>
      </c>
      <c r="AJ5344">
        <v>5</v>
      </c>
      <c r="AK5344">
        <v>1</v>
      </c>
      <c r="AN5344">
        <v>1</v>
      </c>
      <c r="AO5344">
        <v>1</v>
      </c>
      <c r="AQ5344">
        <v>1</v>
      </c>
      <c r="AR5344">
        <v>100</v>
      </c>
      <c r="AS5344">
        <v>2</v>
      </c>
    </row>
    <row r="5345" spans="1:45" x14ac:dyDescent="0.35">
      <c r="A5345">
        <v>7252</v>
      </c>
      <c r="B5345" t="s">
        <v>47</v>
      </c>
      <c r="C5345">
        <v>2005</v>
      </c>
      <c r="D5345">
        <v>12</v>
      </c>
      <c r="E5345">
        <v>14</v>
      </c>
      <c r="F5345">
        <v>7</v>
      </c>
      <c r="G5345">
        <v>9</v>
      </c>
      <c r="H5345">
        <v>54.1</v>
      </c>
      <c r="I5345">
        <v>44</v>
      </c>
      <c r="J5345">
        <v>5.3</v>
      </c>
      <c r="M5345">
        <v>5.3</v>
      </c>
      <c r="R5345" t="s">
        <v>77</v>
      </c>
      <c r="T5345" t="s">
        <v>3539</v>
      </c>
      <c r="U5345">
        <v>30.475999999999999</v>
      </c>
      <c r="V5345">
        <v>79.254999999999995</v>
      </c>
      <c r="W5345">
        <v>60</v>
      </c>
      <c r="X5345">
        <v>1</v>
      </c>
      <c r="Y5345">
        <v>1</v>
      </c>
      <c r="AB5345">
        <v>4</v>
      </c>
      <c r="AC5345">
        <v>1</v>
      </c>
      <c r="AE5345">
        <v>2</v>
      </c>
      <c r="AF5345">
        <v>1</v>
      </c>
      <c r="AG5345">
        <v>1</v>
      </c>
      <c r="AH5345">
        <v>1</v>
      </c>
      <c r="AI5345">
        <v>1</v>
      </c>
      <c r="AJ5345">
        <v>1</v>
      </c>
      <c r="AK5345">
        <v>1</v>
      </c>
      <c r="AN5345">
        <v>4</v>
      </c>
      <c r="AO5345">
        <v>1</v>
      </c>
      <c r="AQ5345">
        <v>2</v>
      </c>
      <c r="AR5345">
        <v>1</v>
      </c>
      <c r="AS5345">
        <v>1</v>
      </c>
    </row>
    <row r="5346" spans="1:45" x14ac:dyDescent="0.35">
      <c r="A5346">
        <v>7253</v>
      </c>
      <c r="B5346" t="s">
        <v>47</v>
      </c>
      <c r="C5346">
        <v>2005</v>
      </c>
      <c r="D5346">
        <v>12</v>
      </c>
      <c r="E5346">
        <v>24</v>
      </c>
      <c r="F5346">
        <v>3</v>
      </c>
      <c r="G5346">
        <v>56</v>
      </c>
      <c r="H5346">
        <v>7.3</v>
      </c>
      <c r="I5346">
        <v>14</v>
      </c>
      <c r="J5346">
        <v>4.3</v>
      </c>
      <c r="M5346">
        <v>4.3</v>
      </c>
      <c r="N5346">
        <v>4.5999999999999996</v>
      </c>
      <c r="R5346" t="s">
        <v>80</v>
      </c>
      <c r="T5346" t="s">
        <v>3540</v>
      </c>
      <c r="U5346">
        <v>38.804000000000002</v>
      </c>
      <c r="V5346">
        <v>26.783000000000001</v>
      </c>
      <c r="W5346">
        <v>140</v>
      </c>
      <c r="AE5346">
        <v>1</v>
      </c>
      <c r="AQ5346">
        <v>1</v>
      </c>
    </row>
    <row r="5347" spans="1:45" x14ac:dyDescent="0.35">
      <c r="A5347">
        <v>7222</v>
      </c>
      <c r="B5347" t="s">
        <v>47</v>
      </c>
      <c r="C5347">
        <v>2006</v>
      </c>
      <c r="D5347">
        <v>1</v>
      </c>
      <c r="E5347">
        <v>8</v>
      </c>
      <c r="F5347">
        <v>11</v>
      </c>
      <c r="G5347">
        <v>34</v>
      </c>
      <c r="H5347">
        <v>55.6</v>
      </c>
      <c r="I5347">
        <v>66</v>
      </c>
      <c r="J5347">
        <v>6.7</v>
      </c>
      <c r="K5347">
        <v>6.7</v>
      </c>
      <c r="M5347">
        <v>6.5</v>
      </c>
      <c r="R5347" t="s">
        <v>56</v>
      </c>
      <c r="T5347" t="s">
        <v>2485</v>
      </c>
      <c r="U5347">
        <v>36.311</v>
      </c>
      <c r="V5347">
        <v>23.212</v>
      </c>
      <c r="W5347">
        <v>130</v>
      </c>
      <c r="AB5347">
        <v>3</v>
      </c>
      <c r="AC5347">
        <v>1</v>
      </c>
      <c r="AE5347">
        <v>1</v>
      </c>
      <c r="AG5347">
        <v>1</v>
      </c>
      <c r="AN5347">
        <v>3</v>
      </c>
      <c r="AO5347">
        <v>1</v>
      </c>
      <c r="AQ5347">
        <v>1</v>
      </c>
      <c r="AS5347">
        <v>1</v>
      </c>
    </row>
    <row r="5348" spans="1:45" x14ac:dyDescent="0.35">
      <c r="A5348">
        <v>8956</v>
      </c>
      <c r="B5348" t="s">
        <v>47</v>
      </c>
      <c r="C5348">
        <v>2006</v>
      </c>
      <c r="D5348">
        <v>1</v>
      </c>
      <c r="E5348">
        <v>27</v>
      </c>
      <c r="F5348">
        <v>16</v>
      </c>
      <c r="G5348">
        <v>58</v>
      </c>
      <c r="H5348">
        <v>53.6</v>
      </c>
      <c r="I5348">
        <v>397</v>
      </c>
      <c r="J5348">
        <v>7.6</v>
      </c>
      <c r="K5348">
        <v>7.6</v>
      </c>
      <c r="M5348">
        <v>7</v>
      </c>
      <c r="R5348" t="s">
        <v>676</v>
      </c>
      <c r="T5348" t="s">
        <v>677</v>
      </c>
      <c r="U5348">
        <v>-5.4729999999999999</v>
      </c>
      <c r="V5348">
        <v>128.131</v>
      </c>
      <c r="W5348">
        <v>170</v>
      </c>
    </row>
    <row r="5349" spans="1:45" x14ac:dyDescent="0.35">
      <c r="A5349">
        <v>7223</v>
      </c>
      <c r="B5349" t="s">
        <v>47</v>
      </c>
      <c r="C5349">
        <v>2006</v>
      </c>
      <c r="D5349">
        <v>2</v>
      </c>
      <c r="E5349">
        <v>14</v>
      </c>
      <c r="F5349">
        <v>0</v>
      </c>
      <c r="G5349">
        <v>55</v>
      </c>
      <c r="H5349">
        <v>25</v>
      </c>
      <c r="I5349">
        <v>30</v>
      </c>
      <c r="J5349">
        <v>5.3</v>
      </c>
      <c r="K5349">
        <v>5.3</v>
      </c>
      <c r="L5349">
        <v>4.8</v>
      </c>
      <c r="M5349">
        <v>5.4</v>
      </c>
      <c r="R5349" t="s">
        <v>77</v>
      </c>
      <c r="T5349" t="s">
        <v>3541</v>
      </c>
      <c r="U5349">
        <v>27.382000000000001</v>
      </c>
      <c r="V5349">
        <v>88.388000000000005</v>
      </c>
      <c r="W5349">
        <v>60</v>
      </c>
      <c r="X5349">
        <v>2</v>
      </c>
      <c r="Y5349">
        <v>1</v>
      </c>
      <c r="AB5349">
        <v>2</v>
      </c>
      <c r="AC5349">
        <v>1</v>
      </c>
      <c r="AE5349">
        <v>1</v>
      </c>
      <c r="AJ5349">
        <v>2</v>
      </c>
      <c r="AK5349">
        <v>1</v>
      </c>
      <c r="AN5349">
        <v>2</v>
      </c>
      <c r="AO5349">
        <v>1</v>
      </c>
      <c r="AQ5349">
        <v>1</v>
      </c>
    </row>
    <row r="5350" spans="1:45" x14ac:dyDescent="0.35">
      <c r="A5350">
        <v>7224</v>
      </c>
      <c r="B5350" t="s">
        <v>47</v>
      </c>
      <c r="C5350">
        <v>2006</v>
      </c>
      <c r="D5350">
        <v>2</v>
      </c>
      <c r="E5350">
        <v>20</v>
      </c>
      <c r="F5350">
        <v>17</v>
      </c>
      <c r="G5350">
        <v>20</v>
      </c>
      <c r="H5350">
        <v>9</v>
      </c>
      <c r="I5350">
        <v>10</v>
      </c>
      <c r="J5350">
        <v>4.5999999999999996</v>
      </c>
      <c r="M5350">
        <v>4.5999999999999996</v>
      </c>
      <c r="N5350">
        <v>4.5999999999999996</v>
      </c>
      <c r="R5350" t="s">
        <v>104</v>
      </c>
      <c r="T5350" t="s">
        <v>3542</v>
      </c>
      <c r="U5350">
        <v>41.707999999999998</v>
      </c>
      <c r="V5350">
        <v>25.544</v>
      </c>
      <c r="W5350">
        <v>110</v>
      </c>
      <c r="AB5350">
        <v>2</v>
      </c>
      <c r="AC5350">
        <v>1</v>
      </c>
      <c r="AG5350">
        <v>1</v>
      </c>
      <c r="AI5350">
        <v>1</v>
      </c>
      <c r="AN5350">
        <v>2</v>
      </c>
      <c r="AO5350">
        <v>1</v>
      </c>
      <c r="AS5350">
        <v>1</v>
      </c>
    </row>
    <row r="5351" spans="1:45" x14ac:dyDescent="0.35">
      <c r="A5351">
        <v>7225</v>
      </c>
      <c r="B5351" t="s">
        <v>47</v>
      </c>
      <c r="C5351">
        <v>2006</v>
      </c>
      <c r="D5351">
        <v>2</v>
      </c>
      <c r="E5351">
        <v>22</v>
      </c>
      <c r="F5351">
        <v>22</v>
      </c>
      <c r="G5351">
        <v>19</v>
      </c>
      <c r="H5351">
        <v>7.8</v>
      </c>
      <c r="I5351">
        <v>11</v>
      </c>
      <c r="J5351">
        <v>7</v>
      </c>
      <c r="K5351">
        <v>7</v>
      </c>
      <c r="L5351">
        <v>7.5</v>
      </c>
      <c r="M5351">
        <v>6.5</v>
      </c>
      <c r="R5351" t="s">
        <v>3543</v>
      </c>
      <c r="T5351" t="s">
        <v>3543</v>
      </c>
      <c r="U5351">
        <v>-21.324000000000002</v>
      </c>
      <c r="V5351">
        <v>33.582999999999998</v>
      </c>
      <c r="W5351">
        <v>10</v>
      </c>
      <c r="X5351">
        <v>4</v>
      </c>
      <c r="Y5351">
        <v>1</v>
      </c>
      <c r="AB5351">
        <v>36</v>
      </c>
      <c r="AC5351">
        <v>1</v>
      </c>
      <c r="AE5351">
        <v>2</v>
      </c>
      <c r="AF5351">
        <v>294</v>
      </c>
      <c r="AG5351">
        <v>3</v>
      </c>
      <c r="AJ5351">
        <v>4</v>
      </c>
      <c r="AK5351">
        <v>1</v>
      </c>
      <c r="AN5351">
        <v>36</v>
      </c>
      <c r="AO5351">
        <v>1</v>
      </c>
      <c r="AQ5351">
        <v>2</v>
      </c>
      <c r="AR5351">
        <v>294</v>
      </c>
      <c r="AS5351">
        <v>3</v>
      </c>
    </row>
    <row r="5352" spans="1:45" x14ac:dyDescent="0.35">
      <c r="A5352">
        <v>7226</v>
      </c>
      <c r="B5352" t="s">
        <v>47</v>
      </c>
      <c r="C5352">
        <v>2006</v>
      </c>
      <c r="D5352">
        <v>2</v>
      </c>
      <c r="E5352">
        <v>23</v>
      </c>
      <c r="F5352">
        <v>20</v>
      </c>
      <c r="G5352">
        <v>4</v>
      </c>
      <c r="H5352">
        <v>53.5</v>
      </c>
      <c r="I5352">
        <v>10</v>
      </c>
      <c r="J5352">
        <v>5.8</v>
      </c>
      <c r="K5352">
        <v>5.8</v>
      </c>
      <c r="L5352">
        <v>5.3</v>
      </c>
      <c r="M5352">
        <v>5.5</v>
      </c>
      <c r="R5352" t="s">
        <v>3386</v>
      </c>
      <c r="T5352" t="s">
        <v>3544</v>
      </c>
      <c r="U5352">
        <v>26.911999999999999</v>
      </c>
      <c r="V5352">
        <v>91.704999999999998</v>
      </c>
      <c r="W5352">
        <v>60</v>
      </c>
      <c r="AE5352">
        <v>1</v>
      </c>
      <c r="AF5352">
        <v>126</v>
      </c>
      <c r="AG5352">
        <v>3</v>
      </c>
      <c r="AH5352">
        <v>126</v>
      </c>
      <c r="AI5352">
        <v>3</v>
      </c>
      <c r="AQ5352">
        <v>1</v>
      </c>
      <c r="AR5352">
        <v>126</v>
      </c>
      <c r="AS5352">
        <v>3</v>
      </c>
    </row>
    <row r="5353" spans="1:45" x14ac:dyDescent="0.35">
      <c r="A5353">
        <v>7227</v>
      </c>
      <c r="B5353" t="s">
        <v>47</v>
      </c>
      <c r="C5353">
        <v>2006</v>
      </c>
      <c r="D5353">
        <v>2</v>
      </c>
      <c r="E5353">
        <v>28</v>
      </c>
      <c r="F5353">
        <v>7</v>
      </c>
      <c r="G5353">
        <v>31</v>
      </c>
      <c r="H5353">
        <v>2.6</v>
      </c>
      <c r="I5353">
        <v>18</v>
      </c>
      <c r="J5353">
        <v>6</v>
      </c>
      <c r="K5353">
        <v>6</v>
      </c>
      <c r="L5353">
        <v>6.2</v>
      </c>
      <c r="M5353">
        <v>5.8</v>
      </c>
      <c r="R5353" t="s">
        <v>73</v>
      </c>
      <c r="T5353" t="s">
        <v>3545</v>
      </c>
      <c r="U5353">
        <v>28.12</v>
      </c>
      <c r="V5353">
        <v>56.865000000000002</v>
      </c>
      <c r="W5353">
        <v>140</v>
      </c>
      <c r="AB5353">
        <v>6</v>
      </c>
      <c r="AC5353">
        <v>1</v>
      </c>
      <c r="AE5353">
        <v>2</v>
      </c>
      <c r="AG5353">
        <v>3</v>
      </c>
      <c r="AI5353">
        <v>3</v>
      </c>
      <c r="AN5353">
        <v>6</v>
      </c>
      <c r="AO5353">
        <v>1</v>
      </c>
      <c r="AQ5353">
        <v>2</v>
      </c>
      <c r="AS5353">
        <v>3</v>
      </c>
    </row>
    <row r="5354" spans="1:45" x14ac:dyDescent="0.35">
      <c r="A5354">
        <v>7228</v>
      </c>
      <c r="B5354" t="s">
        <v>47</v>
      </c>
      <c r="C5354">
        <v>2006</v>
      </c>
      <c r="D5354">
        <v>3</v>
      </c>
      <c r="E5354">
        <v>7</v>
      </c>
      <c r="F5354">
        <v>18</v>
      </c>
      <c r="G5354">
        <v>20</v>
      </c>
      <c r="H5354">
        <v>46.1</v>
      </c>
      <c r="I5354">
        <v>10</v>
      </c>
      <c r="J5354">
        <v>5.5</v>
      </c>
      <c r="K5354">
        <v>5.5</v>
      </c>
      <c r="L5354">
        <v>5.0999999999999996</v>
      </c>
      <c r="M5354">
        <v>5.2</v>
      </c>
      <c r="R5354" t="s">
        <v>77</v>
      </c>
      <c r="T5354" t="s">
        <v>3546</v>
      </c>
      <c r="U5354">
        <v>23.777000000000001</v>
      </c>
      <c r="V5354">
        <v>70.899000000000001</v>
      </c>
      <c r="W5354">
        <v>60</v>
      </c>
      <c r="AB5354">
        <v>7</v>
      </c>
      <c r="AC5354">
        <v>1</v>
      </c>
      <c r="AE5354">
        <v>1</v>
      </c>
      <c r="AG5354">
        <v>1</v>
      </c>
      <c r="AI5354">
        <v>1</v>
      </c>
      <c r="AN5354">
        <v>7</v>
      </c>
      <c r="AO5354">
        <v>1</v>
      </c>
      <c r="AQ5354">
        <v>1</v>
      </c>
      <c r="AS5354">
        <v>1</v>
      </c>
    </row>
    <row r="5355" spans="1:45" x14ac:dyDescent="0.35">
      <c r="A5355">
        <v>7229</v>
      </c>
      <c r="B5355" t="s">
        <v>47</v>
      </c>
      <c r="C5355">
        <v>2006</v>
      </c>
      <c r="D5355">
        <v>3</v>
      </c>
      <c r="E5355">
        <v>10</v>
      </c>
      <c r="F5355">
        <v>7</v>
      </c>
      <c r="G5355">
        <v>50</v>
      </c>
      <c r="H5355">
        <v>14.3</v>
      </c>
      <c r="I5355">
        <v>10</v>
      </c>
      <c r="J5355">
        <v>4.9000000000000004</v>
      </c>
      <c r="M5355">
        <v>4.9000000000000004</v>
      </c>
      <c r="R5355" t="s">
        <v>115</v>
      </c>
      <c r="T5355" t="s">
        <v>3547</v>
      </c>
      <c r="U5355">
        <v>33.128999999999998</v>
      </c>
      <c r="V5355">
        <v>73.887</v>
      </c>
      <c r="W5355">
        <v>60</v>
      </c>
      <c r="X5355">
        <v>1</v>
      </c>
      <c r="Y5355">
        <v>1</v>
      </c>
      <c r="AB5355">
        <v>22</v>
      </c>
      <c r="AC5355">
        <v>1</v>
      </c>
      <c r="AJ5355">
        <v>1</v>
      </c>
      <c r="AK5355">
        <v>1</v>
      </c>
      <c r="AN5355">
        <v>22</v>
      </c>
      <c r="AO5355">
        <v>1</v>
      </c>
    </row>
    <row r="5356" spans="1:45" x14ac:dyDescent="0.35">
      <c r="A5356">
        <v>7230</v>
      </c>
      <c r="B5356" t="s">
        <v>51</v>
      </c>
      <c r="C5356">
        <v>2006</v>
      </c>
      <c r="D5356">
        <v>3</v>
      </c>
      <c r="E5356">
        <v>14</v>
      </c>
      <c r="F5356">
        <v>6</v>
      </c>
      <c r="G5356">
        <v>57</v>
      </c>
      <c r="H5356">
        <v>33.799999999999997</v>
      </c>
      <c r="I5356">
        <v>30</v>
      </c>
      <c r="J5356">
        <v>6.7</v>
      </c>
      <c r="K5356">
        <v>6.7</v>
      </c>
      <c r="L5356">
        <v>6.7</v>
      </c>
      <c r="M5356">
        <v>6.4</v>
      </c>
      <c r="R5356" t="s">
        <v>676</v>
      </c>
      <c r="T5356" t="s">
        <v>2321</v>
      </c>
      <c r="U5356">
        <v>-3.5950000000000002</v>
      </c>
      <c r="V5356">
        <v>127.214</v>
      </c>
      <c r="W5356">
        <v>170</v>
      </c>
      <c r="AE5356">
        <v>2</v>
      </c>
      <c r="AF5356">
        <v>241</v>
      </c>
      <c r="AG5356">
        <v>3</v>
      </c>
      <c r="AJ5356">
        <v>4</v>
      </c>
      <c r="AK5356">
        <v>1</v>
      </c>
      <c r="AQ5356">
        <v>2</v>
      </c>
      <c r="AR5356">
        <v>241</v>
      </c>
      <c r="AS5356">
        <v>3</v>
      </c>
    </row>
    <row r="5357" spans="1:45" x14ac:dyDescent="0.35">
      <c r="A5357">
        <v>7231</v>
      </c>
      <c r="B5357" t="s">
        <v>47</v>
      </c>
      <c r="C5357">
        <v>2006</v>
      </c>
      <c r="D5357">
        <v>3</v>
      </c>
      <c r="E5357">
        <v>20</v>
      </c>
      <c r="F5357">
        <v>19</v>
      </c>
      <c r="G5357">
        <v>44</v>
      </c>
      <c r="H5357">
        <v>25.1</v>
      </c>
      <c r="I5357">
        <v>10</v>
      </c>
      <c r="J5357">
        <v>4.9000000000000004</v>
      </c>
      <c r="L5357">
        <v>4.9000000000000004</v>
      </c>
      <c r="M5357">
        <v>5</v>
      </c>
      <c r="R5357" t="s">
        <v>258</v>
      </c>
      <c r="T5357" t="s">
        <v>1364</v>
      </c>
      <c r="U5357">
        <v>36.622999999999998</v>
      </c>
      <c r="V5357">
        <v>5.3280000000000003</v>
      </c>
      <c r="W5357">
        <v>15</v>
      </c>
      <c r="X5357">
        <v>4</v>
      </c>
      <c r="Y5357">
        <v>1</v>
      </c>
      <c r="AB5357">
        <v>9</v>
      </c>
      <c r="AC5357">
        <v>1</v>
      </c>
      <c r="AF5357">
        <v>62</v>
      </c>
      <c r="AG5357">
        <v>2</v>
      </c>
      <c r="AH5357">
        <v>62</v>
      </c>
      <c r="AI5357">
        <v>2</v>
      </c>
      <c r="AJ5357">
        <v>4</v>
      </c>
      <c r="AK5357">
        <v>1</v>
      </c>
      <c r="AN5357">
        <v>9</v>
      </c>
      <c r="AO5357">
        <v>1</v>
      </c>
      <c r="AR5357">
        <v>62</v>
      </c>
      <c r="AS5357">
        <v>2</v>
      </c>
    </row>
    <row r="5358" spans="1:45" x14ac:dyDescent="0.35">
      <c r="A5358">
        <v>7232</v>
      </c>
      <c r="B5358" t="s">
        <v>47</v>
      </c>
      <c r="C5358">
        <v>2006</v>
      </c>
      <c r="D5358">
        <v>3</v>
      </c>
      <c r="E5358">
        <v>25</v>
      </c>
      <c r="F5358">
        <v>7</v>
      </c>
      <c r="G5358">
        <v>28</v>
      </c>
      <c r="H5358">
        <v>57.6</v>
      </c>
      <c r="I5358">
        <v>18</v>
      </c>
      <c r="J5358">
        <v>5.9</v>
      </c>
      <c r="K5358">
        <v>5.9</v>
      </c>
      <c r="L5358">
        <v>5.5</v>
      </c>
      <c r="M5358">
        <v>5.7</v>
      </c>
      <c r="R5358" t="s">
        <v>73</v>
      </c>
      <c r="T5358" t="s">
        <v>3545</v>
      </c>
      <c r="U5358">
        <v>27.574000000000002</v>
      </c>
      <c r="V5358">
        <v>55.685000000000002</v>
      </c>
      <c r="W5358">
        <v>140</v>
      </c>
      <c r="X5358">
        <v>1</v>
      </c>
      <c r="Y5358">
        <v>1</v>
      </c>
      <c r="AB5358">
        <v>1</v>
      </c>
      <c r="AC5358">
        <v>1</v>
      </c>
      <c r="AE5358">
        <v>1</v>
      </c>
      <c r="AJ5358">
        <v>1</v>
      </c>
      <c r="AK5358">
        <v>1</v>
      </c>
      <c r="AN5358">
        <v>1</v>
      </c>
      <c r="AO5358">
        <v>1</v>
      </c>
      <c r="AQ5358">
        <v>1</v>
      </c>
    </row>
    <row r="5359" spans="1:45" x14ac:dyDescent="0.35">
      <c r="A5359">
        <v>7233</v>
      </c>
      <c r="B5359" t="s">
        <v>47</v>
      </c>
      <c r="C5359">
        <v>2006</v>
      </c>
      <c r="D5359">
        <v>3</v>
      </c>
      <c r="E5359">
        <v>28</v>
      </c>
      <c r="F5359">
        <v>8</v>
      </c>
      <c r="G5359">
        <v>35</v>
      </c>
      <c r="H5359">
        <v>43.3</v>
      </c>
      <c r="I5359">
        <v>30</v>
      </c>
      <c r="J5359">
        <v>5</v>
      </c>
      <c r="M5359">
        <v>5</v>
      </c>
      <c r="R5359" t="s">
        <v>676</v>
      </c>
      <c r="T5359" t="s">
        <v>3548</v>
      </c>
      <c r="U5359">
        <v>3.4620000000000002</v>
      </c>
      <c r="V5359">
        <v>97.224000000000004</v>
      </c>
      <c r="W5359">
        <v>60</v>
      </c>
      <c r="AE5359">
        <v>1</v>
      </c>
      <c r="AQ5359">
        <v>1</v>
      </c>
    </row>
    <row r="5360" spans="1:45" x14ac:dyDescent="0.35">
      <c r="A5360">
        <v>7234</v>
      </c>
      <c r="B5360" t="s">
        <v>47</v>
      </c>
      <c r="C5360">
        <v>2006</v>
      </c>
      <c r="D5360">
        <v>3</v>
      </c>
      <c r="E5360">
        <v>31</v>
      </c>
      <c r="F5360">
        <v>1</v>
      </c>
      <c r="G5360">
        <v>17</v>
      </c>
      <c r="H5360">
        <v>0.9</v>
      </c>
      <c r="I5360">
        <v>7</v>
      </c>
      <c r="J5360">
        <v>6.1</v>
      </c>
      <c r="K5360">
        <v>6.1</v>
      </c>
      <c r="L5360">
        <v>6</v>
      </c>
      <c r="M5360">
        <v>5.7</v>
      </c>
      <c r="R5360" t="s">
        <v>73</v>
      </c>
      <c r="T5360" t="s">
        <v>3549</v>
      </c>
      <c r="U5360">
        <v>33.5</v>
      </c>
      <c r="V5360">
        <v>48.78</v>
      </c>
      <c r="W5360">
        <v>140</v>
      </c>
      <c r="X5360">
        <v>70</v>
      </c>
      <c r="Y5360">
        <v>2</v>
      </c>
      <c r="AB5360">
        <v>1300</v>
      </c>
      <c r="AC5360">
        <v>4</v>
      </c>
      <c r="AE5360">
        <v>3</v>
      </c>
      <c r="AG5360">
        <v>3</v>
      </c>
      <c r="AI5360">
        <v>3</v>
      </c>
      <c r="AJ5360">
        <v>70</v>
      </c>
      <c r="AK5360">
        <v>2</v>
      </c>
      <c r="AN5360">
        <v>1300</v>
      </c>
      <c r="AO5360">
        <v>4</v>
      </c>
      <c r="AQ5360">
        <v>3</v>
      </c>
      <c r="AS5360">
        <v>3</v>
      </c>
    </row>
    <row r="5361" spans="1:45" x14ac:dyDescent="0.35">
      <c r="A5361">
        <v>7235</v>
      </c>
      <c r="B5361" t="s">
        <v>47</v>
      </c>
      <c r="C5361">
        <v>2006</v>
      </c>
      <c r="D5361">
        <v>3</v>
      </c>
      <c r="E5361">
        <v>31</v>
      </c>
      <c r="F5361">
        <v>12</v>
      </c>
      <c r="G5361">
        <v>23</v>
      </c>
      <c r="H5361">
        <v>17.8</v>
      </c>
      <c r="I5361">
        <v>10</v>
      </c>
      <c r="J5361">
        <v>4.9000000000000004</v>
      </c>
      <c r="M5361">
        <v>4.9000000000000004</v>
      </c>
      <c r="R5361" t="s">
        <v>93</v>
      </c>
      <c r="T5361" t="s">
        <v>3550</v>
      </c>
      <c r="U5361">
        <v>44.624000000000002</v>
      </c>
      <c r="V5361">
        <v>124.122</v>
      </c>
      <c r="W5361">
        <v>30</v>
      </c>
      <c r="AE5361">
        <v>1</v>
      </c>
      <c r="AG5361">
        <v>2</v>
      </c>
      <c r="AQ5361">
        <v>1</v>
      </c>
      <c r="AS5361">
        <v>2</v>
      </c>
    </row>
    <row r="5362" spans="1:45" x14ac:dyDescent="0.35">
      <c r="A5362">
        <v>7236</v>
      </c>
      <c r="B5362" t="s">
        <v>47</v>
      </c>
      <c r="C5362">
        <v>2006</v>
      </c>
      <c r="D5362">
        <v>4</v>
      </c>
      <c r="E5362">
        <v>1</v>
      </c>
      <c r="F5362">
        <v>10</v>
      </c>
      <c r="G5362">
        <v>2</v>
      </c>
      <c r="H5362">
        <v>19.5</v>
      </c>
      <c r="I5362">
        <v>9</v>
      </c>
      <c r="J5362">
        <v>6.2</v>
      </c>
      <c r="K5362">
        <v>6.2</v>
      </c>
      <c r="L5362">
        <v>6.1</v>
      </c>
      <c r="M5362">
        <v>6</v>
      </c>
      <c r="R5362" t="s">
        <v>738</v>
      </c>
      <c r="T5362" t="s">
        <v>3551</v>
      </c>
      <c r="U5362">
        <v>22.867999999999999</v>
      </c>
      <c r="V5362">
        <v>121.27800000000001</v>
      </c>
      <c r="W5362">
        <v>30</v>
      </c>
      <c r="AB5362">
        <v>42</v>
      </c>
      <c r="AC5362">
        <v>1</v>
      </c>
      <c r="AE5362">
        <v>1</v>
      </c>
      <c r="AG5362">
        <v>2</v>
      </c>
      <c r="AN5362">
        <v>42</v>
      </c>
      <c r="AO5362">
        <v>1</v>
      </c>
      <c r="AQ5362">
        <v>1</v>
      </c>
      <c r="AS5362">
        <v>2</v>
      </c>
    </row>
    <row r="5363" spans="1:45" x14ac:dyDescent="0.35">
      <c r="A5363">
        <v>7237</v>
      </c>
      <c r="B5363" t="s">
        <v>47</v>
      </c>
      <c r="C5363">
        <v>2006</v>
      </c>
      <c r="D5363">
        <v>4</v>
      </c>
      <c r="E5363">
        <v>4</v>
      </c>
      <c r="F5363">
        <v>9</v>
      </c>
      <c r="G5363">
        <v>12</v>
      </c>
      <c r="H5363">
        <v>23.4</v>
      </c>
      <c r="I5363">
        <v>10</v>
      </c>
      <c r="J5363">
        <v>4.8</v>
      </c>
      <c r="M5363">
        <v>4.8</v>
      </c>
      <c r="R5363" t="s">
        <v>115</v>
      </c>
      <c r="T5363" t="s">
        <v>3552</v>
      </c>
      <c r="U5363">
        <v>34.6</v>
      </c>
      <c r="V5363">
        <v>73.135999999999996</v>
      </c>
      <c r="W5363">
        <v>60</v>
      </c>
      <c r="AB5363">
        <v>28</v>
      </c>
      <c r="AC5363">
        <v>1</v>
      </c>
      <c r="AE5363">
        <v>1</v>
      </c>
      <c r="AG5363">
        <v>2</v>
      </c>
      <c r="AI5363">
        <v>2</v>
      </c>
      <c r="AN5363">
        <v>28</v>
      </c>
      <c r="AO5363">
        <v>1</v>
      </c>
      <c r="AQ5363">
        <v>1</v>
      </c>
      <c r="AS5363">
        <v>2</v>
      </c>
    </row>
    <row r="5364" spans="1:45" x14ac:dyDescent="0.35">
      <c r="A5364">
        <v>7238</v>
      </c>
      <c r="B5364" t="s">
        <v>47</v>
      </c>
      <c r="C5364">
        <v>2006</v>
      </c>
      <c r="D5364">
        <v>4</v>
      </c>
      <c r="E5364">
        <v>6</v>
      </c>
      <c r="F5364">
        <v>17</v>
      </c>
      <c r="G5364">
        <v>59</v>
      </c>
      <c r="H5364">
        <v>16.399999999999999</v>
      </c>
      <c r="I5364">
        <v>10</v>
      </c>
      <c r="J5364">
        <v>5.5</v>
      </c>
      <c r="K5364">
        <v>5.5</v>
      </c>
      <c r="L5364">
        <v>5.2</v>
      </c>
      <c r="M5364">
        <v>5.5</v>
      </c>
      <c r="R5364" t="s">
        <v>77</v>
      </c>
      <c r="T5364" t="s">
        <v>3546</v>
      </c>
      <c r="U5364">
        <v>23.321999999999999</v>
      </c>
      <c r="V5364">
        <v>70.477000000000004</v>
      </c>
      <c r="W5364">
        <v>60</v>
      </c>
      <c r="AE5364">
        <v>1</v>
      </c>
      <c r="AQ5364">
        <v>1</v>
      </c>
    </row>
    <row r="5365" spans="1:45" x14ac:dyDescent="0.35">
      <c r="A5365">
        <v>7239</v>
      </c>
      <c r="B5365" t="s">
        <v>47</v>
      </c>
      <c r="C5365">
        <v>2006</v>
      </c>
      <c r="D5365">
        <v>4</v>
      </c>
      <c r="E5365">
        <v>11</v>
      </c>
      <c r="F5365">
        <v>0</v>
      </c>
      <c r="G5365">
        <v>2</v>
      </c>
      <c r="H5365">
        <v>41.5</v>
      </c>
      <c r="I5365">
        <v>18</v>
      </c>
      <c r="J5365">
        <v>5.5</v>
      </c>
      <c r="K5365">
        <v>5.5</v>
      </c>
      <c r="L5365">
        <v>5.0999999999999996</v>
      </c>
      <c r="M5365">
        <v>5.0999999999999996</v>
      </c>
      <c r="R5365" t="s">
        <v>56</v>
      </c>
      <c r="T5365" t="s">
        <v>1750</v>
      </c>
      <c r="U5365">
        <v>37.64</v>
      </c>
      <c r="V5365">
        <v>20.92</v>
      </c>
      <c r="W5365">
        <v>130</v>
      </c>
      <c r="AE5365">
        <v>1</v>
      </c>
      <c r="AQ5365">
        <v>1</v>
      </c>
    </row>
    <row r="5366" spans="1:45" x14ac:dyDescent="0.35">
      <c r="A5366">
        <v>7240</v>
      </c>
      <c r="B5366" t="s">
        <v>47</v>
      </c>
      <c r="C5366">
        <v>2006</v>
      </c>
      <c r="D5366">
        <v>4</v>
      </c>
      <c r="E5366">
        <v>19</v>
      </c>
      <c r="F5366">
        <v>2</v>
      </c>
      <c r="G5366">
        <v>5</v>
      </c>
      <c r="H5366">
        <v>42.9</v>
      </c>
      <c r="I5366">
        <v>33</v>
      </c>
      <c r="J5366">
        <v>5.7</v>
      </c>
      <c r="K5366">
        <v>5.7</v>
      </c>
      <c r="L5366">
        <v>5.7</v>
      </c>
      <c r="M5366">
        <v>5.2</v>
      </c>
      <c r="R5366" t="s">
        <v>93</v>
      </c>
      <c r="T5366" t="s">
        <v>1227</v>
      </c>
      <c r="U5366">
        <v>31.606999999999999</v>
      </c>
      <c r="V5366">
        <v>90.412999999999997</v>
      </c>
      <c r="W5366">
        <v>40</v>
      </c>
      <c r="AE5366">
        <v>1</v>
      </c>
      <c r="AG5366">
        <v>2</v>
      </c>
      <c r="AQ5366">
        <v>1</v>
      </c>
      <c r="AS5366">
        <v>2</v>
      </c>
    </row>
    <row r="5367" spans="1:45" x14ac:dyDescent="0.35">
      <c r="A5367">
        <v>7241</v>
      </c>
      <c r="B5367" t="s">
        <v>47</v>
      </c>
      <c r="C5367">
        <v>2006</v>
      </c>
      <c r="D5367">
        <v>4</v>
      </c>
      <c r="E5367">
        <v>20</v>
      </c>
      <c r="F5367">
        <v>23</v>
      </c>
      <c r="G5367">
        <v>25</v>
      </c>
      <c r="H5367">
        <v>2.1</v>
      </c>
      <c r="I5367">
        <v>22</v>
      </c>
      <c r="J5367">
        <v>7.6</v>
      </c>
      <c r="K5367">
        <v>7.6</v>
      </c>
      <c r="L5367">
        <v>7.6</v>
      </c>
      <c r="M5367">
        <v>6.8</v>
      </c>
      <c r="R5367" t="s">
        <v>98</v>
      </c>
      <c r="T5367" t="s">
        <v>3553</v>
      </c>
      <c r="U5367">
        <v>60.948999999999998</v>
      </c>
      <c r="V5367">
        <v>167.089</v>
      </c>
      <c r="W5367">
        <v>50</v>
      </c>
      <c r="AB5367">
        <v>40</v>
      </c>
      <c r="AC5367">
        <v>1</v>
      </c>
      <c r="AD5367">
        <v>55</v>
      </c>
      <c r="AE5367">
        <v>4</v>
      </c>
      <c r="AG5367">
        <v>3</v>
      </c>
      <c r="AN5367">
        <v>40</v>
      </c>
      <c r="AO5367">
        <v>1</v>
      </c>
      <c r="AP5367">
        <v>55</v>
      </c>
      <c r="AQ5367">
        <v>4</v>
      </c>
      <c r="AS5367">
        <v>3</v>
      </c>
    </row>
    <row r="5368" spans="1:45" x14ac:dyDescent="0.35">
      <c r="A5368">
        <v>7078</v>
      </c>
      <c r="B5368" t="s">
        <v>51</v>
      </c>
      <c r="C5368">
        <v>2006</v>
      </c>
      <c r="D5368">
        <v>5</v>
      </c>
      <c r="E5368">
        <v>3</v>
      </c>
      <c r="F5368">
        <v>15</v>
      </c>
      <c r="G5368">
        <v>26</v>
      </c>
      <c r="H5368">
        <v>40.200000000000003</v>
      </c>
      <c r="I5368">
        <v>55</v>
      </c>
      <c r="J5368">
        <v>7.9</v>
      </c>
      <c r="K5368">
        <v>7.9</v>
      </c>
      <c r="L5368">
        <v>7.8</v>
      </c>
      <c r="M5368">
        <v>7.2</v>
      </c>
      <c r="Q5368">
        <v>7</v>
      </c>
      <c r="R5368" t="s">
        <v>1332</v>
      </c>
      <c r="T5368" t="s">
        <v>1445</v>
      </c>
      <c r="U5368">
        <v>-20.187000000000001</v>
      </c>
      <c r="V5368">
        <v>-174.12299999999999</v>
      </c>
      <c r="W5368">
        <v>170</v>
      </c>
      <c r="AB5368">
        <v>1</v>
      </c>
      <c r="AC5368">
        <v>1</v>
      </c>
      <c r="AE5368">
        <v>1</v>
      </c>
      <c r="AN5368">
        <v>1</v>
      </c>
      <c r="AO5368">
        <v>1</v>
      </c>
      <c r="AQ5368">
        <v>1</v>
      </c>
    </row>
    <row r="5369" spans="1:45" x14ac:dyDescent="0.35">
      <c r="A5369">
        <v>7242</v>
      </c>
      <c r="B5369" t="s">
        <v>47</v>
      </c>
      <c r="C5369">
        <v>2006</v>
      </c>
      <c r="D5369">
        <v>5</v>
      </c>
      <c r="E5369">
        <v>4</v>
      </c>
      <c r="F5369">
        <v>17</v>
      </c>
      <c r="G5369">
        <v>43</v>
      </c>
      <c r="H5369">
        <v>9.6999999999999993</v>
      </c>
      <c r="J5369">
        <v>4.5</v>
      </c>
      <c r="N5369">
        <v>4.5</v>
      </c>
      <c r="R5369" t="s">
        <v>663</v>
      </c>
      <c r="T5369" t="s">
        <v>3554</v>
      </c>
      <c r="U5369">
        <v>8.8979999999999997</v>
      </c>
      <c r="V5369">
        <v>-82.543000000000006</v>
      </c>
      <c r="W5369">
        <v>100</v>
      </c>
      <c r="AE5369">
        <v>1</v>
      </c>
      <c r="AQ5369">
        <v>1</v>
      </c>
    </row>
    <row r="5370" spans="1:45" x14ac:dyDescent="0.35">
      <c r="A5370">
        <v>7243</v>
      </c>
      <c r="B5370" t="s">
        <v>47</v>
      </c>
      <c r="C5370">
        <v>2006</v>
      </c>
      <c r="D5370">
        <v>5</v>
      </c>
      <c r="E5370">
        <v>7</v>
      </c>
      <c r="F5370">
        <v>6</v>
      </c>
      <c r="G5370">
        <v>20</v>
      </c>
      <c r="H5370">
        <v>53.7</v>
      </c>
      <c r="I5370">
        <v>14</v>
      </c>
      <c r="J5370">
        <v>4.0999999999999996</v>
      </c>
      <c r="L5370">
        <v>4.0999999999999996</v>
      </c>
      <c r="M5370">
        <v>4.8</v>
      </c>
      <c r="R5370" t="s">
        <v>73</v>
      </c>
      <c r="T5370" t="s">
        <v>3555</v>
      </c>
      <c r="U5370">
        <v>30.79</v>
      </c>
      <c r="V5370">
        <v>56.7</v>
      </c>
      <c r="W5370">
        <v>140</v>
      </c>
      <c r="AB5370">
        <v>70</v>
      </c>
      <c r="AC5370">
        <v>2</v>
      </c>
      <c r="AE5370">
        <v>1</v>
      </c>
      <c r="AG5370">
        <v>1</v>
      </c>
      <c r="AI5370">
        <v>1</v>
      </c>
      <c r="AN5370">
        <v>70</v>
      </c>
      <c r="AO5370">
        <v>2</v>
      </c>
      <c r="AQ5370">
        <v>1</v>
      </c>
      <c r="AS5370">
        <v>2</v>
      </c>
    </row>
    <row r="5371" spans="1:45" x14ac:dyDescent="0.35">
      <c r="A5371">
        <v>7244</v>
      </c>
      <c r="B5371" t="s">
        <v>47</v>
      </c>
      <c r="C5371">
        <v>2006</v>
      </c>
      <c r="D5371">
        <v>5</v>
      </c>
      <c r="E5371">
        <v>12</v>
      </c>
      <c r="F5371">
        <v>8</v>
      </c>
      <c r="G5371">
        <v>16</v>
      </c>
      <c r="H5371">
        <v>56.5</v>
      </c>
      <c r="I5371">
        <v>17</v>
      </c>
      <c r="J5371">
        <v>5.5</v>
      </c>
      <c r="K5371">
        <v>5.5</v>
      </c>
      <c r="L5371">
        <v>4.9000000000000004</v>
      </c>
      <c r="M5371">
        <v>5.4</v>
      </c>
      <c r="R5371" t="s">
        <v>676</v>
      </c>
      <c r="T5371" t="s">
        <v>3556</v>
      </c>
      <c r="U5371">
        <v>-5.5750000000000002</v>
      </c>
      <c r="V5371">
        <v>105.395</v>
      </c>
      <c r="W5371">
        <v>60</v>
      </c>
      <c r="AE5371">
        <v>1</v>
      </c>
      <c r="AG5371">
        <v>2</v>
      </c>
      <c r="AI5371">
        <v>2</v>
      </c>
      <c r="AQ5371">
        <v>1</v>
      </c>
      <c r="AS5371">
        <v>2</v>
      </c>
    </row>
    <row r="5372" spans="1:45" x14ac:dyDescent="0.35">
      <c r="A5372">
        <v>7245</v>
      </c>
      <c r="B5372" t="s">
        <v>47</v>
      </c>
      <c r="C5372">
        <v>2006</v>
      </c>
      <c r="D5372">
        <v>5</v>
      </c>
      <c r="E5372">
        <v>26</v>
      </c>
      <c r="F5372">
        <v>22</v>
      </c>
      <c r="G5372">
        <v>53</v>
      </c>
      <c r="H5372">
        <v>58.9</v>
      </c>
      <c r="I5372">
        <v>13</v>
      </c>
      <c r="J5372">
        <v>6.3</v>
      </c>
      <c r="K5372">
        <v>6.3</v>
      </c>
      <c r="L5372">
        <v>6.2</v>
      </c>
      <c r="M5372">
        <v>6</v>
      </c>
      <c r="R5372" t="s">
        <v>676</v>
      </c>
      <c r="T5372" t="s">
        <v>3557</v>
      </c>
      <c r="U5372">
        <v>-7.9610000000000003</v>
      </c>
      <c r="V5372">
        <v>110.446</v>
      </c>
      <c r="W5372">
        <v>60</v>
      </c>
      <c r="X5372">
        <v>5749</v>
      </c>
      <c r="Y5372">
        <v>4</v>
      </c>
      <c r="AB5372">
        <v>38568</v>
      </c>
      <c r="AC5372">
        <v>4</v>
      </c>
      <c r="AD5372">
        <v>3100</v>
      </c>
      <c r="AE5372">
        <v>4</v>
      </c>
      <c r="AF5372">
        <v>127000</v>
      </c>
      <c r="AG5372">
        <v>4</v>
      </c>
      <c r="AH5372">
        <v>127000</v>
      </c>
      <c r="AI5372">
        <v>4</v>
      </c>
      <c r="AJ5372">
        <v>5749</v>
      </c>
      <c r="AK5372">
        <v>4</v>
      </c>
      <c r="AN5372">
        <v>38568</v>
      </c>
      <c r="AO5372">
        <v>4</v>
      </c>
      <c r="AP5372">
        <v>3100</v>
      </c>
      <c r="AQ5372">
        <v>4</v>
      </c>
      <c r="AR5372">
        <v>127000</v>
      </c>
      <c r="AS5372">
        <v>4</v>
      </c>
    </row>
    <row r="5373" spans="1:45" x14ac:dyDescent="0.35">
      <c r="A5373">
        <v>7246</v>
      </c>
      <c r="B5373" t="s">
        <v>47</v>
      </c>
      <c r="C5373">
        <v>2006</v>
      </c>
      <c r="D5373">
        <v>6</v>
      </c>
      <c r="E5373">
        <v>3</v>
      </c>
      <c r="F5373">
        <v>7</v>
      </c>
      <c r="G5373">
        <v>15</v>
      </c>
      <c r="H5373">
        <v>35.6</v>
      </c>
      <c r="I5373">
        <v>5</v>
      </c>
      <c r="J5373">
        <v>5.0999999999999996</v>
      </c>
      <c r="N5373">
        <v>5.0999999999999996</v>
      </c>
      <c r="R5373" t="s">
        <v>73</v>
      </c>
      <c r="T5373" t="s">
        <v>3558</v>
      </c>
      <c r="U5373">
        <v>26.759</v>
      </c>
      <c r="V5373">
        <v>55.843000000000004</v>
      </c>
      <c r="W5373">
        <v>140</v>
      </c>
      <c r="X5373">
        <v>2</v>
      </c>
      <c r="Y5373">
        <v>1</v>
      </c>
      <c r="AB5373">
        <v>4</v>
      </c>
      <c r="AC5373">
        <v>1</v>
      </c>
      <c r="AE5373">
        <v>1</v>
      </c>
      <c r="AG5373">
        <v>2</v>
      </c>
      <c r="AI5373">
        <v>2</v>
      </c>
      <c r="AJ5373">
        <v>2</v>
      </c>
      <c r="AK5373">
        <v>1</v>
      </c>
      <c r="AN5373">
        <v>4</v>
      </c>
      <c r="AO5373">
        <v>1</v>
      </c>
      <c r="AQ5373">
        <v>1</v>
      </c>
      <c r="AS5373">
        <v>2</v>
      </c>
    </row>
    <row r="5374" spans="1:45" x14ac:dyDescent="0.35">
      <c r="A5374">
        <v>7247</v>
      </c>
      <c r="B5374" t="s">
        <v>47</v>
      </c>
      <c r="C5374">
        <v>2006</v>
      </c>
      <c r="D5374">
        <v>6</v>
      </c>
      <c r="E5374">
        <v>3</v>
      </c>
      <c r="F5374">
        <v>11</v>
      </c>
      <c r="G5374">
        <v>7</v>
      </c>
      <c r="H5374">
        <v>45</v>
      </c>
      <c r="I5374">
        <v>10</v>
      </c>
      <c r="J5374">
        <v>4.0999999999999996</v>
      </c>
      <c r="M5374">
        <v>4.0999999999999996</v>
      </c>
      <c r="R5374" t="s">
        <v>80</v>
      </c>
      <c r="T5374" t="s">
        <v>3500</v>
      </c>
      <c r="U5374">
        <v>37.604999999999997</v>
      </c>
      <c r="V5374">
        <v>43.786999999999999</v>
      </c>
      <c r="W5374">
        <v>140</v>
      </c>
      <c r="AE5374">
        <v>1</v>
      </c>
      <c r="AQ5374">
        <v>1</v>
      </c>
    </row>
    <row r="5375" spans="1:45" x14ac:dyDescent="0.35">
      <c r="A5375">
        <v>7407</v>
      </c>
      <c r="B5375" t="s">
        <v>47</v>
      </c>
      <c r="C5375">
        <v>2006</v>
      </c>
      <c r="D5375">
        <v>6</v>
      </c>
      <c r="E5375">
        <v>3</v>
      </c>
      <c r="F5375">
        <v>16</v>
      </c>
      <c r="G5375">
        <v>34</v>
      </c>
      <c r="H5375">
        <v>25.8</v>
      </c>
      <c r="I5375">
        <v>10</v>
      </c>
      <c r="J5375">
        <v>3.8</v>
      </c>
      <c r="M5375">
        <v>3.8</v>
      </c>
      <c r="R5375" t="s">
        <v>2967</v>
      </c>
      <c r="T5375" t="s">
        <v>3559</v>
      </c>
      <c r="U5375">
        <v>-14.52</v>
      </c>
      <c r="V5375">
        <v>34.28</v>
      </c>
      <c r="W5375">
        <v>10</v>
      </c>
      <c r="AE5375">
        <v>1</v>
      </c>
      <c r="AQ5375">
        <v>1</v>
      </c>
    </row>
    <row r="5376" spans="1:45" x14ac:dyDescent="0.35">
      <c r="A5376">
        <v>7248</v>
      </c>
      <c r="B5376" t="s">
        <v>47</v>
      </c>
      <c r="C5376">
        <v>2006</v>
      </c>
      <c r="D5376">
        <v>6</v>
      </c>
      <c r="E5376">
        <v>11</v>
      </c>
      <c r="F5376">
        <v>20</v>
      </c>
      <c r="G5376">
        <v>1</v>
      </c>
      <c r="H5376">
        <v>26.3</v>
      </c>
      <c r="I5376">
        <v>140</v>
      </c>
      <c r="J5376">
        <v>6.3</v>
      </c>
      <c r="K5376">
        <v>6.3</v>
      </c>
      <c r="M5376">
        <v>5.9</v>
      </c>
      <c r="R5376" t="s">
        <v>199</v>
      </c>
      <c r="T5376" t="s">
        <v>1820</v>
      </c>
      <c r="U5376">
        <v>33.128999999999998</v>
      </c>
      <c r="V5376">
        <v>131.14099999999999</v>
      </c>
      <c r="W5376">
        <v>30</v>
      </c>
      <c r="AB5376">
        <v>8</v>
      </c>
      <c r="AC5376">
        <v>1</v>
      </c>
      <c r="AN5376">
        <v>8</v>
      </c>
      <c r="AO5376">
        <v>1</v>
      </c>
    </row>
    <row r="5377" spans="1:45" x14ac:dyDescent="0.35">
      <c r="A5377">
        <v>7249</v>
      </c>
      <c r="B5377" t="s">
        <v>47</v>
      </c>
      <c r="C5377">
        <v>2006</v>
      </c>
      <c r="D5377">
        <v>6</v>
      </c>
      <c r="E5377">
        <v>13</v>
      </c>
      <c r="F5377">
        <v>14</v>
      </c>
      <c r="G5377">
        <v>15</v>
      </c>
      <c r="H5377">
        <v>38.299999999999997</v>
      </c>
      <c r="I5377">
        <v>10</v>
      </c>
      <c r="J5377">
        <v>4.5</v>
      </c>
      <c r="M5377">
        <v>4.5</v>
      </c>
      <c r="N5377">
        <v>4.8</v>
      </c>
      <c r="R5377" t="s">
        <v>100</v>
      </c>
      <c r="T5377" t="s">
        <v>3560</v>
      </c>
      <c r="U5377">
        <v>40.270000000000003</v>
      </c>
      <c r="V5377">
        <v>19.96</v>
      </c>
      <c r="W5377">
        <v>130</v>
      </c>
      <c r="AB5377">
        <v>1</v>
      </c>
      <c r="AC5377">
        <v>1</v>
      </c>
      <c r="AE5377">
        <v>1</v>
      </c>
      <c r="AF5377">
        <v>12</v>
      </c>
      <c r="AG5377">
        <v>1</v>
      </c>
      <c r="AN5377">
        <v>1</v>
      </c>
      <c r="AO5377">
        <v>1</v>
      </c>
      <c r="AQ5377">
        <v>1</v>
      </c>
      <c r="AR5377">
        <v>12</v>
      </c>
      <c r="AS5377">
        <v>1</v>
      </c>
    </row>
    <row r="5378" spans="1:45" x14ac:dyDescent="0.35">
      <c r="A5378">
        <v>7250</v>
      </c>
      <c r="B5378" t="s">
        <v>47</v>
      </c>
      <c r="C5378">
        <v>2006</v>
      </c>
      <c r="D5378">
        <v>6</v>
      </c>
      <c r="E5378">
        <v>20</v>
      </c>
      <c r="F5378">
        <v>16</v>
      </c>
      <c r="G5378">
        <v>52</v>
      </c>
      <c r="H5378">
        <v>57.9</v>
      </c>
      <c r="I5378">
        <v>24</v>
      </c>
      <c r="J5378">
        <v>4.5</v>
      </c>
      <c r="L5378">
        <v>4.5</v>
      </c>
      <c r="M5378">
        <v>5.0999999999999996</v>
      </c>
      <c r="R5378" t="s">
        <v>93</v>
      </c>
      <c r="T5378" t="s">
        <v>95</v>
      </c>
      <c r="U5378">
        <v>33.067999999999998</v>
      </c>
      <c r="V5378">
        <v>104.95</v>
      </c>
      <c r="W5378">
        <v>30</v>
      </c>
      <c r="AB5378">
        <v>5</v>
      </c>
      <c r="AC5378">
        <v>1</v>
      </c>
      <c r="AE5378">
        <v>1</v>
      </c>
      <c r="AG5378">
        <v>1</v>
      </c>
      <c r="AN5378">
        <v>5</v>
      </c>
      <c r="AO5378">
        <v>1</v>
      </c>
      <c r="AQ5378">
        <v>1</v>
      </c>
      <c r="AS5378">
        <v>1</v>
      </c>
    </row>
    <row r="5379" spans="1:45" x14ac:dyDescent="0.35">
      <c r="A5379">
        <v>7181</v>
      </c>
      <c r="B5379" t="s">
        <v>51</v>
      </c>
      <c r="C5379">
        <v>2006</v>
      </c>
      <c r="D5379">
        <v>7</v>
      </c>
      <c r="E5379">
        <v>17</v>
      </c>
      <c r="F5379">
        <v>8</v>
      </c>
      <c r="G5379">
        <v>19</v>
      </c>
      <c r="H5379">
        <v>25</v>
      </c>
      <c r="I5379">
        <v>34</v>
      </c>
      <c r="J5379">
        <v>7.7</v>
      </c>
      <c r="K5379">
        <v>7.7</v>
      </c>
      <c r="L5379">
        <v>7.2</v>
      </c>
      <c r="M5379">
        <v>6.1</v>
      </c>
      <c r="R5379" t="s">
        <v>676</v>
      </c>
      <c r="T5379" t="s">
        <v>1170</v>
      </c>
      <c r="U5379">
        <v>-9.2539999999999996</v>
      </c>
      <c r="V5379">
        <v>107.411</v>
      </c>
      <c r="W5379">
        <v>60</v>
      </c>
      <c r="AJ5379">
        <v>802</v>
      </c>
      <c r="AK5379">
        <v>3</v>
      </c>
      <c r="AN5379">
        <v>498</v>
      </c>
      <c r="AO5379">
        <v>3</v>
      </c>
      <c r="AP5379">
        <v>55</v>
      </c>
      <c r="AQ5379">
        <v>4</v>
      </c>
      <c r="AR5379">
        <v>1623</v>
      </c>
      <c r="AS5379">
        <v>4</v>
      </c>
    </row>
    <row r="5380" spans="1:45" x14ac:dyDescent="0.35">
      <c r="A5380">
        <v>7321</v>
      </c>
      <c r="B5380" t="s">
        <v>47</v>
      </c>
      <c r="C5380">
        <v>2006</v>
      </c>
      <c r="D5380">
        <v>7</v>
      </c>
      <c r="E5380">
        <v>22</v>
      </c>
      <c r="F5380">
        <v>1</v>
      </c>
      <c r="G5380">
        <v>10</v>
      </c>
      <c r="H5380">
        <v>29</v>
      </c>
      <c r="I5380">
        <v>56</v>
      </c>
      <c r="J5380">
        <v>4.9000000000000004</v>
      </c>
      <c r="K5380">
        <v>4.9000000000000004</v>
      </c>
      <c r="L5380">
        <v>4.5999999999999996</v>
      </c>
      <c r="M5380">
        <v>5</v>
      </c>
      <c r="R5380" t="s">
        <v>93</v>
      </c>
      <c r="T5380" t="s">
        <v>3561</v>
      </c>
      <c r="U5380">
        <v>27.995000000000001</v>
      </c>
      <c r="V5380">
        <v>104.13800000000001</v>
      </c>
      <c r="W5380">
        <v>30</v>
      </c>
      <c r="X5380">
        <v>22</v>
      </c>
      <c r="Y5380">
        <v>1</v>
      </c>
      <c r="AB5380">
        <v>106</v>
      </c>
      <c r="AC5380">
        <v>3</v>
      </c>
      <c r="AJ5380">
        <v>22</v>
      </c>
      <c r="AK5380">
        <v>1</v>
      </c>
      <c r="AN5380">
        <v>106</v>
      </c>
      <c r="AO5380">
        <v>3</v>
      </c>
    </row>
    <row r="5381" spans="1:45" x14ac:dyDescent="0.35">
      <c r="A5381">
        <v>7363</v>
      </c>
      <c r="B5381" t="s">
        <v>47</v>
      </c>
      <c r="C5381">
        <v>2006</v>
      </c>
      <c r="D5381">
        <v>7</v>
      </c>
      <c r="E5381">
        <v>29</v>
      </c>
      <c r="F5381">
        <v>0</v>
      </c>
      <c r="G5381">
        <v>11</v>
      </c>
      <c r="H5381">
        <v>51.3</v>
      </c>
      <c r="I5381">
        <v>34</v>
      </c>
      <c r="J5381">
        <v>5.6</v>
      </c>
      <c r="K5381">
        <v>5.6</v>
      </c>
      <c r="L5381">
        <v>5.2</v>
      </c>
      <c r="M5381">
        <v>4.8</v>
      </c>
      <c r="R5381" t="s">
        <v>1868</v>
      </c>
      <c r="T5381" t="s">
        <v>3562</v>
      </c>
      <c r="U5381">
        <v>37.255000000000003</v>
      </c>
      <c r="V5381">
        <v>68.828000000000003</v>
      </c>
      <c r="W5381">
        <v>40</v>
      </c>
      <c r="X5381">
        <v>3</v>
      </c>
      <c r="Y5381">
        <v>1</v>
      </c>
      <c r="AB5381">
        <v>19</v>
      </c>
      <c r="AC5381">
        <v>1</v>
      </c>
      <c r="AF5381">
        <v>721</v>
      </c>
      <c r="AG5381">
        <v>3</v>
      </c>
      <c r="AH5381">
        <v>721</v>
      </c>
      <c r="AI5381">
        <v>3</v>
      </c>
      <c r="AJ5381">
        <v>3</v>
      </c>
      <c r="AK5381">
        <v>1</v>
      </c>
      <c r="AN5381">
        <v>19</v>
      </c>
      <c r="AO5381">
        <v>1</v>
      </c>
      <c r="AR5381">
        <v>721</v>
      </c>
      <c r="AS5381">
        <v>3</v>
      </c>
    </row>
    <row r="5382" spans="1:45" x14ac:dyDescent="0.35">
      <c r="A5382">
        <v>7364</v>
      </c>
      <c r="B5382" t="s">
        <v>47</v>
      </c>
      <c r="C5382">
        <v>2006</v>
      </c>
      <c r="D5382">
        <v>8</v>
      </c>
      <c r="E5382">
        <v>5</v>
      </c>
      <c r="F5382">
        <v>14</v>
      </c>
      <c r="G5382">
        <v>3</v>
      </c>
      <c r="H5382">
        <v>43.7</v>
      </c>
      <c r="I5382">
        <v>22</v>
      </c>
      <c r="J5382">
        <v>5.6</v>
      </c>
      <c r="K5382">
        <v>5.6</v>
      </c>
      <c r="L5382">
        <v>5.2</v>
      </c>
      <c r="M5382">
        <v>5.7</v>
      </c>
      <c r="Q5382">
        <v>5</v>
      </c>
      <c r="R5382" t="s">
        <v>807</v>
      </c>
      <c r="T5382" t="s">
        <v>2016</v>
      </c>
      <c r="U5382">
        <v>-33.131</v>
      </c>
      <c r="V5382">
        <v>-68.706999999999994</v>
      </c>
      <c r="W5382">
        <v>160</v>
      </c>
      <c r="AE5382">
        <v>1</v>
      </c>
      <c r="AQ5382">
        <v>1</v>
      </c>
    </row>
    <row r="5383" spans="1:45" x14ac:dyDescent="0.35">
      <c r="A5383">
        <v>7365</v>
      </c>
      <c r="B5383" t="s">
        <v>47</v>
      </c>
      <c r="C5383">
        <v>2006</v>
      </c>
      <c r="D5383">
        <v>8</v>
      </c>
      <c r="E5383">
        <v>18</v>
      </c>
      <c r="F5383">
        <v>11</v>
      </c>
      <c r="G5383">
        <v>45</v>
      </c>
      <c r="H5383">
        <v>49.4</v>
      </c>
      <c r="I5383">
        <v>10</v>
      </c>
      <c r="J5383">
        <v>4.7</v>
      </c>
      <c r="M5383">
        <v>4.7</v>
      </c>
      <c r="R5383" t="s">
        <v>1868</v>
      </c>
      <c r="T5383" t="s">
        <v>2139</v>
      </c>
      <c r="U5383">
        <v>38.246000000000002</v>
      </c>
      <c r="V5383">
        <v>69.22</v>
      </c>
      <c r="W5383">
        <v>40</v>
      </c>
      <c r="AE5383">
        <v>1</v>
      </c>
      <c r="AQ5383">
        <v>1</v>
      </c>
    </row>
    <row r="5384" spans="1:45" x14ac:dyDescent="0.35">
      <c r="A5384">
        <v>7366</v>
      </c>
      <c r="B5384" t="s">
        <v>47</v>
      </c>
      <c r="C5384">
        <v>2006</v>
      </c>
      <c r="D5384">
        <v>8</v>
      </c>
      <c r="E5384">
        <v>24</v>
      </c>
      <c r="F5384">
        <v>20</v>
      </c>
      <c r="G5384">
        <v>1</v>
      </c>
      <c r="H5384">
        <v>0.2</v>
      </c>
      <c r="I5384">
        <v>5</v>
      </c>
      <c r="J5384">
        <v>4.3</v>
      </c>
      <c r="N5384">
        <v>4.3</v>
      </c>
      <c r="R5384" t="s">
        <v>170</v>
      </c>
      <c r="T5384" t="s">
        <v>170</v>
      </c>
      <c r="U5384">
        <v>45.84</v>
      </c>
      <c r="V5384">
        <v>-0.14000000000000001</v>
      </c>
      <c r="W5384">
        <v>120</v>
      </c>
      <c r="AE5384">
        <v>1</v>
      </c>
      <c r="AQ5384">
        <v>1</v>
      </c>
    </row>
    <row r="5385" spans="1:45" x14ac:dyDescent="0.35">
      <c r="A5385">
        <v>7367</v>
      </c>
      <c r="B5385" t="s">
        <v>47</v>
      </c>
      <c r="C5385">
        <v>2006</v>
      </c>
      <c r="D5385">
        <v>8</v>
      </c>
      <c r="E5385">
        <v>25</v>
      </c>
      <c r="F5385">
        <v>5</v>
      </c>
      <c r="G5385">
        <v>51</v>
      </c>
      <c r="H5385">
        <v>44.3</v>
      </c>
      <c r="I5385">
        <v>22</v>
      </c>
      <c r="J5385">
        <v>4.5999999999999996</v>
      </c>
      <c r="L5385">
        <v>4.5999999999999996</v>
      </c>
      <c r="M5385">
        <v>5.2</v>
      </c>
      <c r="R5385" t="s">
        <v>93</v>
      </c>
      <c r="T5385" t="s">
        <v>410</v>
      </c>
      <c r="U5385">
        <v>28.012</v>
      </c>
      <c r="V5385">
        <v>104.151</v>
      </c>
      <c r="W5385">
        <v>30</v>
      </c>
      <c r="X5385">
        <v>1</v>
      </c>
      <c r="Y5385">
        <v>1</v>
      </c>
      <c r="AB5385">
        <v>31</v>
      </c>
      <c r="AC5385">
        <v>1</v>
      </c>
      <c r="AE5385">
        <v>2</v>
      </c>
      <c r="AJ5385">
        <v>1</v>
      </c>
      <c r="AK5385">
        <v>1</v>
      </c>
      <c r="AN5385">
        <v>31</v>
      </c>
      <c r="AO5385">
        <v>1</v>
      </c>
      <c r="AQ5385">
        <v>2</v>
      </c>
    </row>
    <row r="5386" spans="1:45" x14ac:dyDescent="0.35">
      <c r="A5386">
        <v>7370</v>
      </c>
      <c r="B5386" t="s">
        <v>47</v>
      </c>
      <c r="C5386">
        <v>2006</v>
      </c>
      <c r="D5386">
        <v>9</v>
      </c>
      <c r="E5386">
        <v>10</v>
      </c>
      <c r="F5386">
        <v>14</v>
      </c>
      <c r="G5386">
        <v>56</v>
      </c>
      <c r="H5386">
        <v>8.1</v>
      </c>
      <c r="I5386">
        <v>14</v>
      </c>
      <c r="J5386">
        <v>5.8</v>
      </c>
      <c r="K5386">
        <v>5.8</v>
      </c>
      <c r="L5386">
        <v>5.5</v>
      </c>
      <c r="M5386">
        <v>5.9</v>
      </c>
      <c r="R5386" t="s">
        <v>543</v>
      </c>
      <c r="T5386" t="s">
        <v>3563</v>
      </c>
      <c r="U5386">
        <v>26.318999999999999</v>
      </c>
      <c r="V5386">
        <v>-86.605999999999995</v>
      </c>
      <c r="W5386">
        <v>90</v>
      </c>
    </row>
    <row r="5387" spans="1:45" x14ac:dyDescent="0.35">
      <c r="A5387">
        <v>7369</v>
      </c>
      <c r="B5387" t="s">
        <v>51</v>
      </c>
      <c r="C5387">
        <v>2006</v>
      </c>
      <c r="D5387">
        <v>9</v>
      </c>
      <c r="E5387">
        <v>28</v>
      </c>
      <c r="F5387">
        <v>6</v>
      </c>
      <c r="G5387">
        <v>22</v>
      </c>
      <c r="H5387">
        <v>9.6999999999999993</v>
      </c>
      <c r="I5387">
        <v>28</v>
      </c>
      <c r="J5387">
        <v>6.9</v>
      </c>
      <c r="K5387">
        <v>6.9</v>
      </c>
      <c r="L5387">
        <v>6.6</v>
      </c>
      <c r="M5387">
        <v>6.5</v>
      </c>
      <c r="Q5387">
        <v>4</v>
      </c>
      <c r="R5387" t="s">
        <v>1988</v>
      </c>
      <c r="T5387" t="s">
        <v>1989</v>
      </c>
      <c r="U5387">
        <v>-16.591999999999999</v>
      </c>
      <c r="V5387">
        <v>-172.03299999999999</v>
      </c>
      <c r="W5387">
        <v>170</v>
      </c>
    </row>
    <row r="5388" spans="1:45" x14ac:dyDescent="0.35">
      <c r="A5388">
        <v>7408</v>
      </c>
      <c r="B5388" t="s">
        <v>47</v>
      </c>
      <c r="C5388">
        <v>2006</v>
      </c>
      <c r="D5388">
        <v>9</v>
      </c>
      <c r="E5388">
        <v>29</v>
      </c>
      <c r="F5388">
        <v>13</v>
      </c>
      <c r="G5388">
        <v>8</v>
      </c>
      <c r="H5388">
        <v>26.1</v>
      </c>
      <c r="I5388">
        <v>53</v>
      </c>
      <c r="J5388">
        <v>6.1</v>
      </c>
      <c r="K5388">
        <v>6.1</v>
      </c>
      <c r="L5388">
        <v>5.4</v>
      </c>
      <c r="M5388">
        <v>5.9</v>
      </c>
      <c r="R5388" t="s">
        <v>1058</v>
      </c>
      <c r="T5388" t="s">
        <v>1059</v>
      </c>
      <c r="U5388">
        <v>10.875999999999999</v>
      </c>
      <c r="V5388">
        <v>-61.756</v>
      </c>
      <c r="W5388">
        <v>90</v>
      </c>
      <c r="AB5388">
        <v>3</v>
      </c>
      <c r="AC5388">
        <v>1</v>
      </c>
      <c r="AE5388">
        <v>1</v>
      </c>
      <c r="AF5388">
        <v>1</v>
      </c>
      <c r="AG5388">
        <v>1</v>
      </c>
      <c r="AN5388">
        <v>3</v>
      </c>
      <c r="AO5388">
        <v>1</v>
      </c>
      <c r="AQ5388">
        <v>1</v>
      </c>
      <c r="AR5388">
        <v>1</v>
      </c>
      <c r="AS5388">
        <v>1</v>
      </c>
    </row>
    <row r="5389" spans="1:45" x14ac:dyDescent="0.35">
      <c r="A5389">
        <v>7409</v>
      </c>
      <c r="B5389" t="s">
        <v>47</v>
      </c>
      <c r="C5389">
        <v>2006</v>
      </c>
      <c r="D5389">
        <v>9</v>
      </c>
      <c r="E5389">
        <v>29</v>
      </c>
      <c r="F5389">
        <v>18</v>
      </c>
      <c r="G5389">
        <v>23</v>
      </c>
      <c r="H5389">
        <v>5.9</v>
      </c>
      <c r="I5389">
        <v>52</v>
      </c>
      <c r="J5389">
        <v>5.5</v>
      </c>
      <c r="K5389">
        <v>5.5</v>
      </c>
      <c r="L5389">
        <v>4.8</v>
      </c>
      <c r="M5389">
        <v>5.3</v>
      </c>
      <c r="R5389" t="s">
        <v>1058</v>
      </c>
      <c r="T5389" t="s">
        <v>3564</v>
      </c>
      <c r="U5389">
        <v>10.814</v>
      </c>
      <c r="V5389">
        <v>-61.758000000000003</v>
      </c>
      <c r="W5389">
        <v>90</v>
      </c>
      <c r="X5389">
        <v>1</v>
      </c>
      <c r="Y5389">
        <v>1</v>
      </c>
      <c r="AJ5389">
        <v>1</v>
      </c>
      <c r="AK5389">
        <v>1</v>
      </c>
    </row>
    <row r="5390" spans="1:45" x14ac:dyDescent="0.35">
      <c r="A5390">
        <v>7368</v>
      </c>
      <c r="B5390" t="s">
        <v>51</v>
      </c>
      <c r="C5390">
        <v>2006</v>
      </c>
      <c r="D5390">
        <v>10</v>
      </c>
      <c r="E5390">
        <v>15</v>
      </c>
      <c r="F5390">
        <v>17</v>
      </c>
      <c r="G5390">
        <v>7</v>
      </c>
      <c r="H5390">
        <v>49.2</v>
      </c>
      <c r="I5390">
        <v>39</v>
      </c>
      <c r="J5390">
        <v>6.7</v>
      </c>
      <c r="K5390">
        <v>6.7</v>
      </c>
      <c r="L5390">
        <v>6.6</v>
      </c>
      <c r="M5390">
        <v>6.2</v>
      </c>
      <c r="Q5390">
        <v>8</v>
      </c>
      <c r="R5390" t="s">
        <v>505</v>
      </c>
      <c r="S5390" t="s">
        <v>506</v>
      </c>
      <c r="T5390" t="s">
        <v>1500</v>
      </c>
      <c r="U5390">
        <v>19.878</v>
      </c>
      <c r="V5390">
        <v>-155.935</v>
      </c>
      <c r="W5390">
        <v>150</v>
      </c>
      <c r="AC5390">
        <v>3</v>
      </c>
      <c r="AD5390">
        <v>73</v>
      </c>
      <c r="AE5390">
        <v>4</v>
      </c>
      <c r="AO5390">
        <v>3</v>
      </c>
      <c r="AP5390">
        <v>73</v>
      </c>
      <c r="AQ5390">
        <v>4</v>
      </c>
    </row>
    <row r="5391" spans="1:45" x14ac:dyDescent="0.35">
      <c r="A5391">
        <v>7410</v>
      </c>
      <c r="B5391" t="s">
        <v>47</v>
      </c>
      <c r="C5391">
        <v>2006</v>
      </c>
      <c r="D5391">
        <v>10</v>
      </c>
      <c r="E5391">
        <v>20</v>
      </c>
      <c r="F5391">
        <v>10</v>
      </c>
      <c r="G5391">
        <v>48</v>
      </c>
      <c r="H5391">
        <v>56</v>
      </c>
      <c r="I5391">
        <v>23</v>
      </c>
      <c r="J5391">
        <v>6.7</v>
      </c>
      <c r="K5391">
        <v>6.7</v>
      </c>
      <c r="L5391">
        <v>6.6</v>
      </c>
      <c r="M5391">
        <v>5.9</v>
      </c>
      <c r="Q5391">
        <v>4</v>
      </c>
      <c r="R5391" t="s">
        <v>479</v>
      </c>
      <c r="T5391" t="s">
        <v>2774</v>
      </c>
      <c r="U5391">
        <v>-13.457000000000001</v>
      </c>
      <c r="V5391">
        <v>-76.677000000000007</v>
      </c>
      <c r="W5391">
        <v>160</v>
      </c>
      <c r="AE5391">
        <v>1</v>
      </c>
      <c r="AQ5391">
        <v>1</v>
      </c>
    </row>
    <row r="5392" spans="1:45" x14ac:dyDescent="0.35">
      <c r="A5392">
        <v>7411</v>
      </c>
      <c r="B5392" t="s">
        <v>47</v>
      </c>
      <c r="C5392">
        <v>2006</v>
      </c>
      <c r="D5392">
        <v>10</v>
      </c>
      <c r="E5392">
        <v>27</v>
      </c>
      <c r="F5392">
        <v>10</v>
      </c>
      <c r="G5392">
        <v>52</v>
      </c>
      <c r="H5392">
        <v>5.7</v>
      </c>
      <c r="I5392">
        <v>10</v>
      </c>
      <c r="J5392">
        <v>4.5</v>
      </c>
      <c r="M5392">
        <v>4.5</v>
      </c>
      <c r="R5392" t="s">
        <v>93</v>
      </c>
      <c r="T5392" t="s">
        <v>3565</v>
      </c>
      <c r="U5392">
        <v>31.56</v>
      </c>
      <c r="V5392">
        <v>113.21</v>
      </c>
      <c r="W5392">
        <v>30</v>
      </c>
      <c r="AE5392">
        <v>2</v>
      </c>
      <c r="AQ5392">
        <v>2</v>
      </c>
    </row>
    <row r="5393" spans="1:45" x14ac:dyDescent="0.35">
      <c r="A5393">
        <v>7412</v>
      </c>
      <c r="B5393" t="s">
        <v>47</v>
      </c>
      <c r="C5393">
        <v>2006</v>
      </c>
      <c r="D5393">
        <v>11</v>
      </c>
      <c r="E5393">
        <v>3</v>
      </c>
      <c r="F5393">
        <v>6</v>
      </c>
      <c r="G5393">
        <v>21</v>
      </c>
      <c r="H5393">
        <v>39.200000000000003</v>
      </c>
      <c r="I5393">
        <v>10</v>
      </c>
      <c r="J5393">
        <v>4.7</v>
      </c>
      <c r="M5393">
        <v>4.7</v>
      </c>
      <c r="R5393" t="s">
        <v>93</v>
      </c>
      <c r="T5393" t="s">
        <v>2113</v>
      </c>
      <c r="U5393">
        <v>43.469000000000001</v>
      </c>
      <c r="V5393">
        <v>119.55800000000001</v>
      </c>
      <c r="W5393">
        <v>30</v>
      </c>
      <c r="AE5393">
        <v>3</v>
      </c>
      <c r="AF5393">
        <v>55886</v>
      </c>
      <c r="AG5393">
        <v>4</v>
      </c>
      <c r="AQ5393">
        <v>3</v>
      </c>
      <c r="AR5393">
        <v>5586</v>
      </c>
      <c r="AS5393">
        <v>4</v>
      </c>
    </row>
    <row r="5394" spans="1:45" x14ac:dyDescent="0.35">
      <c r="A5394">
        <v>7406</v>
      </c>
      <c r="B5394" t="s">
        <v>51</v>
      </c>
      <c r="C5394">
        <v>2006</v>
      </c>
      <c r="D5394">
        <v>11</v>
      </c>
      <c r="E5394">
        <v>15</v>
      </c>
      <c r="F5394">
        <v>11</v>
      </c>
      <c r="G5394">
        <v>14</v>
      </c>
      <c r="H5394">
        <v>13.5</v>
      </c>
      <c r="I5394">
        <v>10</v>
      </c>
      <c r="J5394">
        <v>8.3000000000000007</v>
      </c>
      <c r="K5394">
        <v>8.3000000000000007</v>
      </c>
      <c r="L5394">
        <v>7.8</v>
      </c>
      <c r="M5394">
        <v>6.5</v>
      </c>
      <c r="R5394" t="s">
        <v>98</v>
      </c>
      <c r="T5394" t="s">
        <v>904</v>
      </c>
      <c r="U5394">
        <v>46.591999999999999</v>
      </c>
      <c r="V5394">
        <v>153.26599999999999</v>
      </c>
      <c r="W5394">
        <v>50</v>
      </c>
      <c r="AN5394">
        <v>1</v>
      </c>
      <c r="AO5394">
        <v>1</v>
      </c>
      <c r="AQ5394">
        <v>2</v>
      </c>
    </row>
    <row r="5395" spans="1:45" x14ac:dyDescent="0.35">
      <c r="A5395">
        <v>7416</v>
      </c>
      <c r="B5395" t="s">
        <v>47</v>
      </c>
      <c r="C5395">
        <v>2006</v>
      </c>
      <c r="D5395">
        <v>11</v>
      </c>
      <c r="E5395">
        <v>17</v>
      </c>
      <c r="F5395">
        <v>18</v>
      </c>
      <c r="G5395">
        <v>19</v>
      </c>
      <c r="H5395">
        <v>51.6</v>
      </c>
      <c r="I5395">
        <v>10</v>
      </c>
      <c r="J5395">
        <v>4.7</v>
      </c>
      <c r="M5395">
        <v>4.7</v>
      </c>
      <c r="N5395">
        <v>5.4</v>
      </c>
      <c r="R5395" t="s">
        <v>170</v>
      </c>
      <c r="T5395" t="s">
        <v>3566</v>
      </c>
      <c r="U5395">
        <v>42.99</v>
      </c>
      <c r="V5395">
        <v>-0.05</v>
      </c>
      <c r="W5395">
        <v>120</v>
      </c>
      <c r="AE5395">
        <v>1</v>
      </c>
      <c r="AQ5395">
        <v>1</v>
      </c>
    </row>
    <row r="5396" spans="1:45" x14ac:dyDescent="0.35">
      <c r="A5396">
        <v>7417</v>
      </c>
      <c r="B5396" t="s">
        <v>47</v>
      </c>
      <c r="C5396">
        <v>2006</v>
      </c>
      <c r="D5396">
        <v>11</v>
      </c>
      <c r="E5396">
        <v>23</v>
      </c>
      <c r="F5396">
        <v>7</v>
      </c>
      <c r="G5396">
        <v>15</v>
      </c>
      <c r="H5396">
        <v>20.5</v>
      </c>
      <c r="I5396">
        <v>10</v>
      </c>
      <c r="J5396">
        <v>4.8</v>
      </c>
      <c r="M5396">
        <v>4.8</v>
      </c>
      <c r="N5396">
        <v>4.5999999999999996</v>
      </c>
      <c r="R5396" t="s">
        <v>965</v>
      </c>
      <c r="T5396" t="s">
        <v>3567</v>
      </c>
      <c r="U5396">
        <v>48.195</v>
      </c>
      <c r="V5396">
        <v>22.46</v>
      </c>
      <c r="W5396">
        <v>110</v>
      </c>
      <c r="AE5396">
        <v>1</v>
      </c>
      <c r="AQ5396">
        <v>1</v>
      </c>
    </row>
    <row r="5397" spans="1:45" x14ac:dyDescent="0.35">
      <c r="A5397">
        <v>7418</v>
      </c>
      <c r="B5397" t="s">
        <v>47</v>
      </c>
      <c r="C5397">
        <v>2006</v>
      </c>
      <c r="D5397">
        <v>11</v>
      </c>
      <c r="E5397">
        <v>23</v>
      </c>
      <c r="F5397">
        <v>11</v>
      </c>
      <c r="G5397">
        <v>4</v>
      </c>
      <c r="H5397">
        <v>44.3</v>
      </c>
      <c r="I5397">
        <v>20</v>
      </c>
      <c r="J5397">
        <v>4.7</v>
      </c>
      <c r="L5397">
        <v>4.7</v>
      </c>
      <c r="M5397">
        <v>5.3</v>
      </c>
      <c r="R5397" t="s">
        <v>93</v>
      </c>
      <c r="T5397" t="s">
        <v>3568</v>
      </c>
      <c r="U5397">
        <v>44.228999999999999</v>
      </c>
      <c r="V5397">
        <v>83.524000000000001</v>
      </c>
      <c r="W5397">
        <v>40</v>
      </c>
      <c r="AE5397">
        <v>2</v>
      </c>
      <c r="AF5397">
        <v>60</v>
      </c>
      <c r="AG5397">
        <v>2</v>
      </c>
      <c r="AQ5397">
        <v>2</v>
      </c>
      <c r="AR5397">
        <v>60</v>
      </c>
      <c r="AS5397">
        <v>1</v>
      </c>
    </row>
    <row r="5398" spans="1:45" x14ac:dyDescent="0.35">
      <c r="A5398">
        <v>7419</v>
      </c>
      <c r="B5398" t="s">
        <v>47</v>
      </c>
      <c r="C5398">
        <v>2006</v>
      </c>
      <c r="D5398">
        <v>11</v>
      </c>
      <c r="E5398">
        <v>24</v>
      </c>
      <c r="F5398">
        <v>6</v>
      </c>
      <c r="G5398">
        <v>33</v>
      </c>
      <c r="H5398">
        <v>26.4</v>
      </c>
      <c r="I5398">
        <v>31</v>
      </c>
      <c r="J5398">
        <v>5.2</v>
      </c>
      <c r="M5398">
        <v>5.2</v>
      </c>
      <c r="R5398" t="s">
        <v>676</v>
      </c>
      <c r="T5398" t="s">
        <v>3569</v>
      </c>
      <c r="U5398">
        <v>-3.7280000000000002</v>
      </c>
      <c r="V5398">
        <v>119.233</v>
      </c>
      <c r="W5398">
        <v>170</v>
      </c>
      <c r="AE5398">
        <v>1</v>
      </c>
      <c r="AQ5398">
        <v>1</v>
      </c>
    </row>
    <row r="5399" spans="1:45" x14ac:dyDescent="0.35">
      <c r="A5399">
        <v>7414</v>
      </c>
      <c r="B5399" t="s">
        <v>47</v>
      </c>
      <c r="C5399">
        <v>2006</v>
      </c>
      <c r="D5399">
        <v>11</v>
      </c>
      <c r="E5399">
        <v>29</v>
      </c>
      <c r="F5399">
        <v>1</v>
      </c>
      <c r="G5399">
        <v>32</v>
      </c>
      <c r="H5399">
        <v>17.899999999999999</v>
      </c>
      <c r="I5399">
        <v>39</v>
      </c>
      <c r="J5399">
        <v>6.2</v>
      </c>
      <c r="K5399">
        <v>6.2</v>
      </c>
      <c r="L5399">
        <v>5.9</v>
      </c>
      <c r="M5399">
        <v>5.9</v>
      </c>
      <c r="R5399" t="s">
        <v>676</v>
      </c>
      <c r="T5399" t="s">
        <v>3570</v>
      </c>
      <c r="U5399">
        <v>2.52</v>
      </c>
      <c r="V5399">
        <v>128.28299999999999</v>
      </c>
      <c r="W5399">
        <v>170</v>
      </c>
      <c r="AE5399">
        <v>2</v>
      </c>
      <c r="AF5399">
        <v>50</v>
      </c>
      <c r="AG5399">
        <v>1</v>
      </c>
      <c r="AQ5399">
        <v>2</v>
      </c>
      <c r="AR5399">
        <v>50</v>
      </c>
      <c r="AS5399">
        <v>1</v>
      </c>
    </row>
    <row r="5400" spans="1:45" x14ac:dyDescent="0.35">
      <c r="A5400">
        <v>7420</v>
      </c>
      <c r="B5400" t="s">
        <v>47</v>
      </c>
      <c r="C5400">
        <v>2006</v>
      </c>
      <c r="D5400">
        <v>12</v>
      </c>
      <c r="E5400">
        <v>1</v>
      </c>
      <c r="F5400">
        <v>14</v>
      </c>
      <c r="G5400">
        <v>1</v>
      </c>
      <c r="H5400">
        <v>47.5</v>
      </c>
      <c r="I5400">
        <v>43</v>
      </c>
      <c r="J5400">
        <v>6.3</v>
      </c>
      <c r="K5400">
        <v>6.3</v>
      </c>
      <c r="L5400">
        <v>6</v>
      </c>
      <c r="M5400">
        <v>5.9</v>
      </c>
      <c r="R5400" t="s">
        <v>676</v>
      </c>
      <c r="T5400" t="s">
        <v>3571</v>
      </c>
      <c r="U5400">
        <v>-8.2509999999999994</v>
      </c>
      <c r="V5400">
        <v>118.777</v>
      </c>
      <c r="W5400">
        <v>60</v>
      </c>
      <c r="X5400">
        <v>1</v>
      </c>
      <c r="Y5400">
        <v>1</v>
      </c>
      <c r="AB5400">
        <v>14</v>
      </c>
      <c r="AC5400">
        <v>1</v>
      </c>
      <c r="AE5400">
        <v>1</v>
      </c>
      <c r="AF5400">
        <v>20</v>
      </c>
      <c r="AG5400">
        <v>1</v>
      </c>
      <c r="AJ5400">
        <v>1</v>
      </c>
      <c r="AK5400">
        <v>1</v>
      </c>
      <c r="AN5400">
        <v>14</v>
      </c>
      <c r="AO5400">
        <v>1</v>
      </c>
      <c r="AQ5400">
        <v>1</v>
      </c>
      <c r="AR5400">
        <v>20</v>
      </c>
      <c r="AS5400">
        <v>1</v>
      </c>
    </row>
    <row r="5401" spans="1:45" x14ac:dyDescent="0.35">
      <c r="A5401">
        <v>7421</v>
      </c>
      <c r="B5401" t="s">
        <v>47</v>
      </c>
      <c r="C5401">
        <v>2006</v>
      </c>
      <c r="D5401">
        <v>12</v>
      </c>
      <c r="E5401">
        <v>8</v>
      </c>
      <c r="F5401">
        <v>16</v>
      </c>
      <c r="G5401">
        <v>48</v>
      </c>
      <c r="H5401">
        <v>39.1</v>
      </c>
      <c r="I5401">
        <v>5</v>
      </c>
      <c r="J5401">
        <v>3.9</v>
      </c>
      <c r="N5401">
        <v>3.9</v>
      </c>
      <c r="R5401" t="s">
        <v>289</v>
      </c>
      <c r="T5401" t="s">
        <v>435</v>
      </c>
      <c r="U5401">
        <v>47.58</v>
      </c>
      <c r="V5401">
        <v>7.6</v>
      </c>
      <c r="W5401">
        <v>120</v>
      </c>
      <c r="AE5401">
        <v>1</v>
      </c>
      <c r="AQ5401">
        <v>1</v>
      </c>
    </row>
    <row r="5402" spans="1:45" x14ac:dyDescent="0.35">
      <c r="A5402">
        <v>7441</v>
      </c>
      <c r="B5402" t="s">
        <v>47</v>
      </c>
      <c r="C5402">
        <v>2006</v>
      </c>
      <c r="D5402">
        <v>12</v>
      </c>
      <c r="E5402">
        <v>12</v>
      </c>
      <c r="F5402">
        <v>17</v>
      </c>
      <c r="G5402">
        <v>2</v>
      </c>
      <c r="H5402">
        <v>29.7</v>
      </c>
      <c r="I5402">
        <v>10</v>
      </c>
      <c r="J5402">
        <v>4.5999999999999996</v>
      </c>
      <c r="M5402">
        <v>4.5999999999999996</v>
      </c>
      <c r="R5402" t="s">
        <v>168</v>
      </c>
      <c r="T5402" t="s">
        <v>3572</v>
      </c>
      <c r="U5402">
        <v>18.901</v>
      </c>
      <c r="V5402">
        <v>98.915999999999997</v>
      </c>
      <c r="W5402">
        <v>60</v>
      </c>
      <c r="AE5402">
        <v>1</v>
      </c>
      <c r="AF5402">
        <v>5</v>
      </c>
      <c r="AG5402">
        <v>1</v>
      </c>
      <c r="AQ5402">
        <v>1</v>
      </c>
      <c r="AR5402">
        <v>5</v>
      </c>
      <c r="AS5402">
        <v>1</v>
      </c>
    </row>
    <row r="5403" spans="1:45" x14ac:dyDescent="0.35">
      <c r="A5403">
        <v>7444</v>
      </c>
      <c r="B5403" t="s">
        <v>47</v>
      </c>
      <c r="C5403">
        <v>2006</v>
      </c>
      <c r="D5403">
        <v>12</v>
      </c>
      <c r="E5403">
        <v>17</v>
      </c>
      <c r="F5403">
        <v>21</v>
      </c>
      <c r="G5403">
        <v>39</v>
      </c>
      <c r="H5403">
        <v>17.399999999999999</v>
      </c>
      <c r="I5403">
        <v>30</v>
      </c>
      <c r="J5403">
        <v>5.8</v>
      </c>
      <c r="K5403">
        <v>5.8</v>
      </c>
      <c r="L5403">
        <v>5.8</v>
      </c>
      <c r="M5403">
        <v>5.5</v>
      </c>
      <c r="R5403" t="s">
        <v>676</v>
      </c>
      <c r="T5403" t="s">
        <v>3573</v>
      </c>
      <c r="U5403">
        <v>0.626</v>
      </c>
      <c r="V5403">
        <v>99.858999999999995</v>
      </c>
      <c r="W5403">
        <v>60</v>
      </c>
      <c r="X5403">
        <v>7</v>
      </c>
      <c r="Y5403">
        <v>1</v>
      </c>
      <c r="AB5403">
        <v>100</v>
      </c>
      <c r="AC5403">
        <v>2</v>
      </c>
      <c r="AE5403">
        <v>3</v>
      </c>
      <c r="AF5403">
        <v>680</v>
      </c>
      <c r="AG5403">
        <v>3</v>
      </c>
      <c r="AJ5403">
        <v>7</v>
      </c>
      <c r="AK5403">
        <v>1</v>
      </c>
      <c r="AN5403">
        <v>100</v>
      </c>
      <c r="AO5403">
        <v>2</v>
      </c>
      <c r="AQ5403">
        <v>3</v>
      </c>
      <c r="AR5403">
        <v>680</v>
      </c>
      <c r="AS5403">
        <v>2</v>
      </c>
    </row>
    <row r="5404" spans="1:45" x14ac:dyDescent="0.35">
      <c r="A5404">
        <v>7449</v>
      </c>
      <c r="B5404" t="s">
        <v>47</v>
      </c>
      <c r="C5404">
        <v>2006</v>
      </c>
      <c r="D5404">
        <v>12</v>
      </c>
      <c r="E5404">
        <v>24</v>
      </c>
      <c r="F5404">
        <v>22</v>
      </c>
      <c r="G5404">
        <v>43</v>
      </c>
      <c r="H5404">
        <v>26.7</v>
      </c>
      <c r="I5404">
        <v>10</v>
      </c>
      <c r="J5404">
        <v>4.2</v>
      </c>
      <c r="M5404">
        <v>4.2</v>
      </c>
      <c r="R5404" t="s">
        <v>77</v>
      </c>
      <c r="T5404" t="s">
        <v>3574</v>
      </c>
      <c r="U5404">
        <v>26.88</v>
      </c>
      <c r="V5404">
        <v>76.150000000000006</v>
      </c>
      <c r="W5404">
        <v>60</v>
      </c>
      <c r="AQ5404">
        <v>1</v>
      </c>
    </row>
    <row r="5405" spans="1:45" x14ac:dyDescent="0.35">
      <c r="A5405">
        <v>7450</v>
      </c>
      <c r="B5405" t="s">
        <v>47</v>
      </c>
      <c r="C5405">
        <v>2006</v>
      </c>
      <c r="D5405">
        <v>12</v>
      </c>
      <c r="E5405">
        <v>25</v>
      </c>
      <c r="F5405">
        <v>20</v>
      </c>
      <c r="G5405">
        <v>1</v>
      </c>
      <c r="H5405">
        <v>0.4</v>
      </c>
      <c r="I5405">
        <v>12</v>
      </c>
      <c r="J5405">
        <v>5.8</v>
      </c>
      <c r="K5405">
        <v>5.8</v>
      </c>
      <c r="L5405">
        <v>5.8</v>
      </c>
      <c r="M5405">
        <v>5.7</v>
      </c>
      <c r="R5405" t="s">
        <v>82</v>
      </c>
      <c r="T5405" t="s">
        <v>3575</v>
      </c>
      <c r="U5405">
        <v>42.155999999999999</v>
      </c>
      <c r="V5405">
        <v>76.162999999999997</v>
      </c>
      <c r="W5405">
        <v>40</v>
      </c>
      <c r="AE5405">
        <v>3</v>
      </c>
      <c r="AF5405">
        <v>2410</v>
      </c>
      <c r="AG5405">
        <v>4</v>
      </c>
      <c r="AQ5405">
        <v>2</v>
      </c>
      <c r="AR5405">
        <v>2410</v>
      </c>
      <c r="AS5405">
        <v>4</v>
      </c>
    </row>
    <row r="5406" spans="1:45" x14ac:dyDescent="0.35">
      <c r="A5406">
        <v>7413</v>
      </c>
      <c r="B5406" t="s">
        <v>51</v>
      </c>
      <c r="C5406">
        <v>2006</v>
      </c>
      <c r="D5406">
        <v>12</v>
      </c>
      <c r="E5406">
        <v>26</v>
      </c>
      <c r="F5406">
        <v>12</v>
      </c>
      <c r="G5406">
        <v>26</v>
      </c>
      <c r="H5406">
        <v>21.1</v>
      </c>
      <c r="I5406">
        <v>10</v>
      </c>
      <c r="J5406">
        <v>7</v>
      </c>
      <c r="K5406">
        <v>7</v>
      </c>
      <c r="L5406">
        <v>7.3</v>
      </c>
      <c r="M5406">
        <v>6.4</v>
      </c>
      <c r="R5406" t="s">
        <v>738</v>
      </c>
      <c r="T5406" t="s">
        <v>3576</v>
      </c>
      <c r="U5406">
        <v>21.798999999999999</v>
      </c>
      <c r="V5406">
        <v>120.547</v>
      </c>
      <c r="W5406">
        <v>30</v>
      </c>
      <c r="X5406">
        <v>2</v>
      </c>
      <c r="Y5406">
        <v>1</v>
      </c>
      <c r="AB5406">
        <v>40</v>
      </c>
      <c r="AC5406">
        <v>1</v>
      </c>
      <c r="AE5406">
        <v>1</v>
      </c>
      <c r="AG5406">
        <v>2</v>
      </c>
      <c r="AJ5406">
        <v>2</v>
      </c>
      <c r="AK5406">
        <v>1</v>
      </c>
      <c r="AN5406">
        <v>40</v>
      </c>
      <c r="AO5406">
        <v>1</v>
      </c>
      <c r="AQ5406">
        <v>1</v>
      </c>
      <c r="AS5406">
        <v>2</v>
      </c>
    </row>
    <row r="5407" spans="1:45" x14ac:dyDescent="0.35">
      <c r="A5407">
        <v>7451</v>
      </c>
      <c r="B5407" t="s">
        <v>47</v>
      </c>
      <c r="C5407">
        <v>2006</v>
      </c>
      <c r="D5407">
        <v>12</v>
      </c>
      <c r="E5407">
        <v>31</v>
      </c>
      <c r="F5407">
        <v>13</v>
      </c>
      <c r="G5407">
        <v>39</v>
      </c>
      <c r="H5407">
        <v>23.6</v>
      </c>
      <c r="I5407">
        <v>5</v>
      </c>
      <c r="J5407">
        <v>4.0999999999999996</v>
      </c>
      <c r="N5407">
        <v>4.0999999999999996</v>
      </c>
      <c r="R5407" t="s">
        <v>965</v>
      </c>
      <c r="T5407" t="s">
        <v>3577</v>
      </c>
      <c r="U5407">
        <v>47.448999999999998</v>
      </c>
      <c r="V5407">
        <v>19.343</v>
      </c>
      <c r="W5407">
        <v>110</v>
      </c>
      <c r="AE5407">
        <v>1</v>
      </c>
      <c r="AG5407">
        <v>1</v>
      </c>
      <c r="AQ5407">
        <v>1</v>
      </c>
      <c r="AS5407">
        <v>1</v>
      </c>
    </row>
    <row r="5408" spans="1:45" x14ac:dyDescent="0.35">
      <c r="A5408">
        <v>7452</v>
      </c>
      <c r="B5408" t="s">
        <v>47</v>
      </c>
      <c r="C5408">
        <v>2007</v>
      </c>
      <c r="D5408">
        <v>1</v>
      </c>
      <c r="E5408">
        <v>8</v>
      </c>
      <c r="F5408">
        <v>17</v>
      </c>
      <c r="G5408">
        <v>21</v>
      </c>
      <c r="H5408">
        <v>50.2</v>
      </c>
      <c r="I5408">
        <v>18</v>
      </c>
      <c r="J5408">
        <v>6</v>
      </c>
      <c r="K5408">
        <v>6</v>
      </c>
      <c r="L5408">
        <v>6</v>
      </c>
      <c r="M5408">
        <v>5.8</v>
      </c>
      <c r="R5408" t="s">
        <v>82</v>
      </c>
      <c r="T5408" t="s">
        <v>3578</v>
      </c>
      <c r="U5408">
        <v>39.802999999999997</v>
      </c>
      <c r="V5408">
        <v>70.311000000000007</v>
      </c>
      <c r="W5408">
        <v>40</v>
      </c>
      <c r="AE5408">
        <v>2</v>
      </c>
      <c r="AF5408">
        <v>187</v>
      </c>
      <c r="AG5408">
        <v>3</v>
      </c>
      <c r="AQ5408">
        <v>2</v>
      </c>
      <c r="AR5408">
        <v>187</v>
      </c>
      <c r="AS5408">
        <v>3</v>
      </c>
    </row>
    <row r="5409" spans="1:47" x14ac:dyDescent="0.35">
      <c r="A5409">
        <v>7453</v>
      </c>
      <c r="B5409" t="s">
        <v>47</v>
      </c>
      <c r="C5409">
        <v>2007</v>
      </c>
      <c r="D5409">
        <v>1</v>
      </c>
      <c r="E5409">
        <v>9</v>
      </c>
      <c r="F5409">
        <v>14</v>
      </c>
      <c r="G5409">
        <v>49</v>
      </c>
      <c r="H5409">
        <v>48.8</v>
      </c>
      <c r="I5409">
        <v>20</v>
      </c>
      <c r="J5409">
        <v>4.5</v>
      </c>
      <c r="M5409">
        <v>4.5</v>
      </c>
      <c r="R5409" t="s">
        <v>93</v>
      </c>
      <c r="T5409" t="s">
        <v>95</v>
      </c>
      <c r="U5409">
        <v>37.021000000000001</v>
      </c>
      <c r="V5409">
        <v>103.911</v>
      </c>
      <c r="W5409">
        <v>30</v>
      </c>
      <c r="AE5409">
        <v>3</v>
      </c>
      <c r="AF5409">
        <v>2000</v>
      </c>
      <c r="AG5409">
        <v>4</v>
      </c>
      <c r="AQ5409">
        <v>3</v>
      </c>
      <c r="AR5409">
        <v>2000</v>
      </c>
      <c r="AS5409">
        <v>4</v>
      </c>
    </row>
    <row r="5410" spans="1:47" x14ac:dyDescent="0.35">
      <c r="A5410">
        <v>7454</v>
      </c>
      <c r="B5410" t="s">
        <v>47</v>
      </c>
      <c r="C5410">
        <v>2007</v>
      </c>
      <c r="D5410">
        <v>1</v>
      </c>
      <c r="E5410">
        <v>10</v>
      </c>
      <c r="F5410">
        <v>17</v>
      </c>
      <c r="G5410">
        <v>18</v>
      </c>
      <c r="H5410">
        <v>58.3</v>
      </c>
      <c r="I5410">
        <v>23</v>
      </c>
      <c r="J5410">
        <v>4.7</v>
      </c>
      <c r="M5410">
        <v>4.7</v>
      </c>
      <c r="R5410" t="s">
        <v>93</v>
      </c>
      <c r="T5410" t="s">
        <v>95</v>
      </c>
      <c r="U5410">
        <v>33.259</v>
      </c>
      <c r="V5410">
        <v>104.74</v>
      </c>
      <c r="W5410">
        <v>30</v>
      </c>
      <c r="AE5410">
        <v>1</v>
      </c>
      <c r="AG5410">
        <v>2</v>
      </c>
      <c r="AQ5410">
        <v>1</v>
      </c>
      <c r="AS5410">
        <v>2</v>
      </c>
    </row>
    <row r="5411" spans="1:47" x14ac:dyDescent="0.35">
      <c r="A5411">
        <v>7415</v>
      </c>
      <c r="B5411" t="s">
        <v>51</v>
      </c>
      <c r="C5411">
        <v>2007</v>
      </c>
      <c r="D5411">
        <v>1</v>
      </c>
      <c r="E5411">
        <v>13</v>
      </c>
      <c r="F5411">
        <v>4</v>
      </c>
      <c r="G5411">
        <v>23</v>
      </c>
      <c r="H5411">
        <v>21.1</v>
      </c>
      <c r="I5411">
        <v>10</v>
      </c>
      <c r="J5411">
        <v>8.1</v>
      </c>
      <c r="K5411">
        <v>8.1</v>
      </c>
      <c r="L5411">
        <v>8.1999999999999993</v>
      </c>
      <c r="M5411">
        <v>7.3</v>
      </c>
      <c r="R5411" t="s">
        <v>98</v>
      </c>
      <c r="T5411" t="s">
        <v>904</v>
      </c>
      <c r="U5411">
        <v>46.243000000000002</v>
      </c>
      <c r="V5411">
        <v>154.524</v>
      </c>
      <c r="W5411">
        <v>50</v>
      </c>
    </row>
    <row r="5412" spans="1:47" x14ac:dyDescent="0.35">
      <c r="A5412">
        <v>7455</v>
      </c>
      <c r="B5412" t="s">
        <v>47</v>
      </c>
      <c r="C5412">
        <v>2007</v>
      </c>
      <c r="D5412">
        <v>1</v>
      </c>
      <c r="E5412">
        <v>21</v>
      </c>
      <c r="F5412">
        <v>7</v>
      </c>
      <c r="G5412">
        <v>38</v>
      </c>
      <c r="H5412">
        <v>57</v>
      </c>
      <c r="I5412">
        <v>3</v>
      </c>
      <c r="J5412">
        <v>5.0999999999999996</v>
      </c>
      <c r="M5412">
        <v>5.0999999999999996</v>
      </c>
      <c r="N5412">
        <v>5</v>
      </c>
      <c r="R5412" t="s">
        <v>80</v>
      </c>
      <c r="T5412" t="s">
        <v>3579</v>
      </c>
      <c r="U5412">
        <v>39.591999999999999</v>
      </c>
      <c r="V5412">
        <v>42.863</v>
      </c>
      <c r="W5412">
        <v>140</v>
      </c>
      <c r="AB5412">
        <v>2</v>
      </c>
      <c r="AC5412">
        <v>1</v>
      </c>
      <c r="AE5412">
        <v>1</v>
      </c>
      <c r="AN5412">
        <v>2</v>
      </c>
      <c r="AO5412">
        <v>1</v>
      </c>
      <c r="AQ5412">
        <v>1</v>
      </c>
    </row>
    <row r="5413" spans="1:47" x14ac:dyDescent="0.35">
      <c r="A5413">
        <v>7456</v>
      </c>
      <c r="B5413" t="s">
        <v>47</v>
      </c>
      <c r="C5413">
        <v>2007</v>
      </c>
      <c r="D5413">
        <v>1</v>
      </c>
      <c r="E5413">
        <v>21</v>
      </c>
      <c r="F5413">
        <v>11</v>
      </c>
      <c r="G5413">
        <v>27</v>
      </c>
      <c r="H5413">
        <v>45</v>
      </c>
      <c r="I5413">
        <v>22</v>
      </c>
      <c r="J5413">
        <v>7.5</v>
      </c>
      <c r="K5413">
        <v>7.5</v>
      </c>
      <c r="L5413">
        <v>7.3</v>
      </c>
      <c r="M5413">
        <v>6.7</v>
      </c>
      <c r="R5413" t="s">
        <v>676</v>
      </c>
      <c r="T5413" t="s">
        <v>3580</v>
      </c>
      <c r="U5413">
        <v>1.0649999999999999</v>
      </c>
      <c r="V5413">
        <v>126.282</v>
      </c>
      <c r="W5413">
        <v>170</v>
      </c>
      <c r="X5413">
        <v>4</v>
      </c>
      <c r="Y5413">
        <v>1</v>
      </c>
      <c r="AB5413">
        <v>4</v>
      </c>
      <c r="AC5413">
        <v>1</v>
      </c>
      <c r="AE5413">
        <v>1</v>
      </c>
      <c r="AJ5413">
        <v>4</v>
      </c>
      <c r="AK5413">
        <v>1</v>
      </c>
      <c r="AN5413">
        <v>4</v>
      </c>
      <c r="AO5413">
        <v>1</v>
      </c>
      <c r="AQ5413">
        <v>1</v>
      </c>
    </row>
    <row r="5414" spans="1:47" x14ac:dyDescent="0.35">
      <c r="A5414">
        <v>7462</v>
      </c>
      <c r="B5414" t="s">
        <v>47</v>
      </c>
      <c r="C5414">
        <v>2007</v>
      </c>
      <c r="D5414">
        <v>2</v>
      </c>
      <c r="E5414">
        <v>16</v>
      </c>
      <c r="F5414">
        <v>7</v>
      </c>
      <c r="G5414">
        <v>15</v>
      </c>
      <c r="H5414">
        <v>54</v>
      </c>
      <c r="I5414">
        <v>79</v>
      </c>
      <c r="J5414">
        <v>4.9000000000000004</v>
      </c>
      <c r="M5414">
        <v>4.9000000000000004</v>
      </c>
      <c r="R5414" t="s">
        <v>621</v>
      </c>
      <c r="T5414" t="s">
        <v>1872</v>
      </c>
      <c r="U5414">
        <v>6.6139999999999999</v>
      </c>
      <c r="V5414">
        <v>126.24</v>
      </c>
      <c r="W5414">
        <v>170</v>
      </c>
      <c r="AE5414">
        <v>1</v>
      </c>
      <c r="AQ5414">
        <v>1</v>
      </c>
    </row>
    <row r="5415" spans="1:47" x14ac:dyDescent="0.35">
      <c r="A5415">
        <v>7463</v>
      </c>
      <c r="B5415" t="s">
        <v>47</v>
      </c>
      <c r="C5415">
        <v>2007</v>
      </c>
      <c r="D5415">
        <v>2</v>
      </c>
      <c r="E5415">
        <v>21</v>
      </c>
      <c r="F5415">
        <v>11</v>
      </c>
      <c r="G5415">
        <v>5</v>
      </c>
      <c r="H5415">
        <v>29.2</v>
      </c>
      <c r="I5415">
        <v>10</v>
      </c>
      <c r="J5415">
        <v>5.7</v>
      </c>
      <c r="K5415">
        <v>5.7</v>
      </c>
      <c r="L5415">
        <v>5.5</v>
      </c>
      <c r="M5415">
        <v>5.7</v>
      </c>
      <c r="N5415">
        <v>5.9</v>
      </c>
      <c r="R5415" t="s">
        <v>80</v>
      </c>
      <c r="T5415" t="s">
        <v>3581</v>
      </c>
      <c r="U5415">
        <v>38.317999999999998</v>
      </c>
      <c r="V5415">
        <v>39.267000000000003</v>
      </c>
      <c r="W5415">
        <v>140</v>
      </c>
      <c r="AE5415">
        <v>1</v>
      </c>
      <c r="AG5415">
        <v>1</v>
      </c>
      <c r="AI5415">
        <v>1</v>
      </c>
      <c r="AQ5415">
        <v>1</v>
      </c>
      <c r="AS5415">
        <v>1</v>
      </c>
    </row>
    <row r="5416" spans="1:47" x14ac:dyDescent="0.35">
      <c r="A5416">
        <v>7481</v>
      </c>
      <c r="B5416" t="s">
        <v>47</v>
      </c>
      <c r="C5416">
        <v>2007</v>
      </c>
      <c r="D5416">
        <v>3</v>
      </c>
      <c r="E5416">
        <v>6</v>
      </c>
      <c r="F5416">
        <v>3</v>
      </c>
      <c r="G5416">
        <v>49</v>
      </c>
      <c r="H5416">
        <v>38.9</v>
      </c>
      <c r="I5416">
        <v>19</v>
      </c>
      <c r="J5416">
        <v>6.4</v>
      </c>
      <c r="K5416">
        <v>6.4</v>
      </c>
      <c r="L5416">
        <v>6.4</v>
      </c>
      <c r="M5416">
        <v>5.9</v>
      </c>
      <c r="Q5416">
        <v>8</v>
      </c>
      <c r="R5416" t="s">
        <v>676</v>
      </c>
      <c r="T5416" t="s">
        <v>3582</v>
      </c>
      <c r="U5416">
        <v>-0.49299999999999999</v>
      </c>
      <c r="V5416">
        <v>100.498</v>
      </c>
      <c r="W5416">
        <v>60</v>
      </c>
      <c r="X5416">
        <v>67</v>
      </c>
      <c r="Y5416">
        <v>2</v>
      </c>
      <c r="AB5416">
        <v>826</v>
      </c>
      <c r="AC5416">
        <v>3</v>
      </c>
      <c r="AE5416">
        <v>3</v>
      </c>
      <c r="AF5416">
        <v>43719</v>
      </c>
      <c r="AG5416">
        <v>4</v>
      </c>
      <c r="AI5416">
        <v>4</v>
      </c>
      <c r="AJ5416">
        <v>67</v>
      </c>
      <c r="AK5416">
        <v>2</v>
      </c>
      <c r="AN5416">
        <v>826</v>
      </c>
      <c r="AO5416">
        <v>3</v>
      </c>
      <c r="AQ5416">
        <v>3</v>
      </c>
      <c r="AR5416">
        <v>43719</v>
      </c>
      <c r="AS5416">
        <v>4</v>
      </c>
      <c r="AU5416">
        <v>4</v>
      </c>
    </row>
    <row r="5417" spans="1:47" x14ac:dyDescent="0.35">
      <c r="A5417">
        <v>7482</v>
      </c>
      <c r="B5417" t="s">
        <v>47</v>
      </c>
      <c r="C5417">
        <v>2007</v>
      </c>
      <c r="D5417">
        <v>3</v>
      </c>
      <c r="E5417">
        <v>6</v>
      </c>
      <c r="F5417">
        <v>13</v>
      </c>
      <c r="G5417">
        <v>5</v>
      </c>
      <c r="H5417">
        <v>12.1</v>
      </c>
      <c r="I5417">
        <v>43</v>
      </c>
      <c r="J5417">
        <v>5</v>
      </c>
      <c r="L5417">
        <v>5</v>
      </c>
      <c r="M5417">
        <v>5</v>
      </c>
      <c r="R5417" t="s">
        <v>580</v>
      </c>
      <c r="T5417" t="s">
        <v>3583</v>
      </c>
      <c r="U5417">
        <v>2.0819999999999999</v>
      </c>
      <c r="V5417">
        <v>-76.495000000000005</v>
      </c>
      <c r="W5417">
        <v>160</v>
      </c>
      <c r="AB5417">
        <v>9</v>
      </c>
      <c r="AC5417">
        <v>1</v>
      </c>
      <c r="AE5417">
        <v>1</v>
      </c>
      <c r="AF5417">
        <v>9</v>
      </c>
      <c r="AG5417">
        <v>1</v>
      </c>
      <c r="AN5417">
        <v>9</v>
      </c>
      <c r="AO5417">
        <v>1</v>
      </c>
      <c r="AQ5417">
        <v>1</v>
      </c>
      <c r="AR5417">
        <v>9</v>
      </c>
      <c r="AS5417">
        <v>1</v>
      </c>
    </row>
    <row r="5418" spans="1:47" x14ac:dyDescent="0.35">
      <c r="A5418">
        <v>7483</v>
      </c>
      <c r="B5418" t="s">
        <v>47</v>
      </c>
      <c r="C5418">
        <v>2007</v>
      </c>
      <c r="D5418">
        <v>3</v>
      </c>
      <c r="E5418">
        <v>6</v>
      </c>
      <c r="F5418">
        <v>22</v>
      </c>
      <c r="G5418">
        <v>32</v>
      </c>
      <c r="H5418">
        <v>6.8</v>
      </c>
      <c r="I5418">
        <v>16</v>
      </c>
      <c r="J5418">
        <v>4.7</v>
      </c>
      <c r="M5418">
        <v>4.7</v>
      </c>
      <c r="R5418" t="s">
        <v>73</v>
      </c>
      <c r="T5418" t="s">
        <v>3584</v>
      </c>
      <c r="U5418">
        <v>33.49</v>
      </c>
      <c r="V5418">
        <v>48.93</v>
      </c>
      <c r="W5418">
        <v>140</v>
      </c>
      <c r="AB5418">
        <v>35</v>
      </c>
      <c r="AC5418">
        <v>1</v>
      </c>
      <c r="AE5418">
        <v>1</v>
      </c>
      <c r="AN5418">
        <v>35</v>
      </c>
      <c r="AO5418">
        <v>1</v>
      </c>
      <c r="AQ5418">
        <v>1</v>
      </c>
    </row>
    <row r="5419" spans="1:47" x14ac:dyDescent="0.35">
      <c r="A5419">
        <v>7459</v>
      </c>
      <c r="B5419" t="s">
        <v>51</v>
      </c>
      <c r="C5419">
        <v>2007</v>
      </c>
      <c r="D5419">
        <v>3</v>
      </c>
      <c r="E5419">
        <v>25</v>
      </c>
      <c r="F5419">
        <v>0</v>
      </c>
      <c r="G5419">
        <v>40</v>
      </c>
      <c r="H5419">
        <v>1.6</v>
      </c>
      <c r="I5419">
        <v>34</v>
      </c>
      <c r="J5419">
        <v>7.1</v>
      </c>
      <c r="K5419">
        <v>7.1</v>
      </c>
      <c r="L5419">
        <v>7</v>
      </c>
      <c r="M5419">
        <v>6.5</v>
      </c>
      <c r="R5419" t="s">
        <v>1423</v>
      </c>
      <c r="T5419" t="s">
        <v>1424</v>
      </c>
      <c r="U5419">
        <v>-20.617000000000001</v>
      </c>
      <c r="V5419">
        <v>169.357</v>
      </c>
      <c r="W5419">
        <v>170</v>
      </c>
    </row>
    <row r="5420" spans="1:47" x14ac:dyDescent="0.35">
      <c r="A5420">
        <v>7448</v>
      </c>
      <c r="B5420" t="s">
        <v>51</v>
      </c>
      <c r="C5420">
        <v>2007</v>
      </c>
      <c r="D5420">
        <v>3</v>
      </c>
      <c r="E5420">
        <v>25</v>
      </c>
      <c r="F5420">
        <v>0</v>
      </c>
      <c r="G5420">
        <v>41</v>
      </c>
      <c r="H5420">
        <v>57.8</v>
      </c>
      <c r="I5420">
        <v>8</v>
      </c>
      <c r="J5420">
        <v>6.7</v>
      </c>
      <c r="K5420">
        <v>6.7</v>
      </c>
      <c r="L5420">
        <v>6.8</v>
      </c>
      <c r="M5420">
        <v>6.1</v>
      </c>
      <c r="R5420" t="s">
        <v>199</v>
      </c>
      <c r="T5420" t="s">
        <v>2447</v>
      </c>
      <c r="U5420">
        <v>37.335999999999999</v>
      </c>
      <c r="V5420">
        <v>136.58799999999999</v>
      </c>
      <c r="W5420">
        <v>30</v>
      </c>
      <c r="X5420">
        <v>1</v>
      </c>
      <c r="Y5420">
        <v>1</v>
      </c>
      <c r="AB5420">
        <v>150</v>
      </c>
      <c r="AC5420">
        <v>3</v>
      </c>
      <c r="AE5420">
        <v>3</v>
      </c>
      <c r="AF5420">
        <v>58</v>
      </c>
      <c r="AG5420">
        <v>2</v>
      </c>
      <c r="AH5420">
        <v>455</v>
      </c>
      <c r="AI5420">
        <v>3</v>
      </c>
      <c r="AJ5420">
        <v>1</v>
      </c>
      <c r="AK5420">
        <v>1</v>
      </c>
      <c r="AN5420">
        <v>150</v>
      </c>
      <c r="AO5420">
        <v>3</v>
      </c>
      <c r="AQ5420">
        <v>3</v>
      </c>
      <c r="AR5420">
        <v>58</v>
      </c>
      <c r="AS5420">
        <v>2</v>
      </c>
      <c r="AT5420">
        <v>455</v>
      </c>
      <c r="AU5420">
        <v>3</v>
      </c>
    </row>
    <row r="5421" spans="1:47" x14ac:dyDescent="0.35">
      <c r="A5421">
        <v>7484</v>
      </c>
      <c r="B5421" t="s">
        <v>47</v>
      </c>
      <c r="C5421">
        <v>2007</v>
      </c>
      <c r="D5421">
        <v>3</v>
      </c>
      <c r="E5421">
        <v>25</v>
      </c>
      <c r="F5421">
        <v>13</v>
      </c>
      <c r="G5421">
        <v>57</v>
      </c>
      <c r="H5421">
        <v>58.2</v>
      </c>
      <c r="I5421">
        <v>15</v>
      </c>
      <c r="J5421">
        <v>5.8</v>
      </c>
      <c r="K5421">
        <v>5.8</v>
      </c>
      <c r="L5421">
        <v>5.5</v>
      </c>
      <c r="M5421">
        <v>5.3</v>
      </c>
      <c r="Q5421">
        <v>6</v>
      </c>
      <c r="R5421" t="s">
        <v>56</v>
      </c>
      <c r="T5421" t="s">
        <v>3585</v>
      </c>
      <c r="U5421">
        <v>38.340000000000003</v>
      </c>
      <c r="V5421">
        <v>20.420000000000002</v>
      </c>
      <c r="W5421">
        <v>130</v>
      </c>
      <c r="AE5421">
        <v>1</v>
      </c>
      <c r="AG5421">
        <v>1</v>
      </c>
      <c r="AQ5421">
        <v>1</v>
      </c>
      <c r="AS5421">
        <v>1</v>
      </c>
    </row>
    <row r="5422" spans="1:47" x14ac:dyDescent="0.35">
      <c r="A5422">
        <v>7457</v>
      </c>
      <c r="B5422" t="s">
        <v>51</v>
      </c>
      <c r="C5422">
        <v>2007</v>
      </c>
      <c r="D5422">
        <v>4</v>
      </c>
      <c r="E5422">
        <v>1</v>
      </c>
      <c r="F5422">
        <v>20</v>
      </c>
      <c r="G5422">
        <v>39</v>
      </c>
      <c r="H5422">
        <v>56.3</v>
      </c>
      <c r="I5422">
        <v>24</v>
      </c>
      <c r="J5422">
        <v>8.1</v>
      </c>
      <c r="K5422">
        <v>8.1</v>
      </c>
      <c r="L5422">
        <v>7.9</v>
      </c>
      <c r="M5422">
        <v>6.8</v>
      </c>
      <c r="R5422" t="s">
        <v>1769</v>
      </c>
      <c r="T5422" t="s">
        <v>1769</v>
      </c>
      <c r="U5422">
        <v>-8.4659999999999993</v>
      </c>
      <c r="V5422">
        <v>157.04300000000001</v>
      </c>
      <c r="W5422">
        <v>170</v>
      </c>
      <c r="X5422">
        <v>2</v>
      </c>
      <c r="Y5422">
        <v>1</v>
      </c>
      <c r="AE5422">
        <v>3</v>
      </c>
      <c r="AF5422">
        <v>300</v>
      </c>
      <c r="AG5422">
        <v>3</v>
      </c>
      <c r="AH5422">
        <v>500</v>
      </c>
      <c r="AI5422">
        <v>3</v>
      </c>
      <c r="AJ5422">
        <v>52</v>
      </c>
      <c r="AK5422">
        <v>2</v>
      </c>
      <c r="AQ5422">
        <v>3</v>
      </c>
      <c r="AR5422">
        <v>2500</v>
      </c>
      <c r="AS5422">
        <v>4</v>
      </c>
      <c r="AT5422">
        <v>500</v>
      </c>
      <c r="AU5422">
        <v>3</v>
      </c>
    </row>
    <row r="5423" spans="1:47" x14ac:dyDescent="0.35">
      <c r="A5423">
        <v>7501</v>
      </c>
      <c r="B5423" t="s">
        <v>47</v>
      </c>
      <c r="C5423">
        <v>2007</v>
      </c>
      <c r="D5423">
        <v>4</v>
      </c>
      <c r="E5423">
        <v>13</v>
      </c>
      <c r="F5423">
        <v>5</v>
      </c>
      <c r="G5423">
        <v>42</v>
      </c>
      <c r="H5423">
        <v>23</v>
      </c>
      <c r="I5423">
        <v>34</v>
      </c>
      <c r="J5423">
        <v>6</v>
      </c>
      <c r="K5423">
        <v>6</v>
      </c>
      <c r="L5423">
        <v>5.8</v>
      </c>
      <c r="M5423">
        <v>5.9</v>
      </c>
      <c r="Q5423">
        <v>5</v>
      </c>
      <c r="R5423" t="s">
        <v>543</v>
      </c>
      <c r="T5423" t="s">
        <v>3586</v>
      </c>
      <c r="U5423">
        <v>17.302</v>
      </c>
      <c r="V5423">
        <v>-100.19799999999999</v>
      </c>
      <c r="W5423">
        <v>150</v>
      </c>
      <c r="AE5423">
        <v>1</v>
      </c>
      <c r="AF5423">
        <v>2</v>
      </c>
      <c r="AG5423">
        <v>1</v>
      </c>
      <c r="AQ5423">
        <v>1</v>
      </c>
      <c r="AR5423">
        <v>2</v>
      </c>
      <c r="AS5423">
        <v>1</v>
      </c>
    </row>
    <row r="5424" spans="1:47" x14ac:dyDescent="0.35">
      <c r="A5424">
        <v>7502</v>
      </c>
      <c r="B5424" t="s">
        <v>47</v>
      </c>
      <c r="C5424">
        <v>2007</v>
      </c>
      <c r="D5424">
        <v>4</v>
      </c>
      <c r="E5424">
        <v>15</v>
      </c>
      <c r="F5424">
        <v>3</v>
      </c>
      <c r="G5424">
        <v>19</v>
      </c>
      <c r="H5424">
        <v>30.3</v>
      </c>
      <c r="I5424">
        <v>16</v>
      </c>
      <c r="J5424">
        <v>4.5999999999999996</v>
      </c>
      <c r="L5424">
        <v>4.5999999999999996</v>
      </c>
      <c r="M5424">
        <v>5.4</v>
      </c>
      <c r="R5424" t="s">
        <v>199</v>
      </c>
      <c r="T5424" t="s">
        <v>3587</v>
      </c>
      <c r="U5424">
        <v>34.807000000000002</v>
      </c>
      <c r="V5424">
        <v>136.239</v>
      </c>
      <c r="W5424">
        <v>30</v>
      </c>
      <c r="AB5424">
        <v>12</v>
      </c>
      <c r="AC5424">
        <v>1</v>
      </c>
      <c r="AE5424">
        <v>2</v>
      </c>
      <c r="AF5424">
        <v>63</v>
      </c>
      <c r="AG5424">
        <v>1</v>
      </c>
      <c r="AN5424">
        <v>12</v>
      </c>
      <c r="AO5424">
        <v>1</v>
      </c>
      <c r="AQ5424">
        <v>2</v>
      </c>
      <c r="AR5424">
        <v>63</v>
      </c>
      <c r="AS5424">
        <v>2</v>
      </c>
    </row>
    <row r="5425" spans="1:47" x14ac:dyDescent="0.35">
      <c r="A5425">
        <v>7503</v>
      </c>
      <c r="B5425" t="s">
        <v>47</v>
      </c>
      <c r="C5425">
        <v>2007</v>
      </c>
      <c r="D5425">
        <v>4</v>
      </c>
      <c r="E5425">
        <v>16</v>
      </c>
      <c r="F5425">
        <v>7</v>
      </c>
      <c r="G5425">
        <v>38</v>
      </c>
      <c r="H5425">
        <v>53.8</v>
      </c>
      <c r="I5425">
        <v>14</v>
      </c>
      <c r="J5425">
        <v>4.5</v>
      </c>
      <c r="M5425">
        <v>4.5</v>
      </c>
      <c r="N5425">
        <v>5.2</v>
      </c>
      <c r="R5425" t="s">
        <v>100</v>
      </c>
      <c r="T5425" t="s">
        <v>3588</v>
      </c>
      <c r="U5425">
        <v>41.171999999999997</v>
      </c>
      <c r="V5425">
        <v>19.896999999999998</v>
      </c>
      <c r="W5425">
        <v>130</v>
      </c>
      <c r="AE5425">
        <v>1</v>
      </c>
      <c r="AG5425">
        <v>1</v>
      </c>
      <c r="AS5425">
        <v>1</v>
      </c>
    </row>
    <row r="5426" spans="1:47" x14ac:dyDescent="0.35">
      <c r="A5426">
        <v>7465</v>
      </c>
      <c r="B5426" t="s">
        <v>51</v>
      </c>
      <c r="C5426">
        <v>2007</v>
      </c>
      <c r="D5426">
        <v>4</v>
      </c>
      <c r="E5426">
        <v>21</v>
      </c>
      <c r="F5426">
        <v>17</v>
      </c>
      <c r="G5426">
        <v>53</v>
      </c>
      <c r="H5426">
        <v>46.3</v>
      </c>
      <c r="I5426">
        <v>37</v>
      </c>
      <c r="J5426">
        <v>6.2</v>
      </c>
      <c r="K5426">
        <v>6.2</v>
      </c>
      <c r="L5426">
        <v>6.3</v>
      </c>
      <c r="M5426">
        <v>6.1</v>
      </c>
      <c r="Q5426">
        <v>7</v>
      </c>
      <c r="R5426" t="s">
        <v>539</v>
      </c>
      <c r="T5426" t="s">
        <v>2089</v>
      </c>
      <c r="U5426">
        <v>-45.243000000000002</v>
      </c>
      <c r="V5426">
        <v>-72.647999999999996</v>
      </c>
      <c r="W5426">
        <v>160</v>
      </c>
      <c r="X5426">
        <v>2</v>
      </c>
      <c r="Y5426">
        <v>1</v>
      </c>
      <c r="AE5426">
        <v>1</v>
      </c>
      <c r="AH5426">
        <v>2</v>
      </c>
      <c r="AI5426">
        <v>1</v>
      </c>
      <c r="AJ5426">
        <v>10</v>
      </c>
      <c r="AK5426">
        <v>1</v>
      </c>
      <c r="AQ5426">
        <v>1</v>
      </c>
      <c r="AT5426">
        <v>2</v>
      </c>
      <c r="AU5426">
        <v>1</v>
      </c>
    </row>
    <row r="5427" spans="1:47" x14ac:dyDescent="0.35">
      <c r="A5427">
        <v>7526</v>
      </c>
      <c r="B5427" t="s">
        <v>47</v>
      </c>
      <c r="C5427">
        <v>2007</v>
      </c>
      <c r="D5427">
        <v>4</v>
      </c>
      <c r="E5427">
        <v>28</v>
      </c>
      <c r="F5427">
        <v>7</v>
      </c>
      <c r="G5427">
        <v>18</v>
      </c>
      <c r="H5427">
        <v>11.3</v>
      </c>
      <c r="I5427">
        <v>10</v>
      </c>
      <c r="J5427">
        <v>4.5999999999999996</v>
      </c>
      <c r="M5427">
        <v>4.5999999999999996</v>
      </c>
      <c r="N5427">
        <v>5</v>
      </c>
      <c r="Q5427">
        <v>6</v>
      </c>
      <c r="R5427" t="s">
        <v>227</v>
      </c>
      <c r="T5427" t="s">
        <v>3589</v>
      </c>
      <c r="U5427">
        <v>51.085000000000001</v>
      </c>
      <c r="V5427">
        <v>1.0089999999999999</v>
      </c>
      <c r="W5427">
        <v>120</v>
      </c>
      <c r="AB5427">
        <v>1</v>
      </c>
      <c r="AC5427">
        <v>1</v>
      </c>
      <c r="AE5427">
        <v>1</v>
      </c>
      <c r="AN5427">
        <v>1</v>
      </c>
      <c r="AO5427">
        <v>1</v>
      </c>
      <c r="AQ5427">
        <v>1</v>
      </c>
    </row>
    <row r="5428" spans="1:47" x14ac:dyDescent="0.35">
      <c r="A5428">
        <v>7522</v>
      </c>
      <c r="B5428" t="s">
        <v>47</v>
      </c>
      <c r="C5428">
        <v>2007</v>
      </c>
      <c r="D5428">
        <v>5</v>
      </c>
      <c r="E5428">
        <v>8</v>
      </c>
      <c r="F5428">
        <v>15</v>
      </c>
      <c r="G5428">
        <v>46</v>
      </c>
      <c r="H5428">
        <v>49.1</v>
      </c>
      <c r="I5428">
        <v>14</v>
      </c>
      <c r="J5428">
        <v>4.5</v>
      </c>
      <c r="K5428">
        <v>4.5</v>
      </c>
      <c r="M5428">
        <v>4.8</v>
      </c>
      <c r="N5428">
        <v>4.7</v>
      </c>
      <c r="Q5428">
        <v>5</v>
      </c>
      <c r="R5428" t="s">
        <v>505</v>
      </c>
      <c r="S5428" t="s">
        <v>2203</v>
      </c>
      <c r="T5428" t="s">
        <v>3590</v>
      </c>
      <c r="U5428">
        <v>45.393999999999998</v>
      </c>
      <c r="V5428">
        <v>-112.13</v>
      </c>
      <c r="W5428">
        <v>150</v>
      </c>
      <c r="AE5428">
        <v>1</v>
      </c>
      <c r="AQ5428">
        <v>1</v>
      </c>
    </row>
    <row r="5429" spans="1:47" x14ac:dyDescent="0.35">
      <c r="A5429">
        <v>7523</v>
      </c>
      <c r="B5429" t="s">
        <v>47</v>
      </c>
      <c r="C5429">
        <v>2007</v>
      </c>
      <c r="D5429">
        <v>5</v>
      </c>
      <c r="E5429">
        <v>16</v>
      </c>
      <c r="F5429">
        <v>8</v>
      </c>
      <c r="G5429">
        <v>56</v>
      </c>
      <c r="H5429">
        <v>16.399999999999999</v>
      </c>
      <c r="I5429">
        <v>24</v>
      </c>
      <c r="J5429">
        <v>6.3</v>
      </c>
      <c r="K5429">
        <v>6.3</v>
      </c>
      <c r="L5429">
        <v>6.4</v>
      </c>
      <c r="M5429">
        <v>5.7</v>
      </c>
      <c r="R5429" t="s">
        <v>3591</v>
      </c>
      <c r="T5429" t="s">
        <v>3592</v>
      </c>
      <c r="U5429">
        <v>20.504000000000001</v>
      </c>
      <c r="V5429">
        <v>100.746</v>
      </c>
      <c r="W5429">
        <v>60</v>
      </c>
      <c r="AE5429">
        <v>1</v>
      </c>
      <c r="AQ5429">
        <v>1</v>
      </c>
    </row>
    <row r="5430" spans="1:47" x14ac:dyDescent="0.35">
      <c r="A5430">
        <v>7524</v>
      </c>
      <c r="B5430" t="s">
        <v>47</v>
      </c>
      <c r="C5430">
        <v>2007</v>
      </c>
      <c r="D5430">
        <v>5</v>
      </c>
      <c r="E5430">
        <v>29</v>
      </c>
      <c r="F5430">
        <v>9</v>
      </c>
      <c r="G5430">
        <v>36</v>
      </c>
      <c r="H5430">
        <v>5.6</v>
      </c>
      <c r="I5430">
        <v>24</v>
      </c>
      <c r="J5430">
        <v>6.1</v>
      </c>
      <c r="K5430">
        <v>6.1</v>
      </c>
      <c r="L5430">
        <v>5.8</v>
      </c>
      <c r="M5430">
        <v>6</v>
      </c>
      <c r="R5430" t="s">
        <v>676</v>
      </c>
      <c r="T5430" t="s">
        <v>3593</v>
      </c>
      <c r="U5430">
        <v>-1.0649999999999999</v>
      </c>
      <c r="V5430">
        <v>127.343</v>
      </c>
      <c r="W5430">
        <v>170</v>
      </c>
      <c r="AE5430">
        <v>1</v>
      </c>
      <c r="AG5430">
        <v>2</v>
      </c>
      <c r="AQ5430">
        <v>1</v>
      </c>
      <c r="AS5430">
        <v>2</v>
      </c>
    </row>
    <row r="5431" spans="1:47" x14ac:dyDescent="0.35">
      <c r="A5431">
        <v>7525</v>
      </c>
      <c r="B5431" t="s">
        <v>47</v>
      </c>
      <c r="C5431">
        <v>2007</v>
      </c>
      <c r="D5431">
        <v>6</v>
      </c>
      <c r="E5431">
        <v>2</v>
      </c>
      <c r="F5431">
        <v>21</v>
      </c>
      <c r="G5431">
        <v>34</v>
      </c>
      <c r="H5431">
        <v>57.7</v>
      </c>
      <c r="I5431">
        <v>5</v>
      </c>
      <c r="J5431">
        <v>6.1</v>
      </c>
      <c r="K5431">
        <v>6.1</v>
      </c>
      <c r="L5431">
        <v>6.3</v>
      </c>
      <c r="M5431">
        <v>5.7</v>
      </c>
      <c r="R5431" t="s">
        <v>93</v>
      </c>
      <c r="T5431" t="s">
        <v>3594</v>
      </c>
      <c r="U5431">
        <v>23.027999999999999</v>
      </c>
      <c r="V5431">
        <v>101.05200000000001</v>
      </c>
      <c r="W5431">
        <v>30</v>
      </c>
      <c r="X5431">
        <v>3</v>
      </c>
      <c r="Y5431">
        <v>1</v>
      </c>
      <c r="AB5431">
        <v>329</v>
      </c>
      <c r="AC5431">
        <v>3</v>
      </c>
      <c r="AD5431">
        <v>310</v>
      </c>
      <c r="AE5431">
        <v>4</v>
      </c>
      <c r="AJ5431">
        <v>3</v>
      </c>
      <c r="AK5431">
        <v>1</v>
      </c>
      <c r="AN5431">
        <v>329</v>
      </c>
      <c r="AO5431">
        <v>3</v>
      </c>
      <c r="AP5431">
        <v>310</v>
      </c>
      <c r="AQ5431">
        <v>4</v>
      </c>
    </row>
    <row r="5432" spans="1:47" x14ac:dyDescent="0.35">
      <c r="A5432">
        <v>7534</v>
      </c>
      <c r="B5432" t="s">
        <v>47</v>
      </c>
      <c r="C5432">
        <v>2007</v>
      </c>
      <c r="D5432">
        <v>6</v>
      </c>
      <c r="E5432">
        <v>13</v>
      </c>
      <c r="F5432">
        <v>19</v>
      </c>
      <c r="G5432">
        <v>29</v>
      </c>
      <c r="H5432">
        <v>40.1</v>
      </c>
      <c r="I5432">
        <v>23</v>
      </c>
      <c r="J5432">
        <v>6.7</v>
      </c>
      <c r="K5432">
        <v>6.7</v>
      </c>
      <c r="L5432">
        <v>6.5</v>
      </c>
      <c r="M5432">
        <v>5.9</v>
      </c>
      <c r="R5432" t="s">
        <v>578</v>
      </c>
      <c r="T5432" t="s">
        <v>1994</v>
      </c>
      <c r="U5432">
        <v>13.554</v>
      </c>
      <c r="V5432">
        <v>-90.617999999999995</v>
      </c>
      <c r="W5432">
        <v>100</v>
      </c>
      <c r="AE5432">
        <v>1</v>
      </c>
      <c r="AG5432">
        <v>2</v>
      </c>
      <c r="AI5432">
        <v>2</v>
      </c>
      <c r="AQ5432">
        <v>1</v>
      </c>
      <c r="AS5432">
        <v>2</v>
      </c>
    </row>
    <row r="5433" spans="1:47" x14ac:dyDescent="0.35">
      <c r="A5433">
        <v>7535</v>
      </c>
      <c r="B5433" t="s">
        <v>47</v>
      </c>
      <c r="C5433">
        <v>2007</v>
      </c>
      <c r="D5433">
        <v>6</v>
      </c>
      <c r="E5433">
        <v>18</v>
      </c>
      <c r="F5433">
        <v>14</v>
      </c>
      <c r="G5433">
        <v>29</v>
      </c>
      <c r="H5433">
        <v>48.2</v>
      </c>
      <c r="I5433">
        <v>5</v>
      </c>
      <c r="J5433">
        <v>5.5</v>
      </c>
      <c r="K5433">
        <v>5.5</v>
      </c>
      <c r="L5433">
        <v>5.0999999999999996</v>
      </c>
      <c r="M5433">
        <v>5.3</v>
      </c>
      <c r="R5433" t="s">
        <v>73</v>
      </c>
      <c r="T5433" t="s">
        <v>3595</v>
      </c>
      <c r="U5433">
        <v>34.436999999999998</v>
      </c>
      <c r="V5433">
        <v>50.832999999999998</v>
      </c>
      <c r="W5433">
        <v>140</v>
      </c>
      <c r="AE5433">
        <v>1</v>
      </c>
      <c r="AG5433">
        <v>2</v>
      </c>
      <c r="AI5433">
        <v>2</v>
      </c>
      <c r="AQ5433">
        <v>1</v>
      </c>
      <c r="AS5433">
        <v>2</v>
      </c>
    </row>
    <row r="5434" spans="1:47" x14ac:dyDescent="0.35">
      <c r="A5434">
        <v>7554</v>
      </c>
      <c r="B5434" t="s">
        <v>47</v>
      </c>
      <c r="C5434">
        <v>2007</v>
      </c>
      <c r="D5434">
        <v>7</v>
      </c>
      <c r="E5434">
        <v>13</v>
      </c>
      <c r="F5434">
        <v>7</v>
      </c>
      <c r="G5434">
        <v>20</v>
      </c>
      <c r="H5434">
        <v>25.5</v>
      </c>
      <c r="I5434">
        <v>50</v>
      </c>
      <c r="J5434">
        <v>4.5</v>
      </c>
      <c r="M5434">
        <v>4.5</v>
      </c>
      <c r="R5434" t="s">
        <v>570</v>
      </c>
      <c r="T5434" t="s">
        <v>3596</v>
      </c>
      <c r="U5434">
        <v>-3.9870000000000001</v>
      </c>
      <c r="V5434">
        <v>-79.835999999999999</v>
      </c>
      <c r="W5434">
        <v>160</v>
      </c>
      <c r="AE5434">
        <v>1</v>
      </c>
    </row>
    <row r="5435" spans="1:47" x14ac:dyDescent="0.35">
      <c r="A5435">
        <v>7521</v>
      </c>
      <c r="B5435" t="s">
        <v>51</v>
      </c>
      <c r="C5435">
        <v>2007</v>
      </c>
      <c r="D5435">
        <v>7</v>
      </c>
      <c r="E5435">
        <v>16</v>
      </c>
      <c r="F5435">
        <v>1</v>
      </c>
      <c r="G5435">
        <v>13</v>
      </c>
      <c r="H5435">
        <v>22</v>
      </c>
      <c r="I5435">
        <v>10</v>
      </c>
      <c r="J5435">
        <v>6.6</v>
      </c>
      <c r="K5435">
        <v>6.6</v>
      </c>
      <c r="R5435" t="s">
        <v>199</v>
      </c>
      <c r="T5435" t="s">
        <v>2447</v>
      </c>
      <c r="U5435">
        <v>37.57</v>
      </c>
      <c r="V5435">
        <v>138.47800000000001</v>
      </c>
      <c r="W5435">
        <v>30</v>
      </c>
      <c r="X5435">
        <v>9</v>
      </c>
      <c r="Y5435">
        <v>1</v>
      </c>
      <c r="AB5435">
        <v>1088</v>
      </c>
      <c r="AC5435">
        <v>4</v>
      </c>
      <c r="AD5435">
        <v>12500</v>
      </c>
      <c r="AE5435">
        <v>4</v>
      </c>
      <c r="AH5435">
        <v>875</v>
      </c>
      <c r="AI5435">
        <v>3</v>
      </c>
      <c r="AJ5435">
        <v>9</v>
      </c>
      <c r="AK5435">
        <v>1</v>
      </c>
      <c r="AN5435">
        <v>1088</v>
      </c>
      <c r="AO5435">
        <v>4</v>
      </c>
      <c r="AP5435">
        <v>12500</v>
      </c>
      <c r="AQ5435">
        <v>4</v>
      </c>
      <c r="AT5435">
        <v>875</v>
      </c>
      <c r="AU5435">
        <v>3</v>
      </c>
    </row>
    <row r="5436" spans="1:47" x14ac:dyDescent="0.35">
      <c r="A5436">
        <v>7595</v>
      </c>
      <c r="B5436" t="s">
        <v>47</v>
      </c>
      <c r="C5436">
        <v>2007</v>
      </c>
      <c r="D5436">
        <v>7</v>
      </c>
      <c r="E5436">
        <v>20</v>
      </c>
      <c r="F5436">
        <v>10</v>
      </c>
      <c r="G5436">
        <v>6</v>
      </c>
      <c r="H5436">
        <v>52</v>
      </c>
      <c r="I5436">
        <v>10</v>
      </c>
      <c r="J5436">
        <v>5.6</v>
      </c>
      <c r="K5436">
        <v>5.6</v>
      </c>
      <c r="L5436">
        <v>5.3</v>
      </c>
      <c r="M5436">
        <v>5.5</v>
      </c>
      <c r="R5436" t="s">
        <v>93</v>
      </c>
      <c r="T5436" t="s">
        <v>3597</v>
      </c>
      <c r="U5436">
        <v>42.912999999999997</v>
      </c>
      <c r="V5436">
        <v>82.378</v>
      </c>
      <c r="W5436">
        <v>40</v>
      </c>
      <c r="AE5436">
        <v>2</v>
      </c>
      <c r="AF5436">
        <v>2120</v>
      </c>
      <c r="AG5436">
        <v>4</v>
      </c>
      <c r="AQ5436">
        <v>2</v>
      </c>
      <c r="AR5436">
        <v>2120</v>
      </c>
      <c r="AS5436">
        <v>4</v>
      </c>
    </row>
    <row r="5437" spans="1:47" x14ac:dyDescent="0.35">
      <c r="A5437">
        <v>7596</v>
      </c>
      <c r="B5437" t="s">
        <v>47</v>
      </c>
      <c r="C5437">
        <v>2007</v>
      </c>
      <c r="D5437">
        <v>7</v>
      </c>
      <c r="E5437">
        <v>20</v>
      </c>
      <c r="F5437">
        <v>11</v>
      </c>
      <c r="G5437">
        <v>42</v>
      </c>
      <c r="H5437">
        <v>22.3</v>
      </c>
      <c r="I5437">
        <v>5</v>
      </c>
      <c r="J5437">
        <v>4.2</v>
      </c>
      <c r="K5437">
        <v>4.2</v>
      </c>
      <c r="R5437" t="s">
        <v>505</v>
      </c>
      <c r="S5437" t="s">
        <v>1092</v>
      </c>
      <c r="T5437" t="s">
        <v>3598</v>
      </c>
      <c r="U5437">
        <v>37.804000000000002</v>
      </c>
      <c r="V5437">
        <v>-122.193</v>
      </c>
      <c r="W5437">
        <v>150</v>
      </c>
      <c r="AE5437">
        <v>1</v>
      </c>
      <c r="AQ5437">
        <v>1</v>
      </c>
    </row>
    <row r="5438" spans="1:47" x14ac:dyDescent="0.35">
      <c r="A5438">
        <v>7597</v>
      </c>
      <c r="B5438" t="s">
        <v>47</v>
      </c>
      <c r="C5438">
        <v>2007</v>
      </c>
      <c r="D5438">
        <v>7</v>
      </c>
      <c r="E5438">
        <v>21</v>
      </c>
      <c r="F5438">
        <v>22</v>
      </c>
      <c r="G5438">
        <v>44</v>
      </c>
      <c r="H5438">
        <v>13.5</v>
      </c>
      <c r="I5438">
        <v>10</v>
      </c>
      <c r="J5438">
        <v>5.2</v>
      </c>
      <c r="K5438">
        <v>5.2</v>
      </c>
      <c r="L5438">
        <v>5</v>
      </c>
      <c r="M5438">
        <v>5.6</v>
      </c>
      <c r="R5438" t="s">
        <v>1868</v>
      </c>
      <c r="T5438" t="s">
        <v>3599</v>
      </c>
      <c r="U5438">
        <v>38.936</v>
      </c>
      <c r="V5438">
        <v>70.484999999999999</v>
      </c>
      <c r="W5438">
        <v>40</v>
      </c>
      <c r="X5438">
        <v>12</v>
      </c>
      <c r="Y5438">
        <v>1</v>
      </c>
      <c r="AJ5438">
        <v>12</v>
      </c>
      <c r="AK5438">
        <v>1</v>
      </c>
    </row>
    <row r="5439" spans="1:47" x14ac:dyDescent="0.35">
      <c r="A5439">
        <v>7598</v>
      </c>
      <c r="B5439" t="s">
        <v>47</v>
      </c>
      <c r="C5439">
        <v>2007</v>
      </c>
      <c r="D5439">
        <v>7</v>
      </c>
      <c r="E5439">
        <v>22</v>
      </c>
      <c r="F5439">
        <v>23</v>
      </c>
      <c r="G5439">
        <v>2</v>
      </c>
      <c r="H5439">
        <v>14.7</v>
      </c>
      <c r="I5439">
        <v>19</v>
      </c>
      <c r="J5439">
        <v>4.3</v>
      </c>
      <c r="L5439">
        <v>4.3</v>
      </c>
      <c r="M5439">
        <v>5.0999999999999996</v>
      </c>
      <c r="R5439" t="s">
        <v>77</v>
      </c>
      <c r="T5439" t="s">
        <v>3600</v>
      </c>
      <c r="U5439">
        <v>30.881</v>
      </c>
      <c r="V5439">
        <v>78.239000000000004</v>
      </c>
      <c r="W5439">
        <v>60</v>
      </c>
      <c r="AB5439">
        <v>3</v>
      </c>
      <c r="AC5439">
        <v>1</v>
      </c>
      <c r="AE5439">
        <v>1</v>
      </c>
      <c r="AG5439">
        <v>1</v>
      </c>
      <c r="AI5439">
        <v>1</v>
      </c>
      <c r="AN5439">
        <v>3</v>
      </c>
      <c r="AO5439">
        <v>1</v>
      </c>
      <c r="AQ5439">
        <v>1</v>
      </c>
      <c r="AS5439">
        <v>1</v>
      </c>
    </row>
    <row r="5440" spans="1:47" x14ac:dyDescent="0.35">
      <c r="A5440">
        <v>7599</v>
      </c>
      <c r="B5440" t="s">
        <v>47</v>
      </c>
      <c r="C5440">
        <v>2007</v>
      </c>
      <c r="D5440">
        <v>7</v>
      </c>
      <c r="E5440">
        <v>26</v>
      </c>
      <c r="F5440">
        <v>5</v>
      </c>
      <c r="G5440">
        <v>40</v>
      </c>
      <c r="H5440">
        <v>16.100000000000001</v>
      </c>
      <c r="I5440">
        <v>25</v>
      </c>
      <c r="J5440">
        <v>6.9</v>
      </c>
      <c r="K5440">
        <v>6.9</v>
      </c>
      <c r="L5440">
        <v>6.8</v>
      </c>
      <c r="M5440">
        <v>6.4</v>
      </c>
      <c r="R5440" t="s">
        <v>676</v>
      </c>
      <c r="T5440" t="s">
        <v>3601</v>
      </c>
      <c r="U5440">
        <v>2.8719999999999999</v>
      </c>
      <c r="V5440">
        <v>127.464</v>
      </c>
      <c r="W5440">
        <v>170</v>
      </c>
      <c r="AC5440">
        <v>2</v>
      </c>
      <c r="AE5440">
        <v>1</v>
      </c>
      <c r="AG5440">
        <v>1</v>
      </c>
      <c r="AO5440">
        <v>2</v>
      </c>
      <c r="AQ5440">
        <v>1</v>
      </c>
      <c r="AS5440">
        <v>1</v>
      </c>
    </row>
    <row r="5441" spans="1:47" x14ac:dyDescent="0.35">
      <c r="A5441">
        <v>7600</v>
      </c>
      <c r="B5441" t="s">
        <v>47</v>
      </c>
      <c r="C5441">
        <v>2007</v>
      </c>
      <c r="D5441">
        <v>8</v>
      </c>
      <c r="E5441">
        <v>1</v>
      </c>
      <c r="F5441">
        <v>17</v>
      </c>
      <c r="G5441">
        <v>8</v>
      </c>
      <c r="H5441">
        <v>51.4</v>
      </c>
      <c r="I5441">
        <v>120</v>
      </c>
      <c r="J5441">
        <v>7.2</v>
      </c>
      <c r="K5441">
        <v>7.2</v>
      </c>
      <c r="M5441">
        <v>6.2</v>
      </c>
      <c r="R5441" t="s">
        <v>1423</v>
      </c>
      <c r="T5441" t="s">
        <v>3602</v>
      </c>
      <c r="U5441">
        <v>-15.595000000000001</v>
      </c>
      <c r="V5441">
        <v>167.68</v>
      </c>
      <c r="W5441">
        <v>170</v>
      </c>
      <c r="AE5441">
        <v>1</v>
      </c>
      <c r="AG5441">
        <v>1</v>
      </c>
      <c r="AI5441">
        <v>1</v>
      </c>
      <c r="AQ5441">
        <v>1</v>
      </c>
      <c r="AS5441">
        <v>1</v>
      </c>
    </row>
    <row r="5442" spans="1:47" x14ac:dyDescent="0.35">
      <c r="A5442">
        <v>7531</v>
      </c>
      <c r="B5442" t="s">
        <v>51</v>
      </c>
      <c r="C5442">
        <v>2007</v>
      </c>
      <c r="D5442">
        <v>8</v>
      </c>
      <c r="E5442">
        <v>2</v>
      </c>
      <c r="F5442">
        <v>2</v>
      </c>
      <c r="G5442">
        <v>37</v>
      </c>
      <c r="H5442">
        <v>42.3</v>
      </c>
      <c r="I5442">
        <v>5</v>
      </c>
      <c r="J5442">
        <v>6.2</v>
      </c>
      <c r="K5442">
        <v>6.2</v>
      </c>
      <c r="L5442">
        <v>6.2</v>
      </c>
      <c r="M5442">
        <v>5.3</v>
      </c>
      <c r="R5442" t="s">
        <v>98</v>
      </c>
      <c r="T5442" t="s">
        <v>2601</v>
      </c>
      <c r="U5442">
        <v>47.116</v>
      </c>
      <c r="V5442">
        <v>141.798</v>
      </c>
      <c r="W5442">
        <v>50</v>
      </c>
      <c r="X5442">
        <v>2</v>
      </c>
      <c r="Y5442">
        <v>1</v>
      </c>
      <c r="AB5442">
        <v>12</v>
      </c>
      <c r="AC5442">
        <v>1</v>
      </c>
      <c r="AE5442">
        <v>1</v>
      </c>
      <c r="AF5442">
        <v>11</v>
      </c>
      <c r="AG5442">
        <v>1</v>
      </c>
      <c r="AH5442">
        <v>20</v>
      </c>
      <c r="AI5442">
        <v>1</v>
      </c>
      <c r="AJ5442">
        <v>2</v>
      </c>
      <c r="AK5442">
        <v>1</v>
      </c>
      <c r="AN5442">
        <v>12</v>
      </c>
      <c r="AO5442">
        <v>1</v>
      </c>
      <c r="AQ5442">
        <v>1</v>
      </c>
      <c r="AR5442">
        <v>11</v>
      </c>
      <c r="AS5442">
        <v>2</v>
      </c>
      <c r="AT5442">
        <v>20</v>
      </c>
      <c r="AU5442">
        <v>1</v>
      </c>
    </row>
    <row r="5443" spans="1:47" x14ac:dyDescent="0.35">
      <c r="A5443">
        <v>7532</v>
      </c>
      <c r="B5443" t="s">
        <v>51</v>
      </c>
      <c r="C5443">
        <v>2007</v>
      </c>
      <c r="D5443">
        <v>8</v>
      </c>
      <c r="E5443">
        <v>2</v>
      </c>
      <c r="F5443">
        <v>3</v>
      </c>
      <c r="G5443">
        <v>21</v>
      </c>
      <c r="H5443">
        <v>42.8</v>
      </c>
      <c r="I5443">
        <v>21</v>
      </c>
      <c r="J5443">
        <v>6.7</v>
      </c>
      <c r="K5443">
        <v>6.7</v>
      </c>
      <c r="L5443">
        <v>6.6</v>
      </c>
      <c r="M5443">
        <v>6.3</v>
      </c>
      <c r="R5443" t="s">
        <v>505</v>
      </c>
      <c r="S5443" t="s">
        <v>1032</v>
      </c>
      <c r="T5443" t="s">
        <v>1560</v>
      </c>
      <c r="U5443">
        <v>51.307000000000002</v>
      </c>
      <c r="V5443">
        <v>-179.971</v>
      </c>
      <c r="W5443">
        <v>150</v>
      </c>
    </row>
    <row r="5444" spans="1:47" x14ac:dyDescent="0.35">
      <c r="A5444">
        <v>7601</v>
      </c>
      <c r="B5444" t="s">
        <v>47</v>
      </c>
      <c r="C5444">
        <v>2007</v>
      </c>
      <c r="D5444">
        <v>8</v>
      </c>
      <c r="E5444">
        <v>6</v>
      </c>
      <c r="F5444">
        <v>8</v>
      </c>
      <c r="G5444">
        <v>48</v>
      </c>
      <c r="H5444">
        <v>40</v>
      </c>
      <c r="I5444">
        <v>2</v>
      </c>
      <c r="J5444">
        <v>4.2</v>
      </c>
      <c r="M5444">
        <v>4.2</v>
      </c>
      <c r="N5444">
        <v>3.9</v>
      </c>
      <c r="R5444" t="s">
        <v>505</v>
      </c>
      <c r="S5444" t="s">
        <v>1799</v>
      </c>
      <c r="T5444" t="s">
        <v>3603</v>
      </c>
      <c r="U5444">
        <v>39.465000000000003</v>
      </c>
      <c r="V5444">
        <v>-111.23699999999999</v>
      </c>
      <c r="W5444">
        <v>150</v>
      </c>
      <c r="X5444">
        <v>9</v>
      </c>
      <c r="Y5444">
        <v>1</v>
      </c>
      <c r="AC5444">
        <v>1</v>
      </c>
      <c r="AJ5444">
        <v>9</v>
      </c>
      <c r="AK5444">
        <v>1</v>
      </c>
      <c r="AO5444">
        <v>1</v>
      </c>
    </row>
    <row r="5445" spans="1:47" x14ac:dyDescent="0.35">
      <c r="A5445">
        <v>7533</v>
      </c>
      <c r="B5445" t="s">
        <v>47</v>
      </c>
      <c r="C5445">
        <v>2007</v>
      </c>
      <c r="D5445">
        <v>8</v>
      </c>
      <c r="E5445">
        <v>8</v>
      </c>
      <c r="F5445">
        <v>17</v>
      </c>
      <c r="G5445">
        <v>4</v>
      </c>
      <c r="H5445">
        <v>58</v>
      </c>
      <c r="I5445">
        <v>289</v>
      </c>
      <c r="J5445">
        <v>7.5</v>
      </c>
      <c r="K5445">
        <v>7.5</v>
      </c>
      <c r="R5445" t="s">
        <v>676</v>
      </c>
      <c r="T5445" t="s">
        <v>1170</v>
      </c>
      <c r="U5445">
        <v>-5.968</v>
      </c>
      <c r="V5445">
        <v>107.655</v>
      </c>
      <c r="W5445">
        <v>60</v>
      </c>
    </row>
    <row r="5446" spans="1:47" x14ac:dyDescent="0.35">
      <c r="A5446">
        <v>7537</v>
      </c>
      <c r="B5446" t="s">
        <v>51</v>
      </c>
      <c r="C5446">
        <v>2007</v>
      </c>
      <c r="D5446">
        <v>8</v>
      </c>
      <c r="E5446">
        <v>15</v>
      </c>
      <c r="F5446">
        <v>23</v>
      </c>
      <c r="G5446">
        <v>40</v>
      </c>
      <c r="H5446">
        <v>57.8</v>
      </c>
      <c r="I5446">
        <v>39</v>
      </c>
      <c r="J5446">
        <v>8</v>
      </c>
      <c r="K5446">
        <v>8</v>
      </c>
      <c r="L5446">
        <v>7.9</v>
      </c>
      <c r="M5446">
        <v>6.7</v>
      </c>
      <c r="Q5446">
        <v>8</v>
      </c>
      <c r="R5446" t="s">
        <v>479</v>
      </c>
      <c r="T5446" t="s">
        <v>3604</v>
      </c>
      <c r="U5446">
        <v>-13.385999999999999</v>
      </c>
      <c r="V5446">
        <v>-76.602999999999994</v>
      </c>
      <c r="W5446">
        <v>160</v>
      </c>
      <c r="X5446">
        <v>514</v>
      </c>
      <c r="Y5446">
        <v>3</v>
      </c>
      <c r="AB5446">
        <v>1090</v>
      </c>
      <c r="AC5446">
        <v>4</v>
      </c>
      <c r="AE5446">
        <v>4</v>
      </c>
      <c r="AF5446">
        <v>52154</v>
      </c>
      <c r="AG5446">
        <v>4</v>
      </c>
      <c r="AH5446">
        <v>23632</v>
      </c>
      <c r="AI5446">
        <v>4</v>
      </c>
      <c r="AJ5446">
        <v>514</v>
      </c>
      <c r="AK5446">
        <v>3</v>
      </c>
      <c r="AN5446">
        <v>1090</v>
      </c>
      <c r="AO5446">
        <v>4</v>
      </c>
      <c r="AQ5446">
        <v>4</v>
      </c>
      <c r="AR5446">
        <v>52154</v>
      </c>
      <c r="AS5446">
        <v>4</v>
      </c>
      <c r="AT5446">
        <v>23632</v>
      </c>
      <c r="AU5446">
        <v>4</v>
      </c>
    </row>
    <row r="5447" spans="1:47" x14ac:dyDescent="0.35">
      <c r="A5447">
        <v>7614</v>
      </c>
      <c r="B5447" t="s">
        <v>47</v>
      </c>
      <c r="C5447">
        <v>2007</v>
      </c>
      <c r="D5447">
        <v>8</v>
      </c>
      <c r="E5447">
        <v>17</v>
      </c>
      <c r="F5447">
        <v>0</v>
      </c>
      <c r="G5447">
        <v>38</v>
      </c>
      <c r="H5447">
        <v>56</v>
      </c>
      <c r="I5447">
        <v>0</v>
      </c>
      <c r="J5447">
        <v>1.6</v>
      </c>
      <c r="N5447">
        <v>1.6</v>
      </c>
      <c r="R5447" t="s">
        <v>505</v>
      </c>
      <c r="S5447" t="s">
        <v>1799</v>
      </c>
      <c r="T5447" t="s">
        <v>1800</v>
      </c>
      <c r="U5447">
        <v>39.463999999999999</v>
      </c>
      <c r="V5447">
        <v>-111.20699999999999</v>
      </c>
      <c r="W5447">
        <v>150</v>
      </c>
      <c r="X5447">
        <v>3</v>
      </c>
      <c r="Y5447">
        <v>1</v>
      </c>
      <c r="AB5447">
        <v>6</v>
      </c>
      <c r="AC5447">
        <v>1</v>
      </c>
      <c r="AJ5447">
        <v>3</v>
      </c>
      <c r="AK5447">
        <v>1</v>
      </c>
      <c r="AN5447">
        <v>6</v>
      </c>
      <c r="AO5447">
        <v>1</v>
      </c>
    </row>
    <row r="5448" spans="1:47" x14ac:dyDescent="0.35">
      <c r="A5448">
        <v>7615</v>
      </c>
      <c r="B5448" t="s">
        <v>47</v>
      </c>
      <c r="C5448">
        <v>2007</v>
      </c>
      <c r="D5448">
        <v>8</v>
      </c>
      <c r="E5448">
        <v>20</v>
      </c>
      <c r="F5448">
        <v>19</v>
      </c>
      <c r="G5448">
        <v>15</v>
      </c>
      <c r="H5448">
        <v>53.5</v>
      </c>
      <c r="I5448">
        <v>5</v>
      </c>
      <c r="J5448">
        <v>4.4000000000000004</v>
      </c>
      <c r="M5448">
        <v>4.4000000000000004</v>
      </c>
      <c r="N5448">
        <v>4</v>
      </c>
      <c r="R5448" t="s">
        <v>77</v>
      </c>
      <c r="T5448" t="s">
        <v>3605</v>
      </c>
      <c r="U5448">
        <v>17.2</v>
      </c>
      <c r="V5448">
        <v>73.7</v>
      </c>
      <c r="W5448">
        <v>60</v>
      </c>
      <c r="AE5448">
        <v>1</v>
      </c>
      <c r="AQ5448">
        <v>1</v>
      </c>
    </row>
    <row r="5449" spans="1:47" x14ac:dyDescent="0.35">
      <c r="A5449">
        <v>7616</v>
      </c>
      <c r="B5449" t="s">
        <v>47</v>
      </c>
      <c r="C5449">
        <v>2007</v>
      </c>
      <c r="D5449">
        <v>8</v>
      </c>
      <c r="E5449">
        <v>25</v>
      </c>
      <c r="F5449">
        <v>4</v>
      </c>
      <c r="G5449">
        <v>24</v>
      </c>
      <c r="H5449">
        <v>21.9</v>
      </c>
      <c r="I5449">
        <v>10</v>
      </c>
      <c r="J5449">
        <v>5</v>
      </c>
      <c r="M5449">
        <v>5</v>
      </c>
      <c r="N5449">
        <v>4.5</v>
      </c>
      <c r="R5449" t="s">
        <v>73</v>
      </c>
      <c r="T5449" t="s">
        <v>3606</v>
      </c>
      <c r="U5449">
        <v>28.154</v>
      </c>
      <c r="V5449">
        <v>56.652000000000001</v>
      </c>
      <c r="W5449">
        <v>140</v>
      </c>
      <c r="AB5449">
        <v>4</v>
      </c>
      <c r="AC5449">
        <v>1</v>
      </c>
      <c r="AN5449">
        <v>4</v>
      </c>
      <c r="AO5449">
        <v>1</v>
      </c>
    </row>
    <row r="5450" spans="1:47" x14ac:dyDescent="0.35">
      <c r="A5450">
        <v>8136</v>
      </c>
      <c r="B5450" t="s">
        <v>51</v>
      </c>
      <c r="C5450">
        <v>2007</v>
      </c>
      <c r="D5450">
        <v>9</v>
      </c>
      <c r="E5450">
        <v>2</v>
      </c>
      <c r="F5450">
        <v>1</v>
      </c>
      <c r="G5450">
        <v>5</v>
      </c>
      <c r="H5450">
        <v>18.100000000000001</v>
      </c>
      <c r="I5450">
        <v>35</v>
      </c>
      <c r="J5450">
        <v>7.2</v>
      </c>
      <c r="K5450">
        <v>7.2</v>
      </c>
      <c r="L5450">
        <v>7.3</v>
      </c>
      <c r="M5450">
        <v>5.9</v>
      </c>
      <c r="R5450" t="s">
        <v>1769</v>
      </c>
      <c r="T5450" t="s">
        <v>1770</v>
      </c>
      <c r="U5450">
        <v>-11.61</v>
      </c>
      <c r="V5450">
        <v>165.762</v>
      </c>
      <c r="W5450">
        <v>170</v>
      </c>
    </row>
    <row r="5451" spans="1:47" x14ac:dyDescent="0.35">
      <c r="A5451">
        <v>7617</v>
      </c>
      <c r="B5451" t="s">
        <v>47</v>
      </c>
      <c r="C5451">
        <v>2007</v>
      </c>
      <c r="D5451">
        <v>9</v>
      </c>
      <c r="E5451">
        <v>9</v>
      </c>
      <c r="F5451">
        <v>18</v>
      </c>
      <c r="G5451">
        <v>36</v>
      </c>
      <c r="H5451">
        <v>37.6</v>
      </c>
      <c r="I5451">
        <v>35</v>
      </c>
      <c r="J5451">
        <v>4.8</v>
      </c>
      <c r="M5451">
        <v>4.8</v>
      </c>
      <c r="R5451" t="s">
        <v>676</v>
      </c>
      <c r="T5451" t="s">
        <v>3607</v>
      </c>
      <c r="U5451">
        <v>-7.7830000000000004</v>
      </c>
      <c r="V5451">
        <v>114.33799999999999</v>
      </c>
      <c r="W5451">
        <v>60</v>
      </c>
      <c r="AB5451">
        <v>13</v>
      </c>
      <c r="AC5451">
        <v>1</v>
      </c>
      <c r="AE5451">
        <v>1</v>
      </c>
      <c r="AN5451">
        <v>13</v>
      </c>
      <c r="AO5451">
        <v>1</v>
      </c>
      <c r="AQ5451">
        <v>1</v>
      </c>
    </row>
    <row r="5452" spans="1:47" x14ac:dyDescent="0.35">
      <c r="A5452">
        <v>7695</v>
      </c>
      <c r="B5452" t="s">
        <v>47</v>
      </c>
      <c r="C5452">
        <v>2007</v>
      </c>
      <c r="D5452">
        <v>9</v>
      </c>
      <c r="E5452">
        <v>10</v>
      </c>
      <c r="F5452">
        <v>1</v>
      </c>
      <c r="G5452">
        <v>49</v>
      </c>
      <c r="H5452">
        <v>14.2</v>
      </c>
      <c r="I5452">
        <v>31</v>
      </c>
      <c r="J5452">
        <v>6.8</v>
      </c>
      <c r="K5452">
        <v>6.8</v>
      </c>
      <c r="L5452">
        <v>6.7</v>
      </c>
      <c r="M5452">
        <v>6.1</v>
      </c>
      <c r="R5452" t="s">
        <v>580</v>
      </c>
      <c r="T5452" t="s">
        <v>3608</v>
      </c>
      <c r="U5452">
        <v>2.9820000000000002</v>
      </c>
      <c r="V5452">
        <v>-77.966999999999999</v>
      </c>
      <c r="W5452">
        <v>160</v>
      </c>
      <c r="AB5452">
        <v>5</v>
      </c>
      <c r="AC5452">
        <v>1</v>
      </c>
      <c r="AE5452">
        <v>1</v>
      </c>
      <c r="AF5452">
        <v>35</v>
      </c>
      <c r="AG5452">
        <v>1</v>
      </c>
      <c r="AN5452">
        <v>5</v>
      </c>
      <c r="AO5452">
        <v>1</v>
      </c>
      <c r="AQ5452">
        <v>1</v>
      </c>
      <c r="AR5452">
        <v>35</v>
      </c>
      <c r="AS5452">
        <v>1</v>
      </c>
    </row>
    <row r="5453" spans="1:47" x14ac:dyDescent="0.35">
      <c r="A5453">
        <v>7574</v>
      </c>
      <c r="B5453" t="s">
        <v>51</v>
      </c>
      <c r="C5453">
        <v>2007</v>
      </c>
      <c r="D5453">
        <v>9</v>
      </c>
      <c r="E5453">
        <v>12</v>
      </c>
      <c r="F5453">
        <v>11</v>
      </c>
      <c r="G5453">
        <v>10</v>
      </c>
      <c r="H5453">
        <v>26.8</v>
      </c>
      <c r="I5453">
        <v>34</v>
      </c>
      <c r="J5453">
        <v>8.4</v>
      </c>
      <c r="K5453">
        <v>8.4</v>
      </c>
      <c r="L5453">
        <v>8.5</v>
      </c>
      <c r="M5453">
        <v>6.9</v>
      </c>
      <c r="R5453" t="s">
        <v>676</v>
      </c>
      <c r="T5453" t="s">
        <v>2074</v>
      </c>
      <c r="U5453">
        <v>-4.4379999999999997</v>
      </c>
      <c r="V5453">
        <v>101.367</v>
      </c>
      <c r="W5453">
        <v>60</v>
      </c>
      <c r="X5453">
        <v>25</v>
      </c>
      <c r="Y5453">
        <v>1</v>
      </c>
      <c r="AB5453">
        <v>161</v>
      </c>
      <c r="AC5453">
        <v>3</v>
      </c>
      <c r="AE5453">
        <v>3</v>
      </c>
      <c r="AF5453">
        <v>56425</v>
      </c>
      <c r="AG5453">
        <v>4</v>
      </c>
      <c r="AI5453">
        <v>4</v>
      </c>
      <c r="AJ5453">
        <v>25</v>
      </c>
      <c r="AK5453">
        <v>1</v>
      </c>
      <c r="AN5453">
        <v>161</v>
      </c>
      <c r="AO5453">
        <v>3</v>
      </c>
      <c r="AQ5453">
        <v>3</v>
      </c>
      <c r="AR5453">
        <v>56425</v>
      </c>
      <c r="AS5453">
        <v>4</v>
      </c>
      <c r="AU5453">
        <v>4</v>
      </c>
    </row>
    <row r="5454" spans="1:47" x14ac:dyDescent="0.35">
      <c r="A5454">
        <v>7575</v>
      </c>
      <c r="B5454" t="s">
        <v>47</v>
      </c>
      <c r="C5454">
        <v>2007</v>
      </c>
      <c r="D5454">
        <v>9</v>
      </c>
      <c r="E5454">
        <v>12</v>
      </c>
      <c r="F5454">
        <v>23</v>
      </c>
      <c r="G5454">
        <v>49</v>
      </c>
      <c r="H5454">
        <v>3.7</v>
      </c>
      <c r="I5454">
        <v>35</v>
      </c>
      <c r="J5454">
        <v>7.9</v>
      </c>
      <c r="K5454">
        <v>7.9</v>
      </c>
      <c r="L5454">
        <v>8.1</v>
      </c>
      <c r="M5454">
        <v>6.6</v>
      </c>
      <c r="R5454" t="s">
        <v>676</v>
      </c>
      <c r="T5454" t="s">
        <v>2074</v>
      </c>
      <c r="U5454">
        <v>-2.625</v>
      </c>
      <c r="V5454">
        <v>100.84099999999999</v>
      </c>
      <c r="W5454">
        <v>60</v>
      </c>
    </row>
    <row r="5455" spans="1:47" x14ac:dyDescent="0.35">
      <c r="A5455">
        <v>8957</v>
      </c>
      <c r="B5455" t="s">
        <v>47</v>
      </c>
      <c r="C5455">
        <v>2007</v>
      </c>
      <c r="D5455">
        <v>9</v>
      </c>
      <c r="E5455">
        <v>28</v>
      </c>
      <c r="F5455">
        <v>13</v>
      </c>
      <c r="G5455">
        <v>38</v>
      </c>
      <c r="H5455">
        <v>57.8</v>
      </c>
      <c r="I5455">
        <v>260</v>
      </c>
      <c r="J5455">
        <v>7.5</v>
      </c>
      <c r="K5455">
        <v>7.5</v>
      </c>
      <c r="M5455">
        <v>6.7</v>
      </c>
      <c r="R5455" t="s">
        <v>199</v>
      </c>
      <c r="T5455" t="s">
        <v>1955</v>
      </c>
      <c r="U5455">
        <v>22.013000000000002</v>
      </c>
      <c r="V5455">
        <v>142.66800000000001</v>
      </c>
      <c r="W5455">
        <v>30</v>
      </c>
    </row>
    <row r="5456" spans="1:47" x14ac:dyDescent="0.35">
      <c r="A5456">
        <v>7594</v>
      </c>
      <c r="B5456" t="s">
        <v>51</v>
      </c>
      <c r="C5456">
        <v>2007</v>
      </c>
      <c r="D5456">
        <v>9</v>
      </c>
      <c r="E5456">
        <v>30</v>
      </c>
      <c r="F5456">
        <v>5</v>
      </c>
      <c r="G5456">
        <v>23</v>
      </c>
      <c r="H5456">
        <v>34</v>
      </c>
      <c r="I5456">
        <v>10</v>
      </c>
      <c r="J5456">
        <v>7.4</v>
      </c>
      <c r="K5456">
        <v>7.4</v>
      </c>
      <c r="R5456" t="s">
        <v>1186</v>
      </c>
      <c r="T5456" t="s">
        <v>3609</v>
      </c>
      <c r="U5456">
        <v>-49.417999999999999</v>
      </c>
      <c r="V5456">
        <v>163.95400000000001</v>
      </c>
      <c r="W5456">
        <v>170</v>
      </c>
    </row>
    <row r="5457" spans="1:45" x14ac:dyDescent="0.35">
      <c r="A5457">
        <v>7696</v>
      </c>
      <c r="B5457" t="s">
        <v>47</v>
      </c>
      <c r="C5457">
        <v>2007</v>
      </c>
      <c r="D5457">
        <v>10</v>
      </c>
      <c r="E5457">
        <v>15</v>
      </c>
      <c r="F5457">
        <v>12</v>
      </c>
      <c r="G5457">
        <v>29</v>
      </c>
      <c r="H5457">
        <v>36</v>
      </c>
      <c r="I5457">
        <v>26</v>
      </c>
      <c r="J5457">
        <v>6.8</v>
      </c>
      <c r="K5457">
        <v>6.8</v>
      </c>
      <c r="L5457">
        <v>6.8</v>
      </c>
      <c r="M5457">
        <v>6</v>
      </c>
      <c r="R5457" t="s">
        <v>1186</v>
      </c>
      <c r="T5457" t="s">
        <v>3610</v>
      </c>
      <c r="U5457">
        <v>-44.784999999999997</v>
      </c>
      <c r="V5457">
        <v>167.583</v>
      </c>
      <c r="W5457">
        <v>170</v>
      </c>
      <c r="AE5457">
        <v>1</v>
      </c>
      <c r="AQ5457">
        <v>1</v>
      </c>
    </row>
    <row r="5458" spans="1:45" x14ac:dyDescent="0.35">
      <c r="A5458">
        <v>7697</v>
      </c>
      <c r="B5458" t="s">
        <v>47</v>
      </c>
      <c r="C5458">
        <v>2007</v>
      </c>
      <c r="D5458">
        <v>10</v>
      </c>
      <c r="E5458">
        <v>26</v>
      </c>
      <c r="F5458">
        <v>6</v>
      </c>
      <c r="G5458">
        <v>50</v>
      </c>
      <c r="H5458">
        <v>6.6</v>
      </c>
      <c r="I5458">
        <v>10</v>
      </c>
      <c r="J5458">
        <v>4.8</v>
      </c>
      <c r="L5458">
        <v>4.8</v>
      </c>
      <c r="M5458">
        <v>5.3</v>
      </c>
      <c r="R5458" t="s">
        <v>115</v>
      </c>
      <c r="T5458" t="s">
        <v>3611</v>
      </c>
      <c r="U5458">
        <v>35.304000000000002</v>
      </c>
      <c r="V5458">
        <v>76.753</v>
      </c>
      <c r="W5458">
        <v>60</v>
      </c>
      <c r="X5458">
        <v>1</v>
      </c>
      <c r="Y5458">
        <v>1</v>
      </c>
      <c r="AB5458">
        <v>12</v>
      </c>
      <c r="AC5458">
        <v>1</v>
      </c>
      <c r="AJ5458">
        <v>1</v>
      </c>
      <c r="AK5458">
        <v>1</v>
      </c>
      <c r="AN5458">
        <v>12</v>
      </c>
      <c r="AO5458">
        <v>1</v>
      </c>
    </row>
    <row r="5459" spans="1:45" x14ac:dyDescent="0.35">
      <c r="A5459">
        <v>7698</v>
      </c>
      <c r="B5459" t="s">
        <v>47</v>
      </c>
      <c r="C5459">
        <v>2007</v>
      </c>
      <c r="D5459">
        <v>10</v>
      </c>
      <c r="E5459">
        <v>31</v>
      </c>
      <c r="F5459">
        <v>3</v>
      </c>
      <c r="G5459">
        <v>4</v>
      </c>
      <c r="H5459">
        <v>54.8</v>
      </c>
      <c r="I5459">
        <v>10</v>
      </c>
      <c r="J5459">
        <v>5.6</v>
      </c>
      <c r="K5459">
        <v>5.6</v>
      </c>
      <c r="L5459">
        <v>5.0999999999999996</v>
      </c>
      <c r="M5459">
        <v>5.3</v>
      </c>
      <c r="R5459" t="s">
        <v>505</v>
      </c>
      <c r="S5459" t="s">
        <v>1092</v>
      </c>
      <c r="T5459" t="s">
        <v>3612</v>
      </c>
      <c r="U5459">
        <v>37.433999999999997</v>
      </c>
      <c r="V5459">
        <v>-121.774</v>
      </c>
      <c r="W5459">
        <v>150</v>
      </c>
      <c r="AE5459">
        <v>1</v>
      </c>
      <c r="AQ5459">
        <v>1</v>
      </c>
    </row>
    <row r="5460" spans="1:45" x14ac:dyDescent="0.35">
      <c r="A5460">
        <v>7699</v>
      </c>
      <c r="B5460" t="s">
        <v>47</v>
      </c>
      <c r="C5460">
        <v>2007</v>
      </c>
      <c r="D5460">
        <v>11</v>
      </c>
      <c r="E5460">
        <v>6</v>
      </c>
      <c r="F5460">
        <v>9</v>
      </c>
      <c r="G5460">
        <v>38</v>
      </c>
      <c r="H5460">
        <v>5.7</v>
      </c>
      <c r="I5460">
        <v>10</v>
      </c>
      <c r="J5460">
        <v>5.0999999999999996</v>
      </c>
      <c r="K5460">
        <v>5.0999999999999996</v>
      </c>
      <c r="M5460">
        <v>5</v>
      </c>
      <c r="R5460" t="s">
        <v>77</v>
      </c>
      <c r="T5460" t="s">
        <v>3546</v>
      </c>
      <c r="U5460">
        <v>21.181000000000001</v>
      </c>
      <c r="V5460">
        <v>70.724000000000004</v>
      </c>
      <c r="W5460">
        <v>60</v>
      </c>
      <c r="X5460">
        <v>1</v>
      </c>
      <c r="Y5460">
        <v>1</v>
      </c>
      <c r="AB5460">
        <v>5</v>
      </c>
      <c r="AC5460">
        <v>1</v>
      </c>
      <c r="AE5460">
        <v>1</v>
      </c>
      <c r="AG5460">
        <v>2</v>
      </c>
      <c r="AI5460">
        <v>2</v>
      </c>
      <c r="AJ5460">
        <v>1</v>
      </c>
      <c r="AK5460">
        <v>1</v>
      </c>
      <c r="AN5460">
        <v>5</v>
      </c>
      <c r="AO5460">
        <v>1</v>
      </c>
      <c r="AQ5460">
        <v>1</v>
      </c>
      <c r="AS5460">
        <v>2</v>
      </c>
    </row>
    <row r="5461" spans="1:45" x14ac:dyDescent="0.35">
      <c r="A5461">
        <v>7700</v>
      </c>
      <c r="B5461" t="s">
        <v>47</v>
      </c>
      <c r="C5461">
        <v>2007</v>
      </c>
      <c r="D5461">
        <v>11</v>
      </c>
      <c r="E5461">
        <v>7</v>
      </c>
      <c r="F5461">
        <v>4</v>
      </c>
      <c r="G5461">
        <v>12</v>
      </c>
      <c r="H5461">
        <v>38.6</v>
      </c>
      <c r="I5461">
        <v>72</v>
      </c>
      <c r="J5461">
        <v>5.0999999999999996</v>
      </c>
      <c r="M5461">
        <v>5.0999999999999996</v>
      </c>
      <c r="R5461" t="s">
        <v>621</v>
      </c>
      <c r="T5461" t="s">
        <v>3613</v>
      </c>
      <c r="U5461">
        <v>9.7210000000000001</v>
      </c>
      <c r="V5461">
        <v>124.64700000000001</v>
      </c>
      <c r="W5461">
        <v>170</v>
      </c>
      <c r="X5461">
        <v>1</v>
      </c>
      <c r="Y5461">
        <v>1</v>
      </c>
      <c r="AJ5461">
        <v>1</v>
      </c>
      <c r="AK5461">
        <v>1</v>
      </c>
    </row>
    <row r="5462" spans="1:45" x14ac:dyDescent="0.35">
      <c r="A5462">
        <v>7701</v>
      </c>
      <c r="B5462" t="s">
        <v>47</v>
      </c>
      <c r="C5462">
        <v>2007</v>
      </c>
      <c r="D5462">
        <v>11</v>
      </c>
      <c r="E5462">
        <v>7</v>
      </c>
      <c r="F5462">
        <v>7</v>
      </c>
      <c r="G5462">
        <v>10</v>
      </c>
      <c r="H5462">
        <v>21.9</v>
      </c>
      <c r="I5462">
        <v>29</v>
      </c>
      <c r="J5462">
        <v>5.0999999999999996</v>
      </c>
      <c r="L5462">
        <v>5.0999999999999996</v>
      </c>
      <c r="M5462">
        <v>5.0999999999999996</v>
      </c>
      <c r="R5462" t="s">
        <v>959</v>
      </c>
      <c r="T5462" t="s">
        <v>3614</v>
      </c>
      <c r="U5462">
        <v>22.15</v>
      </c>
      <c r="V5462">
        <v>92.388000000000005</v>
      </c>
      <c r="W5462">
        <v>60</v>
      </c>
      <c r="AB5462">
        <v>10</v>
      </c>
      <c r="AC5462">
        <v>1</v>
      </c>
      <c r="AE5462">
        <v>1</v>
      </c>
      <c r="AN5462">
        <v>10</v>
      </c>
      <c r="AO5462">
        <v>1</v>
      </c>
      <c r="AQ5462">
        <v>1</v>
      </c>
    </row>
    <row r="5463" spans="1:45" x14ac:dyDescent="0.35">
      <c r="A5463">
        <v>7634</v>
      </c>
      <c r="B5463" t="s">
        <v>51</v>
      </c>
      <c r="C5463">
        <v>2007</v>
      </c>
      <c r="D5463">
        <v>11</v>
      </c>
      <c r="E5463">
        <v>14</v>
      </c>
      <c r="F5463">
        <v>15</v>
      </c>
      <c r="G5463">
        <v>40</v>
      </c>
      <c r="H5463">
        <v>50.5</v>
      </c>
      <c r="I5463">
        <v>40</v>
      </c>
      <c r="J5463">
        <v>7.7</v>
      </c>
      <c r="K5463">
        <v>7.7</v>
      </c>
      <c r="L5463">
        <v>7.4</v>
      </c>
      <c r="M5463">
        <v>6.7</v>
      </c>
      <c r="Q5463">
        <v>8</v>
      </c>
      <c r="R5463" t="s">
        <v>539</v>
      </c>
      <c r="T5463" t="s">
        <v>3615</v>
      </c>
      <c r="U5463">
        <v>-22.247</v>
      </c>
      <c r="V5463">
        <v>-69.89</v>
      </c>
      <c r="W5463">
        <v>160</v>
      </c>
      <c r="X5463">
        <v>2</v>
      </c>
      <c r="Y5463">
        <v>1</v>
      </c>
      <c r="AB5463">
        <v>65</v>
      </c>
      <c r="AC5463">
        <v>2</v>
      </c>
      <c r="AE5463">
        <v>3</v>
      </c>
      <c r="AG5463">
        <v>4</v>
      </c>
      <c r="AJ5463">
        <v>2</v>
      </c>
      <c r="AK5463">
        <v>1</v>
      </c>
      <c r="AN5463">
        <v>65</v>
      </c>
      <c r="AO5463">
        <v>2</v>
      </c>
      <c r="AQ5463">
        <v>3</v>
      </c>
      <c r="AS5463">
        <v>4</v>
      </c>
    </row>
    <row r="5464" spans="1:45" x14ac:dyDescent="0.35">
      <c r="A5464">
        <v>7702</v>
      </c>
      <c r="B5464" t="s">
        <v>47</v>
      </c>
      <c r="C5464">
        <v>2007</v>
      </c>
      <c r="D5464">
        <v>11</v>
      </c>
      <c r="E5464">
        <v>16</v>
      </c>
      <c r="F5464">
        <v>3</v>
      </c>
      <c r="G5464">
        <v>13</v>
      </c>
      <c r="H5464">
        <v>0.1</v>
      </c>
      <c r="I5464">
        <v>123</v>
      </c>
      <c r="J5464">
        <v>6.8</v>
      </c>
      <c r="K5464">
        <v>6.8</v>
      </c>
      <c r="M5464">
        <v>6.3</v>
      </c>
      <c r="R5464" t="s">
        <v>570</v>
      </c>
      <c r="T5464" t="s">
        <v>2595</v>
      </c>
      <c r="U5464">
        <v>-2.3119999999999998</v>
      </c>
      <c r="V5464">
        <v>-77.837999999999994</v>
      </c>
      <c r="W5464">
        <v>160</v>
      </c>
      <c r="AE5464">
        <v>1</v>
      </c>
      <c r="AQ5464">
        <v>1</v>
      </c>
    </row>
    <row r="5465" spans="1:45" x14ac:dyDescent="0.35">
      <c r="A5465">
        <v>7703</v>
      </c>
      <c r="B5465" t="s">
        <v>47</v>
      </c>
      <c r="C5465">
        <v>2007</v>
      </c>
      <c r="D5465">
        <v>11</v>
      </c>
      <c r="E5465">
        <v>20</v>
      </c>
      <c r="F5465">
        <v>5</v>
      </c>
      <c r="G5465">
        <v>20</v>
      </c>
      <c r="H5465">
        <v>3.4</v>
      </c>
      <c r="I5465">
        <v>7</v>
      </c>
      <c r="J5465">
        <v>4.8</v>
      </c>
      <c r="M5465">
        <v>4.8</v>
      </c>
      <c r="N5465">
        <v>4.9000000000000004</v>
      </c>
      <c r="R5465" t="s">
        <v>73</v>
      </c>
      <c r="T5465" t="s">
        <v>3616</v>
      </c>
      <c r="U5465">
        <v>31.68</v>
      </c>
      <c r="V5465">
        <v>49.93</v>
      </c>
      <c r="W5465">
        <v>140</v>
      </c>
      <c r="AB5465">
        <v>30</v>
      </c>
      <c r="AC5465">
        <v>1</v>
      </c>
      <c r="AE5465">
        <v>1</v>
      </c>
      <c r="AG5465">
        <v>1</v>
      </c>
      <c r="AI5465">
        <v>1</v>
      </c>
      <c r="AN5465">
        <v>30</v>
      </c>
      <c r="AO5465">
        <v>1</v>
      </c>
      <c r="AQ5465">
        <v>1</v>
      </c>
      <c r="AS5465">
        <v>1</v>
      </c>
    </row>
    <row r="5466" spans="1:45" x14ac:dyDescent="0.35">
      <c r="A5466">
        <v>7674</v>
      </c>
      <c r="B5466" t="s">
        <v>47</v>
      </c>
      <c r="C5466">
        <v>2007</v>
      </c>
      <c r="D5466">
        <v>11</v>
      </c>
      <c r="E5466">
        <v>25</v>
      </c>
      <c r="F5466">
        <v>16</v>
      </c>
      <c r="G5466">
        <v>2</v>
      </c>
      <c r="H5466">
        <v>17.899999999999999</v>
      </c>
      <c r="I5466">
        <v>35</v>
      </c>
      <c r="J5466">
        <v>6.5</v>
      </c>
      <c r="K5466">
        <v>6.5</v>
      </c>
      <c r="M5466">
        <v>6.2</v>
      </c>
      <c r="N5466">
        <v>6.3</v>
      </c>
      <c r="R5466" t="s">
        <v>676</v>
      </c>
      <c r="T5466" t="s">
        <v>2729</v>
      </c>
      <c r="U5466">
        <v>-8.2769999999999992</v>
      </c>
      <c r="V5466">
        <v>118.339</v>
      </c>
      <c r="W5466">
        <v>60</v>
      </c>
      <c r="X5466">
        <v>3</v>
      </c>
      <c r="Y5466">
        <v>1</v>
      </c>
      <c r="AC5466">
        <v>3</v>
      </c>
      <c r="AE5466">
        <v>2</v>
      </c>
      <c r="AG5466">
        <v>3</v>
      </c>
      <c r="AJ5466">
        <v>3</v>
      </c>
      <c r="AK5466">
        <v>1</v>
      </c>
      <c r="AO5466">
        <v>3</v>
      </c>
      <c r="AQ5466">
        <v>2</v>
      </c>
      <c r="AS5466">
        <v>3</v>
      </c>
    </row>
    <row r="5467" spans="1:45" x14ac:dyDescent="0.35">
      <c r="A5467">
        <v>7704</v>
      </c>
      <c r="B5467" t="s">
        <v>47</v>
      </c>
      <c r="C5467">
        <v>2007</v>
      </c>
      <c r="D5467">
        <v>11</v>
      </c>
      <c r="E5467">
        <v>25</v>
      </c>
      <c r="F5467">
        <v>23</v>
      </c>
      <c r="G5467">
        <v>12</v>
      </c>
      <c r="H5467">
        <v>17</v>
      </c>
      <c r="I5467">
        <v>10</v>
      </c>
      <c r="J5467">
        <v>4.7</v>
      </c>
      <c r="M5467">
        <v>4.7</v>
      </c>
      <c r="R5467" t="s">
        <v>77</v>
      </c>
      <c r="T5467" t="s">
        <v>3617</v>
      </c>
      <c r="U5467">
        <v>28.555</v>
      </c>
      <c r="V5467">
        <v>77.057000000000002</v>
      </c>
      <c r="W5467">
        <v>60</v>
      </c>
      <c r="AE5467">
        <v>1</v>
      </c>
      <c r="AG5467">
        <v>1</v>
      </c>
      <c r="AI5467">
        <v>1</v>
      </c>
      <c r="AQ5467">
        <v>1</v>
      </c>
      <c r="AS5467">
        <v>1</v>
      </c>
    </row>
    <row r="5468" spans="1:45" x14ac:dyDescent="0.35">
      <c r="A5468">
        <v>7675</v>
      </c>
      <c r="B5468" t="s">
        <v>51</v>
      </c>
      <c r="C5468">
        <v>2007</v>
      </c>
      <c r="D5468">
        <v>11</v>
      </c>
      <c r="E5468">
        <v>29</v>
      </c>
      <c r="F5468">
        <v>19</v>
      </c>
      <c r="G5468">
        <v>0</v>
      </c>
      <c r="H5468">
        <v>20.399999999999999</v>
      </c>
      <c r="I5468">
        <v>156</v>
      </c>
      <c r="J5468">
        <v>7.4</v>
      </c>
      <c r="K5468">
        <v>7.4</v>
      </c>
      <c r="M5468">
        <v>6.9</v>
      </c>
      <c r="R5468" t="s">
        <v>828</v>
      </c>
      <c r="T5468" t="s">
        <v>828</v>
      </c>
      <c r="U5468">
        <v>14.944000000000001</v>
      </c>
      <c r="V5468">
        <v>-61.274000000000001</v>
      </c>
      <c r="W5468">
        <v>90</v>
      </c>
      <c r="X5468">
        <v>1</v>
      </c>
      <c r="Y5468">
        <v>1</v>
      </c>
      <c r="AB5468">
        <v>102</v>
      </c>
      <c r="AC5468">
        <v>3</v>
      </c>
      <c r="AE5468">
        <v>1</v>
      </c>
      <c r="AJ5468">
        <v>1</v>
      </c>
      <c r="AK5468">
        <v>1</v>
      </c>
      <c r="AN5468">
        <v>102</v>
      </c>
      <c r="AO5468">
        <v>3</v>
      </c>
      <c r="AQ5468">
        <v>1</v>
      </c>
    </row>
    <row r="5469" spans="1:45" x14ac:dyDescent="0.35">
      <c r="A5469">
        <v>7708</v>
      </c>
      <c r="B5469" t="s">
        <v>47</v>
      </c>
      <c r="C5469">
        <v>2007</v>
      </c>
      <c r="D5469">
        <v>12</v>
      </c>
      <c r="E5469">
        <v>9</v>
      </c>
      <c r="F5469">
        <v>2</v>
      </c>
      <c r="G5469">
        <v>3</v>
      </c>
      <c r="H5469">
        <v>29.4</v>
      </c>
      <c r="I5469">
        <v>10</v>
      </c>
      <c r="J5469">
        <v>4.5999999999999996</v>
      </c>
      <c r="M5469">
        <v>4.5999999999999996</v>
      </c>
      <c r="R5469" t="s">
        <v>2343</v>
      </c>
      <c r="T5469" t="s">
        <v>3618</v>
      </c>
      <c r="U5469">
        <v>-15.048</v>
      </c>
      <c r="V5469">
        <v>-44.231000000000002</v>
      </c>
      <c r="W5469">
        <v>160</v>
      </c>
      <c r="X5469">
        <v>1</v>
      </c>
      <c r="Y5469">
        <v>1</v>
      </c>
      <c r="AB5469">
        <v>6</v>
      </c>
      <c r="AC5469">
        <v>1</v>
      </c>
      <c r="AE5469">
        <v>2</v>
      </c>
      <c r="AF5469">
        <v>76</v>
      </c>
      <c r="AG5469">
        <v>2</v>
      </c>
      <c r="AJ5469">
        <v>1</v>
      </c>
      <c r="AK5469">
        <v>1</v>
      </c>
      <c r="AN5469">
        <v>6</v>
      </c>
      <c r="AO5469">
        <v>1</v>
      </c>
      <c r="AQ5469">
        <v>2</v>
      </c>
      <c r="AR5469">
        <v>76</v>
      </c>
      <c r="AS5469">
        <v>2</v>
      </c>
    </row>
    <row r="5470" spans="1:45" x14ac:dyDescent="0.35">
      <c r="A5470">
        <v>7694</v>
      </c>
      <c r="B5470" t="s">
        <v>51</v>
      </c>
      <c r="C5470">
        <v>2007</v>
      </c>
      <c r="D5470">
        <v>12</v>
      </c>
      <c r="E5470">
        <v>9</v>
      </c>
      <c r="F5470">
        <v>7</v>
      </c>
      <c r="G5470">
        <v>28</v>
      </c>
      <c r="H5470">
        <v>20.8</v>
      </c>
      <c r="I5470">
        <v>153</v>
      </c>
      <c r="J5470">
        <v>7.8</v>
      </c>
      <c r="K5470">
        <v>7.8</v>
      </c>
      <c r="M5470">
        <v>7</v>
      </c>
      <c r="R5470" t="s">
        <v>1827</v>
      </c>
      <c r="T5470" t="s">
        <v>1828</v>
      </c>
      <c r="U5470">
        <v>-25.995999999999999</v>
      </c>
      <c r="V5470">
        <v>-177.51400000000001</v>
      </c>
      <c r="W5470">
        <v>170</v>
      </c>
    </row>
    <row r="5471" spans="1:45" x14ac:dyDescent="0.35">
      <c r="A5471">
        <v>7723</v>
      </c>
      <c r="B5471" t="s">
        <v>47</v>
      </c>
      <c r="C5471">
        <v>2007</v>
      </c>
      <c r="D5471">
        <v>12</v>
      </c>
      <c r="E5471">
        <v>15</v>
      </c>
      <c r="F5471">
        <v>18</v>
      </c>
      <c r="G5471">
        <v>22</v>
      </c>
      <c r="H5471">
        <v>27.1</v>
      </c>
      <c r="I5471">
        <v>25</v>
      </c>
      <c r="J5471">
        <v>5.9</v>
      </c>
      <c r="K5471">
        <v>5.9</v>
      </c>
      <c r="L5471">
        <v>5.7</v>
      </c>
      <c r="M5471">
        <v>5.5</v>
      </c>
      <c r="N5471">
        <v>6</v>
      </c>
      <c r="R5471" t="s">
        <v>539</v>
      </c>
      <c r="T5471" t="s">
        <v>3619</v>
      </c>
      <c r="U5471">
        <v>-32.689</v>
      </c>
      <c r="V5471">
        <v>-71.694999999999993</v>
      </c>
      <c r="W5471">
        <v>160</v>
      </c>
      <c r="AB5471">
        <v>4</v>
      </c>
      <c r="AC5471">
        <v>1</v>
      </c>
      <c r="AE5471">
        <v>1</v>
      </c>
      <c r="AG5471">
        <v>1</v>
      </c>
      <c r="AN5471">
        <v>4</v>
      </c>
      <c r="AO5471">
        <v>1</v>
      </c>
      <c r="AQ5471">
        <v>1</v>
      </c>
      <c r="AS5471">
        <v>1</v>
      </c>
    </row>
    <row r="5472" spans="1:45" x14ac:dyDescent="0.35">
      <c r="A5472">
        <v>7724</v>
      </c>
      <c r="B5472" t="s">
        <v>47</v>
      </c>
      <c r="C5472">
        <v>2007</v>
      </c>
      <c r="D5472">
        <v>12</v>
      </c>
      <c r="E5472">
        <v>20</v>
      </c>
      <c r="F5472">
        <v>7</v>
      </c>
      <c r="G5472">
        <v>55</v>
      </c>
      <c r="H5472">
        <v>15.8</v>
      </c>
      <c r="I5472">
        <v>20</v>
      </c>
      <c r="J5472">
        <v>6.6</v>
      </c>
      <c r="K5472">
        <v>6.6</v>
      </c>
      <c r="L5472">
        <v>6.5</v>
      </c>
      <c r="M5472">
        <v>6.3</v>
      </c>
      <c r="N5472">
        <v>6.9</v>
      </c>
      <c r="Q5472">
        <v>7</v>
      </c>
      <c r="R5472" t="s">
        <v>1186</v>
      </c>
      <c r="T5472" t="s">
        <v>2314</v>
      </c>
      <c r="U5472">
        <v>-39.011000000000003</v>
      </c>
      <c r="V5472">
        <v>178.291</v>
      </c>
      <c r="W5472">
        <v>170</v>
      </c>
      <c r="X5472">
        <v>1</v>
      </c>
      <c r="Y5472">
        <v>1</v>
      </c>
      <c r="AE5472">
        <v>1</v>
      </c>
      <c r="AF5472">
        <v>3</v>
      </c>
      <c r="AG5472">
        <v>1</v>
      </c>
      <c r="AJ5472">
        <v>1</v>
      </c>
      <c r="AK5472">
        <v>1</v>
      </c>
      <c r="AQ5472">
        <v>1</v>
      </c>
      <c r="AR5472">
        <v>3</v>
      </c>
      <c r="AS5472">
        <v>1</v>
      </c>
    </row>
    <row r="5473" spans="1:47" x14ac:dyDescent="0.35">
      <c r="A5473">
        <v>7725</v>
      </c>
      <c r="B5473" t="s">
        <v>47</v>
      </c>
      <c r="C5473">
        <v>2007</v>
      </c>
      <c r="D5473">
        <v>12</v>
      </c>
      <c r="E5473">
        <v>20</v>
      </c>
      <c r="F5473">
        <v>9</v>
      </c>
      <c r="G5473">
        <v>48</v>
      </c>
      <c r="H5473">
        <v>29.9</v>
      </c>
      <c r="I5473">
        <v>10</v>
      </c>
      <c r="J5473">
        <v>5.7</v>
      </c>
      <c r="K5473">
        <v>5.7</v>
      </c>
      <c r="L5473">
        <v>5.6</v>
      </c>
      <c r="M5473">
        <v>5.2</v>
      </c>
      <c r="N5473">
        <v>5.7</v>
      </c>
      <c r="R5473" t="s">
        <v>80</v>
      </c>
      <c r="T5473" t="s">
        <v>3620</v>
      </c>
      <c r="U5473">
        <v>39.417000000000002</v>
      </c>
      <c r="V5473">
        <v>33.212000000000003</v>
      </c>
      <c r="W5473">
        <v>140</v>
      </c>
      <c r="AE5473">
        <v>1</v>
      </c>
      <c r="AG5473">
        <v>1</v>
      </c>
      <c r="AI5473">
        <v>1</v>
      </c>
      <c r="AQ5473">
        <v>1</v>
      </c>
      <c r="AS5473">
        <v>1</v>
      </c>
    </row>
    <row r="5474" spans="1:47" x14ac:dyDescent="0.35">
      <c r="A5474">
        <v>7726</v>
      </c>
      <c r="B5474" t="s">
        <v>47</v>
      </c>
      <c r="C5474">
        <v>2007</v>
      </c>
      <c r="D5474">
        <v>12</v>
      </c>
      <c r="E5474">
        <v>26</v>
      </c>
      <c r="F5474">
        <v>23</v>
      </c>
      <c r="G5474">
        <v>47</v>
      </c>
      <c r="H5474">
        <v>10.7</v>
      </c>
      <c r="I5474">
        <v>8</v>
      </c>
      <c r="J5474">
        <v>5.6</v>
      </c>
      <c r="K5474">
        <v>5.6</v>
      </c>
      <c r="L5474">
        <v>5.5</v>
      </c>
      <c r="M5474">
        <v>5.2</v>
      </c>
      <c r="N5474">
        <v>5.5</v>
      </c>
      <c r="R5474" t="s">
        <v>80</v>
      </c>
      <c r="T5474" t="s">
        <v>3621</v>
      </c>
      <c r="U5474">
        <v>39.445999999999998</v>
      </c>
      <c r="V5474">
        <v>33.161999999999999</v>
      </c>
      <c r="W5474">
        <v>140</v>
      </c>
      <c r="AE5474">
        <v>3</v>
      </c>
      <c r="AF5474">
        <v>2214</v>
      </c>
      <c r="AG5474">
        <v>4</v>
      </c>
      <c r="AH5474">
        <v>2214</v>
      </c>
      <c r="AI5474">
        <v>4</v>
      </c>
      <c r="AQ5474">
        <v>3</v>
      </c>
      <c r="AR5474">
        <v>2214</v>
      </c>
      <c r="AS5474">
        <v>4</v>
      </c>
    </row>
    <row r="5475" spans="1:47" x14ac:dyDescent="0.35">
      <c r="A5475">
        <v>7745</v>
      </c>
      <c r="B5475" t="s">
        <v>47</v>
      </c>
      <c r="C5475">
        <v>2008</v>
      </c>
      <c r="D5475">
        <v>1</v>
      </c>
      <c r="E5475">
        <v>1</v>
      </c>
      <c r="F5475">
        <v>6</v>
      </c>
      <c r="G5475">
        <v>32</v>
      </c>
      <c r="H5475">
        <v>27.9</v>
      </c>
      <c r="I5475">
        <v>6</v>
      </c>
      <c r="J5475">
        <v>5.6</v>
      </c>
      <c r="K5475">
        <v>5.6</v>
      </c>
      <c r="L5475">
        <v>5.4</v>
      </c>
      <c r="M5475">
        <v>5.8</v>
      </c>
      <c r="R5475" t="s">
        <v>82</v>
      </c>
      <c r="T5475" t="s">
        <v>3622</v>
      </c>
      <c r="U5475">
        <v>40.287999999999997</v>
      </c>
      <c r="V5475">
        <v>72.984999999999999</v>
      </c>
      <c r="W5475">
        <v>40</v>
      </c>
      <c r="AE5475">
        <v>3</v>
      </c>
      <c r="AF5475">
        <v>5385</v>
      </c>
      <c r="AG5475">
        <v>4</v>
      </c>
      <c r="AQ5475">
        <v>3</v>
      </c>
      <c r="AR5475">
        <v>5385</v>
      </c>
      <c r="AS5475">
        <v>4</v>
      </c>
    </row>
    <row r="5476" spans="1:47" x14ac:dyDescent="0.35">
      <c r="A5476">
        <v>7746</v>
      </c>
      <c r="B5476" t="s">
        <v>47</v>
      </c>
      <c r="C5476">
        <v>2008</v>
      </c>
      <c r="D5476">
        <v>1</v>
      </c>
      <c r="E5476">
        <v>5</v>
      </c>
      <c r="F5476">
        <v>1</v>
      </c>
      <c r="G5476">
        <v>56</v>
      </c>
      <c r="H5476">
        <v>45.4</v>
      </c>
      <c r="I5476">
        <v>66</v>
      </c>
      <c r="J5476">
        <v>5.6</v>
      </c>
      <c r="K5476">
        <v>5.6</v>
      </c>
      <c r="M5476">
        <v>5.4</v>
      </c>
      <c r="R5476" t="s">
        <v>578</v>
      </c>
      <c r="T5476" t="s">
        <v>3623</v>
      </c>
      <c r="U5476">
        <v>14.129</v>
      </c>
      <c r="V5476">
        <v>-91.478999999999999</v>
      </c>
      <c r="W5476">
        <v>100</v>
      </c>
      <c r="AE5476">
        <v>1</v>
      </c>
      <c r="AQ5476">
        <v>1</v>
      </c>
      <c r="AU5476">
        <v>1</v>
      </c>
    </row>
    <row r="5477" spans="1:47" x14ac:dyDescent="0.35">
      <c r="A5477">
        <v>7747</v>
      </c>
      <c r="B5477" t="s">
        <v>47</v>
      </c>
      <c r="C5477">
        <v>2008</v>
      </c>
      <c r="D5477">
        <v>1</v>
      </c>
      <c r="E5477">
        <v>7</v>
      </c>
      <c r="F5477">
        <v>3</v>
      </c>
      <c r="G5477">
        <v>12</v>
      </c>
      <c r="H5477">
        <v>26.8</v>
      </c>
      <c r="I5477">
        <v>12</v>
      </c>
      <c r="J5477">
        <v>5.9</v>
      </c>
      <c r="K5477">
        <v>5.9</v>
      </c>
      <c r="L5477">
        <v>5.6</v>
      </c>
      <c r="M5477">
        <v>6</v>
      </c>
      <c r="R5477" t="s">
        <v>676</v>
      </c>
      <c r="T5477" t="s">
        <v>3624</v>
      </c>
      <c r="U5477">
        <v>-0.79500000000000004</v>
      </c>
      <c r="V5477">
        <v>134.012</v>
      </c>
      <c r="W5477">
        <v>170</v>
      </c>
      <c r="AB5477">
        <v>6</v>
      </c>
      <c r="AC5477">
        <v>1</v>
      </c>
      <c r="AE5477">
        <v>1</v>
      </c>
      <c r="AH5477">
        <v>22</v>
      </c>
      <c r="AI5477">
        <v>1</v>
      </c>
      <c r="AN5477">
        <v>6</v>
      </c>
      <c r="AO5477">
        <v>1</v>
      </c>
      <c r="AQ5477">
        <v>1</v>
      </c>
      <c r="AT5477">
        <v>22</v>
      </c>
      <c r="AU5477">
        <v>1</v>
      </c>
    </row>
    <row r="5478" spans="1:47" x14ac:dyDescent="0.35">
      <c r="A5478">
        <v>7748</v>
      </c>
      <c r="B5478" t="s">
        <v>47</v>
      </c>
      <c r="C5478">
        <v>2008</v>
      </c>
      <c r="D5478">
        <v>1</v>
      </c>
      <c r="E5478">
        <v>9</v>
      </c>
      <c r="F5478">
        <v>22</v>
      </c>
      <c r="G5478">
        <v>24</v>
      </c>
      <c r="H5478">
        <v>3.8</v>
      </c>
      <c r="I5478">
        <v>10</v>
      </c>
      <c r="J5478">
        <v>4.5999999999999996</v>
      </c>
      <c r="M5478">
        <v>4.5999999999999996</v>
      </c>
      <c r="N5478">
        <v>5.3</v>
      </c>
      <c r="R5478" t="s">
        <v>258</v>
      </c>
      <c r="T5478" t="s">
        <v>3625</v>
      </c>
      <c r="U5478">
        <v>35.616</v>
      </c>
      <c r="V5478">
        <v>-0.56999999999999995</v>
      </c>
      <c r="W5478">
        <v>15</v>
      </c>
      <c r="X5478">
        <v>1</v>
      </c>
      <c r="Y5478">
        <v>1</v>
      </c>
      <c r="AE5478">
        <v>2</v>
      </c>
      <c r="AJ5478">
        <v>1</v>
      </c>
      <c r="AK5478">
        <v>1</v>
      </c>
      <c r="AQ5478">
        <v>2</v>
      </c>
      <c r="AU5478">
        <v>2</v>
      </c>
    </row>
    <row r="5479" spans="1:47" x14ac:dyDescent="0.35">
      <c r="A5479">
        <v>7749</v>
      </c>
      <c r="B5479" t="s">
        <v>47</v>
      </c>
      <c r="C5479">
        <v>2008</v>
      </c>
      <c r="D5479">
        <v>1</v>
      </c>
      <c r="E5479">
        <v>12</v>
      </c>
      <c r="F5479">
        <v>22</v>
      </c>
      <c r="G5479">
        <v>44</v>
      </c>
      <c r="H5479">
        <v>47.3</v>
      </c>
      <c r="I5479">
        <v>34</v>
      </c>
      <c r="J5479">
        <v>5</v>
      </c>
      <c r="M5479">
        <v>5</v>
      </c>
      <c r="R5479" t="s">
        <v>959</v>
      </c>
      <c r="T5479" t="s">
        <v>3626</v>
      </c>
      <c r="U5479">
        <v>22.760999999999999</v>
      </c>
      <c r="V5479">
        <v>92.332999999999998</v>
      </c>
      <c r="W5479">
        <v>60</v>
      </c>
      <c r="AE5479">
        <v>1</v>
      </c>
      <c r="AI5479">
        <v>2</v>
      </c>
      <c r="AQ5479">
        <v>1</v>
      </c>
      <c r="AU5479">
        <v>2</v>
      </c>
    </row>
    <row r="5480" spans="1:47" x14ac:dyDescent="0.35">
      <c r="A5480">
        <v>7750</v>
      </c>
      <c r="B5480" t="s">
        <v>47</v>
      </c>
      <c r="C5480">
        <v>2008</v>
      </c>
      <c r="D5480">
        <v>1</v>
      </c>
      <c r="E5480">
        <v>22</v>
      </c>
      <c r="F5480">
        <v>17</v>
      </c>
      <c r="G5480">
        <v>14</v>
      </c>
      <c r="H5480">
        <v>57.9</v>
      </c>
      <c r="I5480">
        <v>20</v>
      </c>
      <c r="J5480">
        <v>6.1</v>
      </c>
      <c r="K5480">
        <v>6.1</v>
      </c>
      <c r="M5480">
        <v>5.9</v>
      </c>
      <c r="R5480" t="s">
        <v>676</v>
      </c>
      <c r="T5480" t="s">
        <v>3515</v>
      </c>
      <c r="U5480">
        <v>1.0109999999999999</v>
      </c>
      <c r="V5480">
        <v>97.441999999999993</v>
      </c>
      <c r="W5480">
        <v>60</v>
      </c>
      <c r="X5480">
        <v>1</v>
      </c>
      <c r="Y5480">
        <v>1</v>
      </c>
      <c r="AB5480">
        <v>5</v>
      </c>
      <c r="AC5480">
        <v>1</v>
      </c>
      <c r="AE5480">
        <v>1</v>
      </c>
      <c r="AJ5480">
        <v>1</v>
      </c>
      <c r="AK5480">
        <v>1</v>
      </c>
      <c r="AN5480">
        <v>5</v>
      </c>
      <c r="AO5480">
        <v>1</v>
      </c>
      <c r="AQ5480">
        <v>1</v>
      </c>
      <c r="AU5480">
        <v>2</v>
      </c>
    </row>
    <row r="5481" spans="1:47" x14ac:dyDescent="0.35">
      <c r="A5481">
        <v>7764</v>
      </c>
      <c r="B5481" t="s">
        <v>47</v>
      </c>
      <c r="C5481">
        <v>2008</v>
      </c>
      <c r="D5481">
        <v>2</v>
      </c>
      <c r="E5481">
        <v>3</v>
      </c>
      <c r="F5481">
        <v>7</v>
      </c>
      <c r="G5481">
        <v>34</v>
      </c>
      <c r="H5481">
        <v>12.1</v>
      </c>
      <c r="I5481">
        <v>10</v>
      </c>
      <c r="J5481">
        <v>5.9</v>
      </c>
      <c r="K5481">
        <v>5.9</v>
      </c>
      <c r="L5481">
        <v>5.8</v>
      </c>
      <c r="M5481">
        <v>6.1</v>
      </c>
      <c r="R5481" t="s">
        <v>1156</v>
      </c>
      <c r="T5481" t="s">
        <v>3627</v>
      </c>
      <c r="U5481">
        <v>-2.2959999999999998</v>
      </c>
      <c r="V5481">
        <v>28.9</v>
      </c>
      <c r="W5481">
        <v>10</v>
      </c>
      <c r="X5481">
        <v>38</v>
      </c>
      <c r="Y5481">
        <v>1</v>
      </c>
      <c r="AB5481">
        <v>717</v>
      </c>
      <c r="AC5481">
        <v>3</v>
      </c>
      <c r="AE5481">
        <v>3</v>
      </c>
      <c r="AF5481">
        <v>99</v>
      </c>
      <c r="AG5481">
        <v>2</v>
      </c>
      <c r="AH5481">
        <v>815</v>
      </c>
      <c r="AI5481">
        <v>3</v>
      </c>
      <c r="AJ5481">
        <v>38</v>
      </c>
      <c r="AK5481">
        <v>1</v>
      </c>
      <c r="AN5481">
        <v>717</v>
      </c>
      <c r="AO5481">
        <v>3</v>
      </c>
      <c r="AQ5481">
        <v>3</v>
      </c>
      <c r="AR5481">
        <v>99</v>
      </c>
      <c r="AS5481">
        <v>2</v>
      </c>
      <c r="AT5481">
        <v>815</v>
      </c>
      <c r="AU5481">
        <v>3</v>
      </c>
    </row>
    <row r="5482" spans="1:47" x14ac:dyDescent="0.35">
      <c r="A5482">
        <v>7765</v>
      </c>
      <c r="B5482" t="s">
        <v>47</v>
      </c>
      <c r="C5482">
        <v>2008</v>
      </c>
      <c r="D5482">
        <v>2</v>
      </c>
      <c r="E5482">
        <v>6</v>
      </c>
      <c r="F5482">
        <v>6</v>
      </c>
      <c r="G5482">
        <v>9</v>
      </c>
      <c r="H5482">
        <v>40.4</v>
      </c>
      <c r="I5482">
        <v>10</v>
      </c>
      <c r="J5482">
        <v>4.3</v>
      </c>
      <c r="M5482">
        <v>4.3</v>
      </c>
      <c r="R5482" t="s">
        <v>77</v>
      </c>
      <c r="T5482" t="s">
        <v>3628</v>
      </c>
      <c r="U5482">
        <v>23.433</v>
      </c>
      <c r="V5482">
        <v>87.111000000000004</v>
      </c>
      <c r="W5482">
        <v>60</v>
      </c>
      <c r="X5482">
        <v>1</v>
      </c>
      <c r="Y5482">
        <v>1</v>
      </c>
      <c r="AB5482">
        <v>50</v>
      </c>
      <c r="AC5482">
        <v>1</v>
      </c>
      <c r="AE5482">
        <v>2</v>
      </c>
      <c r="AJ5482">
        <v>1</v>
      </c>
      <c r="AK5482">
        <v>1</v>
      </c>
      <c r="AN5482">
        <v>50</v>
      </c>
      <c r="AO5482">
        <v>1</v>
      </c>
      <c r="AQ5482">
        <v>2</v>
      </c>
      <c r="AU5482">
        <v>3</v>
      </c>
    </row>
    <row r="5483" spans="1:47" x14ac:dyDescent="0.35">
      <c r="A5483">
        <v>7766</v>
      </c>
      <c r="B5483" t="s">
        <v>47</v>
      </c>
      <c r="C5483">
        <v>2008</v>
      </c>
      <c r="D5483">
        <v>2</v>
      </c>
      <c r="E5483">
        <v>9</v>
      </c>
      <c r="F5483">
        <v>7</v>
      </c>
      <c r="G5483">
        <v>12</v>
      </c>
      <c r="H5483">
        <v>5.8</v>
      </c>
      <c r="I5483">
        <v>3</v>
      </c>
      <c r="J5483">
        <v>5.0999999999999996</v>
      </c>
      <c r="K5483">
        <v>5.0999999999999996</v>
      </c>
      <c r="M5483">
        <v>5.0999999999999996</v>
      </c>
      <c r="N5483">
        <v>5.5</v>
      </c>
      <c r="R5483" t="s">
        <v>543</v>
      </c>
      <c r="T5483" t="s">
        <v>858</v>
      </c>
      <c r="U5483">
        <v>32.456000000000003</v>
      </c>
      <c r="V5483">
        <v>-115.315</v>
      </c>
      <c r="W5483">
        <v>150</v>
      </c>
      <c r="AE5483">
        <v>1</v>
      </c>
      <c r="AQ5483">
        <v>1</v>
      </c>
    </row>
    <row r="5484" spans="1:47" x14ac:dyDescent="0.35">
      <c r="A5484">
        <v>7767</v>
      </c>
      <c r="B5484" t="s">
        <v>47</v>
      </c>
      <c r="C5484">
        <v>2008</v>
      </c>
      <c r="D5484">
        <v>2</v>
      </c>
      <c r="E5484">
        <v>13</v>
      </c>
      <c r="F5484">
        <v>20</v>
      </c>
      <c r="G5484">
        <v>55</v>
      </c>
      <c r="H5484">
        <v>31.5</v>
      </c>
      <c r="I5484">
        <v>14</v>
      </c>
      <c r="J5484">
        <v>4.9000000000000004</v>
      </c>
      <c r="L5484">
        <v>4.9000000000000004</v>
      </c>
      <c r="M5484">
        <v>4.5</v>
      </c>
      <c r="N5484">
        <v>4.2</v>
      </c>
      <c r="R5484" t="s">
        <v>73</v>
      </c>
      <c r="T5484" t="s">
        <v>3629</v>
      </c>
      <c r="U5484">
        <v>31.73</v>
      </c>
      <c r="V5484">
        <v>51.2</v>
      </c>
      <c r="W5484">
        <v>140</v>
      </c>
      <c r="AB5484">
        <v>10</v>
      </c>
      <c r="AC5484">
        <v>1</v>
      </c>
      <c r="AE5484">
        <v>1</v>
      </c>
      <c r="AN5484">
        <v>10</v>
      </c>
      <c r="AO5484">
        <v>1</v>
      </c>
      <c r="AQ5484">
        <v>1</v>
      </c>
      <c r="AT5484">
        <v>70</v>
      </c>
      <c r="AU5484">
        <v>2</v>
      </c>
    </row>
    <row r="5485" spans="1:47" x14ac:dyDescent="0.35">
      <c r="A5485">
        <v>7768</v>
      </c>
      <c r="B5485" t="s">
        <v>47</v>
      </c>
      <c r="C5485">
        <v>2008</v>
      </c>
      <c r="D5485">
        <v>2</v>
      </c>
      <c r="E5485">
        <v>14</v>
      </c>
      <c r="F5485">
        <v>2</v>
      </c>
      <c r="G5485">
        <v>7</v>
      </c>
      <c r="H5485">
        <v>46.7</v>
      </c>
      <c r="I5485">
        <v>10</v>
      </c>
      <c r="J5485">
        <v>4.9000000000000004</v>
      </c>
      <c r="L5485">
        <v>4.9000000000000004</v>
      </c>
      <c r="M5485">
        <v>5.4</v>
      </c>
      <c r="R5485" t="s">
        <v>3325</v>
      </c>
      <c r="T5485" t="s">
        <v>3326</v>
      </c>
      <c r="U5485">
        <v>-2.4039999999999999</v>
      </c>
      <c r="V5485">
        <v>28.917999999999999</v>
      </c>
      <c r="W5485">
        <v>10</v>
      </c>
      <c r="X5485">
        <v>1</v>
      </c>
      <c r="Y5485">
        <v>1</v>
      </c>
      <c r="AB5485">
        <v>109</v>
      </c>
      <c r="AC5485">
        <v>3</v>
      </c>
      <c r="AE5485">
        <v>1</v>
      </c>
      <c r="AH5485">
        <v>5</v>
      </c>
      <c r="AI5485">
        <v>1</v>
      </c>
      <c r="AJ5485">
        <v>1</v>
      </c>
      <c r="AK5485">
        <v>1</v>
      </c>
      <c r="AN5485">
        <v>109</v>
      </c>
      <c r="AO5485">
        <v>3</v>
      </c>
      <c r="AQ5485">
        <v>1</v>
      </c>
      <c r="AT5485">
        <v>5</v>
      </c>
      <c r="AU5485">
        <v>1</v>
      </c>
    </row>
    <row r="5486" spans="1:47" x14ac:dyDescent="0.35">
      <c r="A5486">
        <v>7769</v>
      </c>
      <c r="B5486" t="s">
        <v>47</v>
      </c>
      <c r="C5486">
        <v>2008</v>
      </c>
      <c r="D5486">
        <v>2</v>
      </c>
      <c r="E5486">
        <v>15</v>
      </c>
      <c r="F5486">
        <v>10</v>
      </c>
      <c r="G5486">
        <v>36</v>
      </c>
      <c r="H5486">
        <v>19</v>
      </c>
      <c r="I5486">
        <v>10</v>
      </c>
      <c r="J5486">
        <v>5</v>
      </c>
      <c r="M5486">
        <v>5</v>
      </c>
      <c r="N5486">
        <v>5.3</v>
      </c>
      <c r="R5486" t="s">
        <v>65</v>
      </c>
      <c r="T5486" t="s">
        <v>3630</v>
      </c>
      <c r="U5486">
        <v>33.326999999999998</v>
      </c>
      <c r="V5486">
        <v>35.305</v>
      </c>
      <c r="W5486">
        <v>140</v>
      </c>
      <c r="AB5486">
        <v>10</v>
      </c>
      <c r="AC5486">
        <v>1</v>
      </c>
      <c r="AE5486">
        <v>1</v>
      </c>
      <c r="AI5486">
        <v>1</v>
      </c>
      <c r="AN5486">
        <v>10</v>
      </c>
      <c r="AO5486">
        <v>1</v>
      </c>
      <c r="AQ5486">
        <v>1</v>
      </c>
      <c r="AU5486">
        <v>1</v>
      </c>
    </row>
    <row r="5487" spans="1:47" x14ac:dyDescent="0.35">
      <c r="A5487">
        <v>7870</v>
      </c>
      <c r="B5487" t="s">
        <v>47</v>
      </c>
      <c r="C5487">
        <v>2008</v>
      </c>
      <c r="D5487">
        <v>2</v>
      </c>
      <c r="E5487">
        <v>20</v>
      </c>
      <c r="F5487">
        <v>8</v>
      </c>
      <c r="G5487">
        <v>8</v>
      </c>
      <c r="H5487">
        <v>30.5</v>
      </c>
      <c r="I5487">
        <v>26</v>
      </c>
      <c r="J5487">
        <v>7.4</v>
      </c>
      <c r="K5487">
        <v>7.4</v>
      </c>
      <c r="L5487">
        <v>7.5</v>
      </c>
      <c r="M5487">
        <v>6.5</v>
      </c>
      <c r="R5487" t="s">
        <v>676</v>
      </c>
      <c r="T5487" t="s">
        <v>3631</v>
      </c>
      <c r="U5487">
        <v>2.7679999999999998</v>
      </c>
      <c r="V5487">
        <v>95.963999999999999</v>
      </c>
      <c r="W5487">
        <v>60</v>
      </c>
      <c r="X5487">
        <v>3</v>
      </c>
      <c r="Y5487">
        <v>1</v>
      </c>
      <c r="AB5487">
        <v>25</v>
      </c>
      <c r="AC5487">
        <v>1</v>
      </c>
      <c r="AJ5487">
        <v>3</v>
      </c>
      <c r="AK5487">
        <v>1</v>
      </c>
      <c r="AN5487">
        <v>25</v>
      </c>
      <c r="AO5487">
        <v>1</v>
      </c>
    </row>
    <row r="5488" spans="1:47" x14ac:dyDescent="0.35">
      <c r="A5488">
        <v>7871</v>
      </c>
      <c r="B5488" t="s">
        <v>47</v>
      </c>
      <c r="C5488">
        <v>2008</v>
      </c>
      <c r="D5488">
        <v>2</v>
      </c>
      <c r="E5488">
        <v>21</v>
      </c>
      <c r="F5488">
        <v>14</v>
      </c>
      <c r="G5488">
        <v>16</v>
      </c>
      <c r="H5488">
        <v>2.7</v>
      </c>
      <c r="I5488">
        <v>7</v>
      </c>
      <c r="J5488">
        <v>6</v>
      </c>
      <c r="K5488">
        <v>6</v>
      </c>
      <c r="L5488">
        <v>5.8</v>
      </c>
      <c r="M5488">
        <v>5.7</v>
      </c>
      <c r="Q5488">
        <v>8</v>
      </c>
      <c r="R5488" t="s">
        <v>505</v>
      </c>
      <c r="S5488" t="s">
        <v>688</v>
      </c>
      <c r="T5488" t="s">
        <v>3632</v>
      </c>
      <c r="U5488">
        <v>41.152999999999999</v>
      </c>
      <c r="V5488">
        <v>-114.867</v>
      </c>
      <c r="W5488">
        <v>150</v>
      </c>
      <c r="AB5488">
        <v>3</v>
      </c>
      <c r="AC5488">
        <v>1</v>
      </c>
      <c r="AE5488">
        <v>2</v>
      </c>
      <c r="AH5488">
        <v>720</v>
      </c>
      <c r="AI5488">
        <v>3</v>
      </c>
      <c r="AN5488">
        <v>3</v>
      </c>
      <c r="AO5488">
        <v>1</v>
      </c>
      <c r="AQ5488">
        <v>2</v>
      </c>
      <c r="AT5488">
        <v>720</v>
      </c>
      <c r="AU5488">
        <v>3</v>
      </c>
    </row>
    <row r="5489" spans="1:47" x14ac:dyDescent="0.35">
      <c r="A5489">
        <v>7743</v>
      </c>
      <c r="B5489" t="s">
        <v>51</v>
      </c>
      <c r="C5489">
        <v>2008</v>
      </c>
      <c r="D5489">
        <v>2</v>
      </c>
      <c r="E5489">
        <v>25</v>
      </c>
      <c r="F5489">
        <v>8</v>
      </c>
      <c r="G5489">
        <v>36</v>
      </c>
      <c r="H5489">
        <v>33</v>
      </c>
      <c r="I5489">
        <v>25</v>
      </c>
      <c r="J5489">
        <v>6.5</v>
      </c>
      <c r="K5489">
        <v>6.5</v>
      </c>
      <c r="L5489">
        <v>6.6</v>
      </c>
      <c r="M5489">
        <v>6.4</v>
      </c>
      <c r="R5489" t="s">
        <v>676</v>
      </c>
      <c r="T5489" t="s">
        <v>3451</v>
      </c>
      <c r="U5489">
        <v>-2.4860000000000002</v>
      </c>
      <c r="V5489">
        <v>99.971999999999994</v>
      </c>
      <c r="W5489">
        <v>60</v>
      </c>
      <c r="AE5489">
        <v>1</v>
      </c>
      <c r="AI5489">
        <v>2</v>
      </c>
      <c r="AQ5489">
        <v>1</v>
      </c>
      <c r="AU5489">
        <v>2</v>
      </c>
    </row>
    <row r="5490" spans="1:47" x14ac:dyDescent="0.35">
      <c r="A5490">
        <v>7872</v>
      </c>
      <c r="B5490" t="s">
        <v>47</v>
      </c>
      <c r="C5490">
        <v>2008</v>
      </c>
      <c r="D5490">
        <v>2</v>
      </c>
      <c r="E5490">
        <v>27</v>
      </c>
      <c r="F5490">
        <v>0</v>
      </c>
      <c r="G5490">
        <v>56</v>
      </c>
      <c r="H5490">
        <v>47.8</v>
      </c>
      <c r="I5490">
        <v>18</v>
      </c>
      <c r="J5490">
        <v>4.8</v>
      </c>
      <c r="M5490">
        <v>4.8</v>
      </c>
      <c r="N5490">
        <v>5.3</v>
      </c>
      <c r="R5490" t="s">
        <v>227</v>
      </c>
      <c r="T5490" t="s">
        <v>3633</v>
      </c>
      <c r="U5490">
        <v>53.402999999999999</v>
      </c>
      <c r="V5490">
        <v>-0.33200000000000002</v>
      </c>
      <c r="W5490">
        <v>120</v>
      </c>
      <c r="AB5490">
        <v>1</v>
      </c>
      <c r="AC5490">
        <v>1</v>
      </c>
      <c r="AE5490">
        <v>1</v>
      </c>
      <c r="AN5490">
        <v>1</v>
      </c>
      <c r="AO5490">
        <v>1</v>
      </c>
      <c r="AQ5490">
        <v>1</v>
      </c>
      <c r="AU5490">
        <v>1</v>
      </c>
    </row>
    <row r="5491" spans="1:47" x14ac:dyDescent="0.35">
      <c r="A5491">
        <v>7873</v>
      </c>
      <c r="B5491" t="s">
        <v>47</v>
      </c>
      <c r="C5491">
        <v>2008</v>
      </c>
      <c r="D5491">
        <v>2</v>
      </c>
      <c r="E5491">
        <v>29</v>
      </c>
      <c r="F5491">
        <v>4</v>
      </c>
      <c r="G5491">
        <v>46</v>
      </c>
      <c r="H5491" t="s">
        <v>48</v>
      </c>
      <c r="I5491">
        <v>10</v>
      </c>
      <c r="J5491">
        <v>4.3</v>
      </c>
      <c r="M5491">
        <v>4.3</v>
      </c>
      <c r="R5491" t="s">
        <v>2343</v>
      </c>
      <c r="T5491" t="s">
        <v>3634</v>
      </c>
      <c r="U5491">
        <v>-3.7</v>
      </c>
      <c r="V5491">
        <v>-40.35</v>
      </c>
      <c r="W5491">
        <v>160</v>
      </c>
      <c r="AE5491">
        <v>1</v>
      </c>
      <c r="AQ5491">
        <v>1</v>
      </c>
    </row>
    <row r="5492" spans="1:47" x14ac:dyDescent="0.35">
      <c r="A5492">
        <v>7874</v>
      </c>
      <c r="B5492" t="s">
        <v>47</v>
      </c>
      <c r="C5492">
        <v>2008</v>
      </c>
      <c r="D5492">
        <v>3</v>
      </c>
      <c r="E5492">
        <v>9</v>
      </c>
      <c r="F5492">
        <v>11</v>
      </c>
      <c r="G5492">
        <v>10</v>
      </c>
      <c r="H5492">
        <v>41</v>
      </c>
      <c r="I5492">
        <v>10</v>
      </c>
      <c r="J5492">
        <v>4.5</v>
      </c>
      <c r="M5492">
        <v>4.5</v>
      </c>
      <c r="R5492" t="s">
        <v>77</v>
      </c>
      <c r="T5492" t="s">
        <v>3546</v>
      </c>
      <c r="U5492">
        <v>23.33</v>
      </c>
      <c r="V5492">
        <v>70.591999999999999</v>
      </c>
      <c r="W5492">
        <v>60</v>
      </c>
      <c r="AE5492">
        <v>1</v>
      </c>
      <c r="AQ5492">
        <v>1</v>
      </c>
      <c r="AU5492">
        <v>1</v>
      </c>
    </row>
    <row r="5493" spans="1:47" x14ac:dyDescent="0.35">
      <c r="A5493">
        <v>7875</v>
      </c>
      <c r="B5493" t="s">
        <v>47</v>
      </c>
      <c r="C5493">
        <v>2008</v>
      </c>
      <c r="D5493">
        <v>3</v>
      </c>
      <c r="E5493">
        <v>20</v>
      </c>
      <c r="F5493">
        <v>22</v>
      </c>
      <c r="G5493">
        <v>32</v>
      </c>
      <c r="H5493">
        <v>57.9</v>
      </c>
      <c r="I5493">
        <v>10</v>
      </c>
      <c r="J5493">
        <v>7.2</v>
      </c>
      <c r="K5493">
        <v>7.2</v>
      </c>
      <c r="L5493">
        <v>7.3</v>
      </c>
      <c r="M5493">
        <v>6.3</v>
      </c>
      <c r="R5493" t="s">
        <v>93</v>
      </c>
      <c r="T5493" t="s">
        <v>1118</v>
      </c>
      <c r="U5493">
        <v>35.49</v>
      </c>
      <c r="V5493">
        <v>81.466999999999999</v>
      </c>
      <c r="W5493">
        <v>40</v>
      </c>
      <c r="AE5493">
        <v>3</v>
      </c>
      <c r="AF5493">
        <v>2200</v>
      </c>
      <c r="AG5493">
        <v>4</v>
      </c>
      <c r="AQ5493">
        <v>3</v>
      </c>
      <c r="AR5493">
        <v>2200</v>
      </c>
      <c r="AS5493">
        <v>4</v>
      </c>
    </row>
    <row r="5494" spans="1:47" x14ac:dyDescent="0.35">
      <c r="A5494">
        <v>7876</v>
      </c>
      <c r="B5494" t="s">
        <v>47</v>
      </c>
      <c r="C5494">
        <v>2008</v>
      </c>
      <c r="D5494">
        <v>3</v>
      </c>
      <c r="E5494">
        <v>29</v>
      </c>
      <c r="F5494">
        <v>12</v>
      </c>
      <c r="G5494">
        <v>51</v>
      </c>
      <c r="H5494">
        <v>24.7</v>
      </c>
      <c r="I5494">
        <v>51</v>
      </c>
      <c r="J5494">
        <v>5.3</v>
      </c>
      <c r="K5494">
        <v>5.3</v>
      </c>
      <c r="M5494">
        <v>5.4</v>
      </c>
      <c r="R5494" t="s">
        <v>479</v>
      </c>
      <c r="T5494" t="s">
        <v>1876</v>
      </c>
      <c r="U5494">
        <v>-12.178000000000001</v>
      </c>
      <c r="V5494">
        <v>-77.164000000000001</v>
      </c>
      <c r="W5494">
        <v>160</v>
      </c>
      <c r="AB5494">
        <v>1</v>
      </c>
      <c r="AC5494">
        <v>1</v>
      </c>
      <c r="AE5494">
        <v>1</v>
      </c>
      <c r="AF5494">
        <v>5</v>
      </c>
      <c r="AG5494">
        <v>1</v>
      </c>
      <c r="AN5494">
        <v>1</v>
      </c>
      <c r="AO5494">
        <v>1</v>
      </c>
      <c r="AQ5494">
        <v>1</v>
      </c>
      <c r="AR5494">
        <v>5</v>
      </c>
      <c r="AS5494">
        <v>1</v>
      </c>
    </row>
    <row r="5495" spans="1:47" x14ac:dyDescent="0.35">
      <c r="A5495">
        <v>7800</v>
      </c>
      <c r="B5495" t="s">
        <v>51</v>
      </c>
      <c r="C5495">
        <v>2008</v>
      </c>
      <c r="D5495">
        <v>4</v>
      </c>
      <c r="E5495">
        <v>9</v>
      </c>
      <c r="F5495">
        <v>12</v>
      </c>
      <c r="G5495">
        <v>46</v>
      </c>
      <c r="H5495">
        <v>12.7</v>
      </c>
      <c r="I5495">
        <v>33</v>
      </c>
      <c r="J5495">
        <v>7.3</v>
      </c>
      <c r="K5495">
        <v>7.3</v>
      </c>
      <c r="L5495">
        <v>7.3</v>
      </c>
      <c r="M5495">
        <v>6.3</v>
      </c>
      <c r="R5495" t="s">
        <v>1543</v>
      </c>
      <c r="T5495" t="s">
        <v>3635</v>
      </c>
      <c r="U5495">
        <v>-20.071000000000002</v>
      </c>
      <c r="V5495">
        <v>168.892</v>
      </c>
      <c r="W5495">
        <v>170</v>
      </c>
    </row>
    <row r="5496" spans="1:47" x14ac:dyDescent="0.35">
      <c r="A5496">
        <v>8127</v>
      </c>
      <c r="B5496" t="s">
        <v>47</v>
      </c>
      <c r="C5496">
        <v>2008</v>
      </c>
      <c r="D5496">
        <v>4</v>
      </c>
      <c r="E5496">
        <v>15</v>
      </c>
      <c r="F5496">
        <v>3</v>
      </c>
      <c r="G5496">
        <v>3</v>
      </c>
      <c r="H5496">
        <v>4.5999999999999996</v>
      </c>
      <c r="I5496">
        <v>33</v>
      </c>
      <c r="J5496">
        <v>6.1</v>
      </c>
      <c r="K5496">
        <v>6.1</v>
      </c>
      <c r="L5496">
        <v>5.8</v>
      </c>
      <c r="M5496">
        <v>5.6</v>
      </c>
      <c r="R5496" t="s">
        <v>578</v>
      </c>
      <c r="T5496" t="s">
        <v>578</v>
      </c>
      <c r="U5496">
        <v>13.564</v>
      </c>
      <c r="V5496">
        <v>-90.599000000000004</v>
      </c>
      <c r="W5496">
        <v>100</v>
      </c>
      <c r="AE5496">
        <v>1</v>
      </c>
      <c r="AQ5496">
        <v>1</v>
      </c>
      <c r="AT5496">
        <v>8</v>
      </c>
      <c r="AU5496">
        <v>1</v>
      </c>
    </row>
    <row r="5497" spans="1:47" x14ac:dyDescent="0.35">
      <c r="A5497">
        <v>7823</v>
      </c>
      <c r="B5497" t="s">
        <v>47</v>
      </c>
      <c r="C5497">
        <v>2008</v>
      </c>
      <c r="D5497">
        <v>4</v>
      </c>
      <c r="E5497">
        <v>18</v>
      </c>
      <c r="F5497">
        <v>9</v>
      </c>
      <c r="G5497">
        <v>36</v>
      </c>
      <c r="H5497">
        <v>59.1</v>
      </c>
      <c r="I5497">
        <v>14</v>
      </c>
      <c r="J5497">
        <v>5.3</v>
      </c>
      <c r="K5497">
        <v>5.3</v>
      </c>
      <c r="L5497">
        <v>4.8</v>
      </c>
      <c r="M5497">
        <v>5.0999999999999996</v>
      </c>
      <c r="R5497" t="s">
        <v>505</v>
      </c>
      <c r="S5497" t="s">
        <v>3636</v>
      </c>
      <c r="T5497" t="s">
        <v>3637</v>
      </c>
      <c r="U5497">
        <v>38.451999999999998</v>
      </c>
      <c r="V5497">
        <v>-87.885999999999996</v>
      </c>
      <c r="W5497">
        <v>150</v>
      </c>
      <c r="AE5497">
        <v>1</v>
      </c>
      <c r="AI5497">
        <v>1</v>
      </c>
      <c r="AQ5497">
        <v>1</v>
      </c>
      <c r="AU5497">
        <v>1</v>
      </c>
    </row>
    <row r="5498" spans="1:47" x14ac:dyDescent="0.35">
      <c r="A5498">
        <v>8128</v>
      </c>
      <c r="B5498" t="s">
        <v>47</v>
      </c>
      <c r="C5498">
        <v>2008</v>
      </c>
      <c r="D5498">
        <v>4</v>
      </c>
      <c r="E5498">
        <v>26</v>
      </c>
      <c r="F5498">
        <v>6</v>
      </c>
      <c r="G5498">
        <v>40</v>
      </c>
      <c r="H5498">
        <v>10.6</v>
      </c>
      <c r="I5498">
        <v>1</v>
      </c>
      <c r="J5498">
        <v>5</v>
      </c>
      <c r="K5498">
        <v>5</v>
      </c>
      <c r="L5498">
        <v>4.8</v>
      </c>
      <c r="M5498">
        <v>4.8</v>
      </c>
      <c r="N5498">
        <v>4.7</v>
      </c>
      <c r="R5498" t="s">
        <v>505</v>
      </c>
      <c r="S5498" t="s">
        <v>688</v>
      </c>
      <c r="T5498" t="s">
        <v>2377</v>
      </c>
      <c r="U5498">
        <v>39.520000000000003</v>
      </c>
      <c r="V5498">
        <v>-119.93</v>
      </c>
      <c r="W5498">
        <v>150</v>
      </c>
      <c r="AE5498">
        <v>1</v>
      </c>
      <c r="AI5498">
        <v>1</v>
      </c>
      <c r="AQ5498">
        <v>1</v>
      </c>
      <c r="AU5498">
        <v>1</v>
      </c>
    </row>
    <row r="5499" spans="1:47" x14ac:dyDescent="0.35">
      <c r="A5499">
        <v>8138</v>
      </c>
      <c r="B5499" t="s">
        <v>51</v>
      </c>
      <c r="C5499">
        <v>2008</v>
      </c>
      <c r="D5499">
        <v>4</v>
      </c>
      <c r="E5499">
        <v>28</v>
      </c>
      <c r="F5499">
        <v>18</v>
      </c>
      <c r="G5499">
        <v>33</v>
      </c>
      <c r="H5499">
        <v>34.200000000000003</v>
      </c>
      <c r="I5499">
        <v>32</v>
      </c>
      <c r="J5499">
        <v>6.4</v>
      </c>
      <c r="K5499">
        <v>6.4</v>
      </c>
      <c r="L5499">
        <v>6.2</v>
      </c>
      <c r="M5499">
        <v>6.2</v>
      </c>
      <c r="R5499" t="s">
        <v>1423</v>
      </c>
      <c r="T5499" t="s">
        <v>1424</v>
      </c>
      <c r="U5499">
        <v>-19.940999999999999</v>
      </c>
      <c r="V5499">
        <v>168.953</v>
      </c>
      <c r="W5499">
        <v>170</v>
      </c>
    </row>
    <row r="5500" spans="1:47" x14ac:dyDescent="0.35">
      <c r="A5500">
        <v>8129</v>
      </c>
      <c r="B5500" t="s">
        <v>47</v>
      </c>
      <c r="C5500">
        <v>2008</v>
      </c>
      <c r="D5500">
        <v>5</v>
      </c>
      <c r="E5500">
        <v>1</v>
      </c>
      <c r="F5500">
        <v>0</v>
      </c>
      <c r="G5500">
        <v>15</v>
      </c>
      <c r="H5500">
        <v>27.4</v>
      </c>
      <c r="I5500">
        <v>16</v>
      </c>
      <c r="J5500">
        <v>4.5</v>
      </c>
      <c r="M5500">
        <v>4.5</v>
      </c>
      <c r="N5500">
        <v>4.7</v>
      </c>
      <c r="R5500" t="s">
        <v>73</v>
      </c>
      <c r="T5500" t="s">
        <v>3638</v>
      </c>
      <c r="U5500">
        <v>33.86</v>
      </c>
      <c r="V5500">
        <v>48.59</v>
      </c>
      <c r="W5500">
        <v>140</v>
      </c>
      <c r="AB5500">
        <v>100</v>
      </c>
      <c r="AC5500">
        <v>1</v>
      </c>
      <c r="AE5500">
        <v>1</v>
      </c>
      <c r="AN5500">
        <v>100</v>
      </c>
      <c r="AO5500">
        <v>2</v>
      </c>
      <c r="AQ5500">
        <v>1</v>
      </c>
    </row>
    <row r="5501" spans="1:47" x14ac:dyDescent="0.35">
      <c r="A5501">
        <v>8130</v>
      </c>
      <c r="B5501" t="s">
        <v>47</v>
      </c>
      <c r="C5501">
        <v>2008</v>
      </c>
      <c r="D5501">
        <v>5</v>
      </c>
      <c r="E5501">
        <v>7</v>
      </c>
      <c r="F5501">
        <v>16</v>
      </c>
      <c r="G5501">
        <v>45</v>
      </c>
      <c r="H5501">
        <v>20.2</v>
      </c>
      <c r="I5501">
        <v>39</v>
      </c>
      <c r="J5501">
        <v>6.8</v>
      </c>
      <c r="K5501">
        <v>6.8</v>
      </c>
      <c r="L5501">
        <v>6.7</v>
      </c>
      <c r="M5501">
        <v>6.1</v>
      </c>
      <c r="R5501" t="s">
        <v>199</v>
      </c>
      <c r="T5501" t="s">
        <v>3639</v>
      </c>
      <c r="U5501">
        <v>36.158000000000001</v>
      </c>
      <c r="V5501">
        <v>141.52099999999999</v>
      </c>
      <c r="W5501">
        <v>30</v>
      </c>
      <c r="AB5501">
        <v>6</v>
      </c>
      <c r="AC5501">
        <v>1</v>
      </c>
      <c r="AE5501">
        <v>1</v>
      </c>
      <c r="AN5501">
        <v>6</v>
      </c>
      <c r="AO5501">
        <v>1</v>
      </c>
      <c r="AQ5501">
        <v>1</v>
      </c>
    </row>
    <row r="5502" spans="1:47" x14ac:dyDescent="0.35">
      <c r="A5502">
        <v>7843</v>
      </c>
      <c r="B5502" t="s">
        <v>51</v>
      </c>
      <c r="C5502">
        <v>2008</v>
      </c>
      <c r="D5502">
        <v>5</v>
      </c>
      <c r="E5502">
        <v>12</v>
      </c>
      <c r="F5502">
        <v>6</v>
      </c>
      <c r="G5502">
        <v>28</v>
      </c>
      <c r="H5502">
        <v>1.5</v>
      </c>
      <c r="I5502">
        <v>19</v>
      </c>
      <c r="J5502">
        <v>7.9</v>
      </c>
      <c r="K5502">
        <v>7.9</v>
      </c>
      <c r="L5502">
        <v>8.1</v>
      </c>
      <c r="M5502">
        <v>6.9</v>
      </c>
      <c r="Q5502">
        <v>9</v>
      </c>
      <c r="R5502" t="s">
        <v>93</v>
      </c>
      <c r="T5502" t="s">
        <v>410</v>
      </c>
      <c r="U5502">
        <v>31.001999999999999</v>
      </c>
      <c r="V5502">
        <v>103.322</v>
      </c>
      <c r="W5502">
        <v>30</v>
      </c>
      <c r="X5502">
        <v>87652</v>
      </c>
      <c r="Y5502">
        <v>4</v>
      </c>
      <c r="AB5502">
        <v>374171</v>
      </c>
      <c r="AC5502">
        <v>4</v>
      </c>
      <c r="AD5502">
        <v>86000</v>
      </c>
      <c r="AE5502">
        <v>4</v>
      </c>
      <c r="AF5502">
        <v>5360000</v>
      </c>
      <c r="AG5502">
        <v>4</v>
      </c>
      <c r="AH5502">
        <v>5360000</v>
      </c>
      <c r="AI5502">
        <v>4</v>
      </c>
      <c r="AJ5502">
        <v>87652</v>
      </c>
      <c r="AK5502">
        <v>4</v>
      </c>
      <c r="AN5502">
        <v>374171</v>
      </c>
      <c r="AO5502">
        <v>4</v>
      </c>
      <c r="AP5502">
        <v>86000</v>
      </c>
      <c r="AQ5502">
        <v>4</v>
      </c>
      <c r="AR5502">
        <v>5360000</v>
      </c>
      <c r="AS5502">
        <v>4</v>
      </c>
      <c r="AT5502">
        <v>21000000</v>
      </c>
      <c r="AU5502">
        <v>4</v>
      </c>
    </row>
    <row r="5503" spans="1:47" x14ac:dyDescent="0.35">
      <c r="A5503">
        <v>8122</v>
      </c>
      <c r="B5503" t="s">
        <v>47</v>
      </c>
      <c r="C5503">
        <v>2008</v>
      </c>
      <c r="D5503">
        <v>5</v>
      </c>
      <c r="E5503">
        <v>21</v>
      </c>
      <c r="F5503">
        <v>19</v>
      </c>
      <c r="G5503">
        <v>23</v>
      </c>
      <c r="H5503">
        <v>57.3</v>
      </c>
      <c r="I5503">
        <v>10</v>
      </c>
      <c r="R5503" t="s">
        <v>2343</v>
      </c>
      <c r="T5503" t="s">
        <v>3640</v>
      </c>
      <c r="U5503">
        <v>-3.91</v>
      </c>
      <c r="V5503">
        <v>-40.44</v>
      </c>
      <c r="W5503">
        <v>160</v>
      </c>
      <c r="AE5503">
        <v>1</v>
      </c>
      <c r="AQ5503">
        <v>1</v>
      </c>
    </row>
    <row r="5504" spans="1:47" x14ac:dyDescent="0.35">
      <c r="A5504">
        <v>7879</v>
      </c>
      <c r="B5504" t="s">
        <v>47</v>
      </c>
      <c r="C5504">
        <v>2008</v>
      </c>
      <c r="D5504">
        <v>5</v>
      </c>
      <c r="E5504">
        <v>24</v>
      </c>
      <c r="F5504">
        <v>19</v>
      </c>
      <c r="G5504">
        <v>20</v>
      </c>
      <c r="H5504">
        <v>42.4</v>
      </c>
      <c r="I5504">
        <v>9</v>
      </c>
      <c r="J5504">
        <v>5.6</v>
      </c>
      <c r="K5504">
        <v>5.6</v>
      </c>
      <c r="R5504" t="s">
        <v>580</v>
      </c>
      <c r="T5504" t="s">
        <v>3641</v>
      </c>
      <c r="U5504">
        <v>4.33</v>
      </c>
      <c r="V5504">
        <v>-73.763999999999996</v>
      </c>
      <c r="W5504">
        <v>160</v>
      </c>
      <c r="X5504">
        <v>6</v>
      </c>
      <c r="Y5504">
        <v>1</v>
      </c>
      <c r="AE5504">
        <v>1</v>
      </c>
      <c r="AI5504">
        <v>2</v>
      </c>
      <c r="AJ5504">
        <v>6</v>
      </c>
      <c r="AK5504">
        <v>1</v>
      </c>
      <c r="AQ5504">
        <v>1</v>
      </c>
      <c r="AU5504">
        <v>2</v>
      </c>
    </row>
    <row r="5505" spans="1:47" x14ac:dyDescent="0.35">
      <c r="A5505">
        <v>7881</v>
      </c>
      <c r="B5505" t="s">
        <v>47</v>
      </c>
      <c r="C5505">
        <v>2008</v>
      </c>
      <c r="D5505">
        <v>5</v>
      </c>
      <c r="E5505">
        <v>25</v>
      </c>
      <c r="F5505">
        <v>8</v>
      </c>
      <c r="G5505">
        <v>21</v>
      </c>
      <c r="H5505">
        <v>48.7</v>
      </c>
      <c r="I5505">
        <v>10</v>
      </c>
      <c r="J5505">
        <v>6</v>
      </c>
      <c r="K5505">
        <v>6</v>
      </c>
      <c r="L5505">
        <v>6</v>
      </c>
      <c r="M5505">
        <v>5.8</v>
      </c>
      <c r="R5505" t="s">
        <v>93</v>
      </c>
      <c r="T5505" t="s">
        <v>410</v>
      </c>
      <c r="U5505">
        <v>32.57</v>
      </c>
      <c r="V5505">
        <v>105.42400000000001</v>
      </c>
      <c r="W5505">
        <v>30</v>
      </c>
      <c r="X5505">
        <v>8</v>
      </c>
      <c r="Y5505">
        <v>1</v>
      </c>
      <c r="AB5505">
        <v>927</v>
      </c>
      <c r="AC5505">
        <v>3</v>
      </c>
      <c r="AE5505">
        <v>4</v>
      </c>
      <c r="AF5505">
        <v>400000</v>
      </c>
      <c r="AG5505">
        <v>4</v>
      </c>
      <c r="AH5505">
        <v>400000</v>
      </c>
      <c r="AI5505">
        <v>4</v>
      </c>
      <c r="AJ5505">
        <v>8</v>
      </c>
      <c r="AK5505">
        <v>1</v>
      </c>
      <c r="AN5505">
        <v>927</v>
      </c>
      <c r="AO5505">
        <v>3</v>
      </c>
      <c r="AQ5505">
        <v>4</v>
      </c>
      <c r="AR5505">
        <v>400000</v>
      </c>
      <c r="AS5505">
        <v>4</v>
      </c>
    </row>
    <row r="5506" spans="1:47" x14ac:dyDescent="0.35">
      <c r="A5506">
        <v>8123</v>
      </c>
      <c r="B5506" t="s">
        <v>47</v>
      </c>
      <c r="C5506">
        <v>2008</v>
      </c>
      <c r="D5506">
        <v>5</v>
      </c>
      <c r="E5506">
        <v>26</v>
      </c>
      <c r="F5506">
        <v>15</v>
      </c>
      <c r="G5506">
        <v>1</v>
      </c>
      <c r="H5506">
        <v>33.6</v>
      </c>
      <c r="I5506">
        <v>13</v>
      </c>
      <c r="J5506">
        <v>5.6</v>
      </c>
      <c r="K5506">
        <v>5.6</v>
      </c>
      <c r="L5506">
        <v>5.2</v>
      </c>
      <c r="M5506">
        <v>5.3</v>
      </c>
      <c r="R5506" t="s">
        <v>595</v>
      </c>
      <c r="T5506" t="s">
        <v>2184</v>
      </c>
      <c r="U5506">
        <v>8.423</v>
      </c>
      <c r="V5506">
        <v>-82.968000000000004</v>
      </c>
      <c r="W5506">
        <v>100</v>
      </c>
      <c r="AE5506">
        <v>1</v>
      </c>
      <c r="AQ5506">
        <v>1</v>
      </c>
    </row>
    <row r="5507" spans="1:47" x14ac:dyDescent="0.35">
      <c r="A5507">
        <v>8124</v>
      </c>
      <c r="B5507" t="s">
        <v>47</v>
      </c>
      <c r="C5507">
        <v>2008</v>
      </c>
      <c r="D5507">
        <v>5</v>
      </c>
      <c r="E5507">
        <v>27</v>
      </c>
      <c r="F5507">
        <v>8</v>
      </c>
      <c r="G5507">
        <v>37</v>
      </c>
      <c r="H5507">
        <v>51.5</v>
      </c>
      <c r="I5507">
        <v>10</v>
      </c>
      <c r="J5507">
        <v>5.7</v>
      </c>
      <c r="K5507">
        <v>5.7</v>
      </c>
      <c r="L5507">
        <v>5.2</v>
      </c>
      <c r="M5507">
        <v>5.5</v>
      </c>
      <c r="R5507" t="s">
        <v>93</v>
      </c>
      <c r="T5507" t="s">
        <v>410</v>
      </c>
      <c r="U5507">
        <v>32.71</v>
      </c>
      <c r="V5507">
        <v>105.54</v>
      </c>
      <c r="W5507">
        <v>30</v>
      </c>
      <c r="AE5507">
        <v>3</v>
      </c>
      <c r="AF5507">
        <v>20000</v>
      </c>
      <c r="AG5507">
        <v>4</v>
      </c>
      <c r="AH5507">
        <v>20000</v>
      </c>
      <c r="AI5507">
        <v>4</v>
      </c>
      <c r="AQ5507">
        <v>3</v>
      </c>
      <c r="AR5507">
        <v>20000</v>
      </c>
      <c r="AS5507">
        <v>4</v>
      </c>
    </row>
    <row r="5508" spans="1:47" x14ac:dyDescent="0.35">
      <c r="A5508">
        <v>7880</v>
      </c>
      <c r="B5508" t="s">
        <v>47</v>
      </c>
      <c r="C5508">
        <v>2008</v>
      </c>
      <c r="D5508">
        <v>5</v>
      </c>
      <c r="E5508">
        <v>29</v>
      </c>
      <c r="F5508">
        <v>15</v>
      </c>
      <c r="G5508">
        <v>46</v>
      </c>
      <c r="H5508">
        <v>0.4</v>
      </c>
      <c r="I5508">
        <v>10</v>
      </c>
      <c r="J5508">
        <v>6.3</v>
      </c>
      <c r="K5508">
        <v>6.3</v>
      </c>
      <c r="L5508">
        <v>6.2</v>
      </c>
      <c r="M5508">
        <v>6</v>
      </c>
      <c r="R5508" t="s">
        <v>287</v>
      </c>
      <c r="T5508" t="s">
        <v>2058</v>
      </c>
      <c r="U5508">
        <v>64.004000000000005</v>
      </c>
      <c r="V5508">
        <v>-21.012</v>
      </c>
      <c r="W5508">
        <v>120</v>
      </c>
      <c r="AB5508">
        <v>30</v>
      </c>
      <c r="AC5508">
        <v>1</v>
      </c>
      <c r="AE5508">
        <v>1</v>
      </c>
      <c r="AN5508">
        <v>30</v>
      </c>
      <c r="AO5508">
        <v>1</v>
      </c>
      <c r="AQ5508">
        <v>1</v>
      </c>
    </row>
    <row r="5509" spans="1:47" x14ac:dyDescent="0.35">
      <c r="A5509">
        <v>8125</v>
      </c>
      <c r="B5509" t="s">
        <v>47</v>
      </c>
      <c r="C5509">
        <v>2008</v>
      </c>
      <c r="D5509">
        <v>6</v>
      </c>
      <c r="E5509">
        <v>6</v>
      </c>
      <c r="F5509">
        <v>20</v>
      </c>
      <c r="G5509">
        <v>2</v>
      </c>
      <c r="H5509">
        <v>56.8</v>
      </c>
      <c r="I5509">
        <v>4</v>
      </c>
      <c r="J5509">
        <v>5.5</v>
      </c>
      <c r="K5509">
        <v>5.5</v>
      </c>
      <c r="L5509">
        <v>5.3</v>
      </c>
      <c r="M5509">
        <v>5.5</v>
      </c>
      <c r="R5509" t="s">
        <v>258</v>
      </c>
      <c r="T5509" t="s">
        <v>3625</v>
      </c>
      <c r="U5509">
        <v>35.883000000000003</v>
      </c>
      <c r="V5509">
        <v>-0.65800000000000003</v>
      </c>
      <c r="W5509">
        <v>15</v>
      </c>
      <c r="X5509">
        <v>1</v>
      </c>
      <c r="Y5509">
        <v>1</v>
      </c>
      <c r="AB5509">
        <v>30</v>
      </c>
      <c r="AC5509">
        <v>1</v>
      </c>
      <c r="AE5509">
        <v>2</v>
      </c>
      <c r="AG5509">
        <v>2</v>
      </c>
      <c r="AI5509">
        <v>2</v>
      </c>
      <c r="AJ5509">
        <v>1</v>
      </c>
      <c r="AK5509">
        <v>1</v>
      </c>
      <c r="AN5509">
        <v>30</v>
      </c>
      <c r="AO5509">
        <v>1</v>
      </c>
      <c r="AQ5509">
        <v>2</v>
      </c>
      <c r="AS5509">
        <v>2</v>
      </c>
    </row>
    <row r="5510" spans="1:47" x14ac:dyDescent="0.35">
      <c r="A5510">
        <v>8126</v>
      </c>
      <c r="B5510" t="s">
        <v>47</v>
      </c>
      <c r="C5510">
        <v>2008</v>
      </c>
      <c r="D5510">
        <v>6</v>
      </c>
      <c r="E5510">
        <v>6</v>
      </c>
      <c r="F5510">
        <v>21</v>
      </c>
      <c r="G5510">
        <v>16</v>
      </c>
      <c r="H5510">
        <v>33.799999999999997</v>
      </c>
      <c r="I5510">
        <v>11</v>
      </c>
      <c r="J5510">
        <v>3.8</v>
      </c>
      <c r="M5510">
        <v>3.8</v>
      </c>
      <c r="R5510" t="s">
        <v>77</v>
      </c>
      <c r="T5510" t="s">
        <v>3642</v>
      </c>
      <c r="U5510">
        <v>24.702000000000002</v>
      </c>
      <c r="V5510">
        <v>84.963999999999999</v>
      </c>
      <c r="W5510">
        <v>60</v>
      </c>
      <c r="AB5510">
        <v>2</v>
      </c>
      <c r="AC5510">
        <v>1</v>
      </c>
      <c r="AE5510">
        <v>1</v>
      </c>
      <c r="AN5510">
        <v>2</v>
      </c>
      <c r="AO5510">
        <v>1</v>
      </c>
      <c r="AQ5510">
        <v>1</v>
      </c>
    </row>
    <row r="5511" spans="1:47" x14ac:dyDescent="0.35">
      <c r="A5511">
        <v>7925</v>
      </c>
      <c r="B5511" t="s">
        <v>47</v>
      </c>
      <c r="C5511">
        <v>2008</v>
      </c>
      <c r="D5511">
        <v>6</v>
      </c>
      <c r="E5511">
        <v>8</v>
      </c>
      <c r="F5511">
        <v>12</v>
      </c>
      <c r="G5511">
        <v>25</v>
      </c>
      <c r="H5511">
        <v>29.7</v>
      </c>
      <c r="I5511">
        <v>16</v>
      </c>
      <c r="J5511">
        <v>6.3</v>
      </c>
      <c r="K5511">
        <v>6.3</v>
      </c>
      <c r="L5511">
        <v>6.3</v>
      </c>
      <c r="M5511">
        <v>6.2</v>
      </c>
      <c r="R5511" t="s">
        <v>56</v>
      </c>
      <c r="T5511" t="s">
        <v>3643</v>
      </c>
      <c r="U5511">
        <v>37.963000000000001</v>
      </c>
      <c r="V5511">
        <v>21.524999999999999</v>
      </c>
      <c r="W5511">
        <v>130</v>
      </c>
      <c r="X5511">
        <v>2</v>
      </c>
      <c r="Y5511">
        <v>1</v>
      </c>
      <c r="AB5511">
        <v>240</v>
      </c>
      <c r="AC5511">
        <v>3</v>
      </c>
      <c r="AE5511">
        <v>3</v>
      </c>
      <c r="AF5511">
        <v>1156</v>
      </c>
      <c r="AG5511">
        <v>4</v>
      </c>
      <c r="AJ5511">
        <v>2</v>
      </c>
      <c r="AK5511">
        <v>1</v>
      </c>
      <c r="AN5511">
        <v>240</v>
      </c>
      <c r="AO5511">
        <v>3</v>
      </c>
      <c r="AQ5511">
        <v>3</v>
      </c>
      <c r="AR5511">
        <v>1156</v>
      </c>
      <c r="AS5511">
        <v>4</v>
      </c>
    </row>
    <row r="5512" spans="1:47" x14ac:dyDescent="0.35">
      <c r="A5512">
        <v>7907</v>
      </c>
      <c r="B5512" t="s">
        <v>47</v>
      </c>
      <c r="C5512">
        <v>2008</v>
      </c>
      <c r="D5512">
        <v>6</v>
      </c>
      <c r="E5512">
        <v>13</v>
      </c>
      <c r="F5512">
        <v>23</v>
      </c>
      <c r="G5512">
        <v>43</v>
      </c>
      <c r="H5512">
        <v>45.3</v>
      </c>
      <c r="I5512">
        <v>8</v>
      </c>
      <c r="J5512">
        <v>6.9</v>
      </c>
      <c r="K5512">
        <v>6.9</v>
      </c>
      <c r="L5512">
        <v>7</v>
      </c>
      <c r="M5512">
        <v>6.5</v>
      </c>
      <c r="R5512" t="s">
        <v>199</v>
      </c>
      <c r="T5512" t="s">
        <v>3082</v>
      </c>
      <c r="U5512">
        <v>39.03</v>
      </c>
      <c r="V5512">
        <v>140.881</v>
      </c>
      <c r="W5512">
        <v>30</v>
      </c>
      <c r="X5512">
        <v>13</v>
      </c>
      <c r="Y5512">
        <v>1</v>
      </c>
      <c r="AB5512">
        <v>357</v>
      </c>
      <c r="AC5512">
        <v>3</v>
      </c>
      <c r="AE5512">
        <v>3</v>
      </c>
      <c r="AH5512">
        <v>614</v>
      </c>
      <c r="AI5512">
        <v>3</v>
      </c>
      <c r="AJ5512">
        <v>13</v>
      </c>
      <c r="AK5512">
        <v>1</v>
      </c>
      <c r="AN5512">
        <v>357</v>
      </c>
      <c r="AO5512">
        <v>3</v>
      </c>
      <c r="AQ5512">
        <v>3</v>
      </c>
      <c r="AT5512">
        <v>614</v>
      </c>
      <c r="AU5512">
        <v>3</v>
      </c>
    </row>
    <row r="5513" spans="1:47" x14ac:dyDescent="0.35">
      <c r="A5513">
        <v>8120</v>
      </c>
      <c r="B5513" t="s">
        <v>47</v>
      </c>
      <c r="C5513">
        <v>2008</v>
      </c>
      <c r="D5513">
        <v>7</v>
      </c>
      <c r="E5513">
        <v>1</v>
      </c>
      <c r="F5513">
        <v>0</v>
      </c>
      <c r="G5513">
        <v>17</v>
      </c>
      <c r="H5513">
        <v>33.200000000000003</v>
      </c>
      <c r="I5513">
        <v>33</v>
      </c>
      <c r="J5513">
        <v>5.5</v>
      </c>
      <c r="K5513">
        <v>5.5</v>
      </c>
      <c r="L5513">
        <v>5</v>
      </c>
      <c r="M5513">
        <v>5.4</v>
      </c>
      <c r="R5513" t="s">
        <v>479</v>
      </c>
      <c r="T5513" t="s">
        <v>3644</v>
      </c>
      <c r="U5513">
        <v>-10.368</v>
      </c>
      <c r="V5513">
        <v>-75.512</v>
      </c>
      <c r="W5513">
        <v>160</v>
      </c>
      <c r="AB5513">
        <v>45</v>
      </c>
      <c r="AC5513">
        <v>1</v>
      </c>
      <c r="AE5513">
        <v>1</v>
      </c>
      <c r="AF5513">
        <v>60</v>
      </c>
      <c r="AG5513">
        <v>1</v>
      </c>
      <c r="AH5513">
        <v>25</v>
      </c>
      <c r="AI5513">
        <v>1</v>
      </c>
      <c r="AN5513">
        <v>45</v>
      </c>
      <c r="AO5513">
        <v>1</v>
      </c>
      <c r="AQ5513">
        <v>1</v>
      </c>
      <c r="AR5513">
        <v>60</v>
      </c>
      <c r="AS5513">
        <v>2</v>
      </c>
      <c r="AT5513">
        <v>25</v>
      </c>
      <c r="AU5513">
        <v>1</v>
      </c>
    </row>
    <row r="5514" spans="1:47" x14ac:dyDescent="0.35">
      <c r="A5514">
        <v>8121</v>
      </c>
      <c r="B5514" t="s">
        <v>47</v>
      </c>
      <c r="C5514">
        <v>2008</v>
      </c>
      <c r="D5514">
        <v>7</v>
      </c>
      <c r="E5514">
        <v>3</v>
      </c>
      <c r="F5514">
        <v>23</v>
      </c>
      <c r="G5514">
        <v>10</v>
      </c>
      <c r="H5514">
        <v>2</v>
      </c>
      <c r="I5514">
        <v>10</v>
      </c>
      <c r="J5514">
        <v>5</v>
      </c>
      <c r="K5514">
        <v>5</v>
      </c>
      <c r="L5514">
        <v>4.2</v>
      </c>
      <c r="M5514">
        <v>4.9000000000000004</v>
      </c>
      <c r="R5514" t="s">
        <v>73</v>
      </c>
      <c r="T5514" t="s">
        <v>3645</v>
      </c>
      <c r="U5514">
        <v>35.5</v>
      </c>
      <c r="V5514">
        <v>58.8</v>
      </c>
      <c r="W5514">
        <v>140</v>
      </c>
      <c r="AE5514">
        <v>1</v>
      </c>
      <c r="AG5514">
        <v>2</v>
      </c>
      <c r="AI5514">
        <v>2</v>
      </c>
      <c r="AQ5514">
        <v>1</v>
      </c>
      <c r="AS5514">
        <v>2</v>
      </c>
    </row>
    <row r="5515" spans="1:47" x14ac:dyDescent="0.35">
      <c r="A5515">
        <v>8955</v>
      </c>
      <c r="B5515" t="s">
        <v>47</v>
      </c>
      <c r="C5515">
        <v>2008</v>
      </c>
      <c r="D5515">
        <v>7</v>
      </c>
      <c r="E5515">
        <v>5</v>
      </c>
      <c r="F5515">
        <v>2</v>
      </c>
      <c r="G5515">
        <v>12</v>
      </c>
      <c r="H5515">
        <v>4.4000000000000004</v>
      </c>
      <c r="I5515">
        <v>633</v>
      </c>
      <c r="J5515">
        <v>7.7</v>
      </c>
      <c r="K5515">
        <v>7.7</v>
      </c>
      <c r="M5515">
        <v>6.8</v>
      </c>
      <c r="R5515" t="s">
        <v>98</v>
      </c>
      <c r="T5515" t="s">
        <v>1792</v>
      </c>
      <c r="U5515">
        <v>53.881999999999998</v>
      </c>
      <c r="V5515">
        <v>152.886</v>
      </c>
      <c r="W5515">
        <v>50</v>
      </c>
    </row>
    <row r="5516" spans="1:47" x14ac:dyDescent="0.35">
      <c r="A5516">
        <v>8163</v>
      </c>
      <c r="B5516" t="s">
        <v>47</v>
      </c>
      <c r="C5516">
        <v>2008</v>
      </c>
      <c r="D5516">
        <v>7</v>
      </c>
      <c r="E5516">
        <v>8</v>
      </c>
      <c r="F5516">
        <v>9</v>
      </c>
      <c r="G5516">
        <v>13</v>
      </c>
      <c r="H5516">
        <v>7.4</v>
      </c>
      <c r="I5516">
        <v>123</v>
      </c>
      <c r="J5516">
        <v>6.2</v>
      </c>
      <c r="K5516">
        <v>6.2</v>
      </c>
      <c r="M5516">
        <v>5.8</v>
      </c>
      <c r="R5516" t="s">
        <v>479</v>
      </c>
      <c r="T5516" t="s">
        <v>872</v>
      </c>
      <c r="U5516">
        <v>-15.986000000000001</v>
      </c>
      <c r="V5516">
        <v>-71.748000000000005</v>
      </c>
      <c r="W5516">
        <v>160</v>
      </c>
      <c r="X5516">
        <v>1</v>
      </c>
      <c r="Y5516">
        <v>1</v>
      </c>
      <c r="AE5516">
        <v>1</v>
      </c>
      <c r="AI5516">
        <v>2</v>
      </c>
      <c r="AJ5516">
        <v>1</v>
      </c>
      <c r="AK5516">
        <v>1</v>
      </c>
      <c r="AQ5516">
        <v>1</v>
      </c>
      <c r="AU5516">
        <v>2</v>
      </c>
    </row>
    <row r="5517" spans="1:47" x14ac:dyDescent="0.35">
      <c r="A5517">
        <v>7971</v>
      </c>
      <c r="B5517" t="s">
        <v>51</v>
      </c>
      <c r="C5517">
        <v>2008</v>
      </c>
      <c r="D5517">
        <v>7</v>
      </c>
      <c r="E5517">
        <v>19</v>
      </c>
      <c r="F5517">
        <v>2</v>
      </c>
      <c r="G5517">
        <v>39</v>
      </c>
      <c r="H5517">
        <v>28.7</v>
      </c>
      <c r="I5517">
        <v>22</v>
      </c>
      <c r="J5517">
        <v>6.9</v>
      </c>
      <c r="K5517">
        <v>6.9</v>
      </c>
      <c r="L5517">
        <v>7</v>
      </c>
      <c r="M5517">
        <v>6.2</v>
      </c>
      <c r="R5517" t="s">
        <v>199</v>
      </c>
      <c r="T5517" t="s">
        <v>2519</v>
      </c>
      <c r="U5517">
        <v>37.552</v>
      </c>
      <c r="V5517">
        <v>142.214</v>
      </c>
      <c r="W5517">
        <v>30</v>
      </c>
    </row>
    <row r="5518" spans="1:47" x14ac:dyDescent="0.35">
      <c r="A5518">
        <v>8164</v>
      </c>
      <c r="B5518" t="s">
        <v>47</v>
      </c>
      <c r="C5518">
        <v>2008</v>
      </c>
      <c r="D5518">
        <v>7</v>
      </c>
      <c r="E5518">
        <v>23</v>
      </c>
      <c r="F5518">
        <v>15</v>
      </c>
      <c r="G5518">
        <v>26</v>
      </c>
      <c r="H5518">
        <v>19.899999999999999</v>
      </c>
      <c r="I5518">
        <v>108</v>
      </c>
      <c r="J5518">
        <v>6.8</v>
      </c>
      <c r="K5518">
        <v>6.8</v>
      </c>
      <c r="M5518">
        <v>6.6</v>
      </c>
      <c r="R5518" t="s">
        <v>199</v>
      </c>
      <c r="T5518" t="s">
        <v>3646</v>
      </c>
      <c r="U5518">
        <v>39.802</v>
      </c>
      <c r="V5518">
        <v>141.464</v>
      </c>
      <c r="W5518">
        <v>30</v>
      </c>
      <c r="X5518">
        <v>1</v>
      </c>
      <c r="Y5518">
        <v>1</v>
      </c>
      <c r="AB5518">
        <v>200</v>
      </c>
      <c r="AC5518">
        <v>3</v>
      </c>
      <c r="AE5518">
        <v>2</v>
      </c>
      <c r="AF5518">
        <v>90</v>
      </c>
      <c r="AG5518">
        <v>2</v>
      </c>
      <c r="AH5518">
        <v>90</v>
      </c>
      <c r="AI5518">
        <v>2</v>
      </c>
      <c r="AJ5518">
        <v>1</v>
      </c>
      <c r="AK5518">
        <v>1</v>
      </c>
      <c r="AN5518">
        <v>200</v>
      </c>
      <c r="AO5518">
        <v>3</v>
      </c>
      <c r="AQ5518">
        <v>2</v>
      </c>
      <c r="AT5518">
        <v>90</v>
      </c>
      <c r="AU5518">
        <v>2</v>
      </c>
    </row>
    <row r="5519" spans="1:47" x14ac:dyDescent="0.35">
      <c r="A5519">
        <v>8165</v>
      </c>
      <c r="B5519" t="s">
        <v>47</v>
      </c>
      <c r="C5519">
        <v>2008</v>
      </c>
      <c r="D5519">
        <v>7</v>
      </c>
      <c r="E5519">
        <v>24</v>
      </c>
      <c r="F5519">
        <v>7</v>
      </c>
      <c r="G5519">
        <v>9</v>
      </c>
      <c r="H5519">
        <v>30</v>
      </c>
      <c r="I5519">
        <v>10</v>
      </c>
      <c r="J5519">
        <v>5.6</v>
      </c>
      <c r="K5519">
        <v>5.6</v>
      </c>
      <c r="L5519">
        <v>5.4</v>
      </c>
      <c r="M5519">
        <v>5.6</v>
      </c>
      <c r="R5519" t="s">
        <v>93</v>
      </c>
      <c r="T5519" t="s">
        <v>410</v>
      </c>
      <c r="U5519">
        <v>32.747</v>
      </c>
      <c r="V5519">
        <v>105.542</v>
      </c>
      <c r="W5519">
        <v>30</v>
      </c>
      <c r="X5519">
        <v>1</v>
      </c>
      <c r="Y5519">
        <v>1</v>
      </c>
      <c r="AB5519">
        <v>17</v>
      </c>
      <c r="AC5519">
        <v>1</v>
      </c>
      <c r="AE5519">
        <v>3</v>
      </c>
      <c r="AF5519">
        <v>1200</v>
      </c>
      <c r="AG5519">
        <v>4</v>
      </c>
      <c r="AH5519">
        <v>1200</v>
      </c>
      <c r="AI5519">
        <v>4</v>
      </c>
      <c r="AJ5519">
        <v>1</v>
      </c>
      <c r="AK5519">
        <v>1</v>
      </c>
      <c r="AN5519">
        <v>17</v>
      </c>
      <c r="AO5519">
        <v>1</v>
      </c>
      <c r="AQ5519">
        <v>3</v>
      </c>
      <c r="AR5519">
        <v>1200</v>
      </c>
      <c r="AS5519">
        <v>4</v>
      </c>
    </row>
    <row r="5520" spans="1:47" x14ac:dyDescent="0.35">
      <c r="A5520">
        <v>8166</v>
      </c>
      <c r="B5520" t="s">
        <v>47</v>
      </c>
      <c r="C5520">
        <v>2008</v>
      </c>
      <c r="D5520">
        <v>7</v>
      </c>
      <c r="E5520">
        <v>29</v>
      </c>
      <c r="F5520">
        <v>18</v>
      </c>
      <c r="G5520">
        <v>42</v>
      </c>
      <c r="H5520">
        <v>15.7</v>
      </c>
      <c r="I5520">
        <v>15</v>
      </c>
      <c r="J5520">
        <v>5.4</v>
      </c>
      <c r="K5520">
        <v>5.4</v>
      </c>
      <c r="L5520">
        <v>5.5</v>
      </c>
      <c r="M5520">
        <v>5.5</v>
      </c>
      <c r="Q5520">
        <v>6</v>
      </c>
      <c r="R5520" t="s">
        <v>505</v>
      </c>
      <c r="S5520" t="s">
        <v>1092</v>
      </c>
      <c r="T5520" t="s">
        <v>1354</v>
      </c>
      <c r="U5520">
        <v>33.953000000000003</v>
      </c>
      <c r="V5520">
        <v>-117.761</v>
      </c>
      <c r="W5520">
        <v>150</v>
      </c>
      <c r="AB5520">
        <v>8</v>
      </c>
      <c r="AC5520">
        <v>1</v>
      </c>
      <c r="AE5520">
        <v>1</v>
      </c>
      <c r="AI5520">
        <v>1</v>
      </c>
      <c r="AN5520">
        <v>8</v>
      </c>
      <c r="AO5520">
        <v>1</v>
      </c>
      <c r="AQ5520">
        <v>1</v>
      </c>
      <c r="AU5520">
        <v>1</v>
      </c>
    </row>
    <row r="5521" spans="1:47" x14ac:dyDescent="0.35">
      <c r="A5521">
        <v>8167</v>
      </c>
      <c r="B5521" t="s">
        <v>47</v>
      </c>
      <c r="C5521">
        <v>2008</v>
      </c>
      <c r="D5521">
        <v>8</v>
      </c>
      <c r="E5521">
        <v>1</v>
      </c>
      <c r="F5521">
        <v>8</v>
      </c>
      <c r="G5521">
        <v>32</v>
      </c>
      <c r="H5521">
        <v>43</v>
      </c>
      <c r="I5521">
        <v>7</v>
      </c>
      <c r="J5521">
        <v>5.7</v>
      </c>
      <c r="K5521">
        <v>5.7</v>
      </c>
      <c r="L5521">
        <v>5.6</v>
      </c>
      <c r="M5521">
        <v>5.9</v>
      </c>
      <c r="R5521" t="s">
        <v>93</v>
      </c>
      <c r="T5521" t="s">
        <v>410</v>
      </c>
      <c r="U5521">
        <v>32.036000000000001</v>
      </c>
      <c r="V5521">
        <v>104.72199999999999</v>
      </c>
      <c r="W5521">
        <v>30</v>
      </c>
      <c r="AB5521">
        <v>231</v>
      </c>
      <c r="AC5521">
        <v>3</v>
      </c>
      <c r="AE5521">
        <v>2</v>
      </c>
      <c r="AF5521">
        <v>540</v>
      </c>
      <c r="AG5521">
        <v>3</v>
      </c>
      <c r="AH5521">
        <v>540</v>
      </c>
      <c r="AI5521">
        <v>3</v>
      </c>
      <c r="AN5521">
        <v>231</v>
      </c>
      <c r="AO5521">
        <v>3</v>
      </c>
      <c r="AQ5521">
        <v>2</v>
      </c>
      <c r="AR5521">
        <v>540</v>
      </c>
      <c r="AS5521">
        <v>3</v>
      </c>
      <c r="AT5521">
        <v>2450</v>
      </c>
      <c r="AU5521">
        <v>4</v>
      </c>
    </row>
    <row r="5522" spans="1:47" x14ac:dyDescent="0.35">
      <c r="A5522">
        <v>8168</v>
      </c>
      <c r="B5522" t="s">
        <v>47</v>
      </c>
      <c r="C5522">
        <v>2008</v>
      </c>
      <c r="D5522">
        <v>8</v>
      </c>
      <c r="E5522">
        <v>5</v>
      </c>
      <c r="F5522">
        <v>9</v>
      </c>
      <c r="G5522">
        <v>49</v>
      </c>
      <c r="H5522">
        <v>17.2</v>
      </c>
      <c r="I5522">
        <v>6</v>
      </c>
      <c r="J5522">
        <v>6</v>
      </c>
      <c r="K5522">
        <v>6</v>
      </c>
      <c r="L5522">
        <v>6</v>
      </c>
      <c r="M5522">
        <v>5.9</v>
      </c>
      <c r="R5522" t="s">
        <v>93</v>
      </c>
      <c r="T5522" t="s">
        <v>410</v>
      </c>
      <c r="U5522">
        <v>32.756</v>
      </c>
      <c r="V5522">
        <v>105.494</v>
      </c>
      <c r="W5522">
        <v>30</v>
      </c>
      <c r="X5522">
        <v>4</v>
      </c>
      <c r="Y5522">
        <v>1</v>
      </c>
      <c r="AB5522">
        <v>29</v>
      </c>
      <c r="AC5522">
        <v>1</v>
      </c>
      <c r="AE5522">
        <v>1</v>
      </c>
      <c r="AJ5522">
        <v>4</v>
      </c>
      <c r="AK5522">
        <v>1</v>
      </c>
      <c r="AN5522">
        <v>29</v>
      </c>
      <c r="AO5522">
        <v>1</v>
      </c>
      <c r="AQ5522">
        <v>1</v>
      </c>
      <c r="AU5522">
        <v>1</v>
      </c>
    </row>
    <row r="5523" spans="1:47" x14ac:dyDescent="0.35">
      <c r="A5523">
        <v>8169</v>
      </c>
      <c r="B5523" t="s">
        <v>47</v>
      </c>
      <c r="C5523">
        <v>2008</v>
      </c>
      <c r="D5523">
        <v>8</v>
      </c>
      <c r="E5523">
        <v>11</v>
      </c>
      <c r="F5523">
        <v>7</v>
      </c>
      <c r="G5523">
        <v>19</v>
      </c>
      <c r="H5523">
        <v>26.4</v>
      </c>
      <c r="I5523">
        <v>13</v>
      </c>
      <c r="J5523">
        <v>5.2</v>
      </c>
      <c r="K5523">
        <v>5.2</v>
      </c>
      <c r="L5523">
        <v>4.5</v>
      </c>
      <c r="M5523">
        <v>5.0999999999999996</v>
      </c>
      <c r="R5523" t="s">
        <v>501</v>
      </c>
      <c r="T5523" t="s">
        <v>3201</v>
      </c>
      <c r="U5523">
        <v>10.513999999999999</v>
      </c>
      <c r="V5523">
        <v>-64.171000000000006</v>
      </c>
      <c r="W5523">
        <v>160</v>
      </c>
      <c r="AE5523">
        <v>1</v>
      </c>
      <c r="AH5523">
        <v>50</v>
      </c>
      <c r="AI5523">
        <v>1</v>
      </c>
      <c r="AQ5523">
        <v>1</v>
      </c>
      <c r="AT5523">
        <v>50</v>
      </c>
      <c r="AU5523">
        <v>1</v>
      </c>
    </row>
    <row r="5524" spans="1:47" x14ac:dyDescent="0.35">
      <c r="A5524">
        <v>8170</v>
      </c>
      <c r="B5524" t="s">
        <v>47</v>
      </c>
      <c r="C5524">
        <v>2008</v>
      </c>
      <c r="D5524">
        <v>8</v>
      </c>
      <c r="E5524">
        <v>15</v>
      </c>
      <c r="F5524">
        <v>10</v>
      </c>
      <c r="G5524">
        <v>25</v>
      </c>
      <c r="H5524">
        <v>16.5</v>
      </c>
      <c r="I5524">
        <v>10</v>
      </c>
      <c r="J5524">
        <v>6</v>
      </c>
      <c r="K5524">
        <v>6</v>
      </c>
      <c r="L5524">
        <v>5.6</v>
      </c>
      <c r="M5524">
        <v>5.8</v>
      </c>
      <c r="R5524" t="s">
        <v>621</v>
      </c>
      <c r="T5524" t="s">
        <v>3647</v>
      </c>
      <c r="U5524">
        <v>12.897</v>
      </c>
      <c r="V5524">
        <v>124.319</v>
      </c>
      <c r="W5524">
        <v>170</v>
      </c>
      <c r="AE5524">
        <v>1</v>
      </c>
      <c r="AQ5524">
        <v>1</v>
      </c>
    </row>
    <row r="5525" spans="1:47" x14ac:dyDescent="0.35">
      <c r="A5525">
        <v>8171</v>
      </c>
      <c r="B5525" t="s">
        <v>47</v>
      </c>
      <c r="C5525">
        <v>2008</v>
      </c>
      <c r="D5525">
        <v>8</v>
      </c>
      <c r="E5525">
        <v>19</v>
      </c>
      <c r="F5525">
        <v>21</v>
      </c>
      <c r="G5525">
        <v>35</v>
      </c>
      <c r="H5525">
        <v>17.2</v>
      </c>
      <c r="I5525">
        <v>46</v>
      </c>
      <c r="J5525">
        <v>5</v>
      </c>
      <c r="M5525">
        <v>5</v>
      </c>
      <c r="R5525" t="s">
        <v>93</v>
      </c>
      <c r="T5525" t="s">
        <v>530</v>
      </c>
      <c r="U5525">
        <v>25.050999999999998</v>
      </c>
      <c r="V5525">
        <v>97.918999999999997</v>
      </c>
      <c r="W5525">
        <v>30</v>
      </c>
      <c r="AE5525">
        <v>3</v>
      </c>
      <c r="AF5525">
        <v>5</v>
      </c>
      <c r="AG5525">
        <v>1</v>
      </c>
      <c r="AH5525">
        <v>5</v>
      </c>
      <c r="AI5525">
        <v>1</v>
      </c>
      <c r="AQ5525">
        <v>3</v>
      </c>
      <c r="AR5525">
        <v>5</v>
      </c>
      <c r="AS5525">
        <v>1</v>
      </c>
      <c r="AT5525">
        <v>2420</v>
      </c>
      <c r="AU5525">
        <v>4</v>
      </c>
    </row>
    <row r="5526" spans="1:47" x14ac:dyDescent="0.35">
      <c r="A5526">
        <v>8172</v>
      </c>
      <c r="B5526" t="s">
        <v>47</v>
      </c>
      <c r="C5526">
        <v>2008</v>
      </c>
      <c r="D5526">
        <v>8</v>
      </c>
      <c r="E5526">
        <v>21</v>
      </c>
      <c r="F5526">
        <v>12</v>
      </c>
      <c r="G5526">
        <v>24</v>
      </c>
      <c r="H5526">
        <v>29.5</v>
      </c>
      <c r="I5526">
        <v>1</v>
      </c>
      <c r="J5526">
        <v>6</v>
      </c>
      <c r="K5526">
        <v>6</v>
      </c>
      <c r="L5526">
        <v>5.9</v>
      </c>
      <c r="M5526">
        <v>5.6</v>
      </c>
      <c r="R5526" t="s">
        <v>93</v>
      </c>
      <c r="T5526" t="s">
        <v>530</v>
      </c>
      <c r="U5526">
        <v>25.044</v>
      </c>
      <c r="V5526">
        <v>97.683999999999997</v>
      </c>
      <c r="W5526">
        <v>30</v>
      </c>
      <c r="X5526">
        <v>5</v>
      </c>
      <c r="Y5526">
        <v>1</v>
      </c>
      <c r="AB5526">
        <v>127</v>
      </c>
      <c r="AC5526">
        <v>3</v>
      </c>
      <c r="AE5526">
        <v>3</v>
      </c>
      <c r="AJ5526">
        <v>5</v>
      </c>
      <c r="AK5526">
        <v>1</v>
      </c>
      <c r="AN5526">
        <v>127</v>
      </c>
      <c r="AO5526">
        <v>3</v>
      </c>
      <c r="AQ5526">
        <v>3</v>
      </c>
    </row>
    <row r="5527" spans="1:47" x14ac:dyDescent="0.35">
      <c r="A5527">
        <v>8173</v>
      </c>
      <c r="B5527" t="s">
        <v>47</v>
      </c>
      <c r="C5527">
        <v>2008</v>
      </c>
      <c r="D5527">
        <v>8</v>
      </c>
      <c r="E5527">
        <v>25</v>
      </c>
      <c r="F5527">
        <v>11</v>
      </c>
      <c r="G5527">
        <v>25</v>
      </c>
      <c r="H5527">
        <v>19.3</v>
      </c>
      <c r="I5527">
        <v>32</v>
      </c>
      <c r="J5527">
        <v>5.5</v>
      </c>
      <c r="K5527">
        <v>5.5</v>
      </c>
      <c r="L5527">
        <v>5.0999999999999996</v>
      </c>
      <c r="M5527">
        <v>5.4</v>
      </c>
      <c r="N5527">
        <v>5.9</v>
      </c>
      <c r="R5527" t="s">
        <v>1186</v>
      </c>
      <c r="T5527" t="s">
        <v>1952</v>
      </c>
      <c r="U5527">
        <v>-39.715000000000003</v>
      </c>
      <c r="V5527">
        <v>176.851</v>
      </c>
      <c r="W5527">
        <v>170</v>
      </c>
      <c r="AE5527">
        <v>2</v>
      </c>
      <c r="AQ5527">
        <v>1</v>
      </c>
    </row>
    <row r="5528" spans="1:47" x14ac:dyDescent="0.35">
      <c r="A5528">
        <v>8174</v>
      </c>
      <c r="B5528" t="s">
        <v>47</v>
      </c>
      <c r="C5528">
        <v>2008</v>
      </c>
      <c r="D5528">
        <v>8</v>
      </c>
      <c r="E5528">
        <v>25</v>
      </c>
      <c r="F5528">
        <v>13</v>
      </c>
      <c r="G5528">
        <v>21</v>
      </c>
      <c r="H5528">
        <v>58.8</v>
      </c>
      <c r="I5528">
        <v>12</v>
      </c>
      <c r="J5528">
        <v>6.7</v>
      </c>
      <c r="K5528">
        <v>6.7</v>
      </c>
      <c r="L5528">
        <v>6.5</v>
      </c>
      <c r="M5528">
        <v>6.2</v>
      </c>
      <c r="Q5528">
        <v>8</v>
      </c>
      <c r="R5528" t="s">
        <v>93</v>
      </c>
      <c r="T5528" t="s">
        <v>1227</v>
      </c>
      <c r="U5528">
        <v>30.901</v>
      </c>
      <c r="V5528">
        <v>83.52</v>
      </c>
      <c r="W5528">
        <v>40</v>
      </c>
      <c r="AE5528">
        <v>2</v>
      </c>
      <c r="AH5528">
        <v>700</v>
      </c>
      <c r="AI5528">
        <v>3</v>
      </c>
      <c r="AQ5528">
        <v>2</v>
      </c>
      <c r="AT5528">
        <v>700</v>
      </c>
      <c r="AU5528">
        <v>3</v>
      </c>
    </row>
    <row r="5529" spans="1:47" x14ac:dyDescent="0.35">
      <c r="A5529">
        <v>10114</v>
      </c>
      <c r="B5529" t="s">
        <v>51</v>
      </c>
      <c r="C5529">
        <v>2008</v>
      </c>
      <c r="D5529">
        <v>8</v>
      </c>
      <c r="E5529">
        <v>26</v>
      </c>
      <c r="F5529">
        <v>8</v>
      </c>
      <c r="G5529">
        <v>7</v>
      </c>
      <c r="H5529">
        <v>8.5</v>
      </c>
      <c r="I5529">
        <v>10</v>
      </c>
      <c r="J5529">
        <v>5</v>
      </c>
      <c r="M5529">
        <v>5</v>
      </c>
      <c r="R5529" t="s">
        <v>2068</v>
      </c>
      <c r="T5529" t="s">
        <v>3648</v>
      </c>
      <c r="U5529">
        <v>-52.533000000000001</v>
      </c>
      <c r="V5529">
        <v>26.417000000000002</v>
      </c>
      <c r="W5529">
        <v>70</v>
      </c>
    </row>
    <row r="5530" spans="1:47" x14ac:dyDescent="0.35">
      <c r="A5530">
        <v>8175</v>
      </c>
      <c r="B5530" t="s">
        <v>47</v>
      </c>
      <c r="C5530">
        <v>2008</v>
      </c>
      <c r="D5530">
        <v>8</v>
      </c>
      <c r="E5530">
        <v>27</v>
      </c>
      <c r="F5530">
        <v>1</v>
      </c>
      <c r="G5530">
        <v>35</v>
      </c>
      <c r="H5530">
        <v>32.1</v>
      </c>
      <c r="I5530">
        <v>16</v>
      </c>
      <c r="J5530">
        <v>6.2</v>
      </c>
      <c r="K5530">
        <v>6.2</v>
      </c>
      <c r="L5530">
        <v>6.2</v>
      </c>
      <c r="M5530">
        <v>5.8</v>
      </c>
      <c r="Q5530">
        <v>8</v>
      </c>
      <c r="R5530" t="s">
        <v>98</v>
      </c>
      <c r="T5530" t="s">
        <v>914</v>
      </c>
      <c r="U5530">
        <v>51.606999999999999</v>
      </c>
      <c r="V5530">
        <v>104.158</v>
      </c>
      <c r="W5530">
        <v>40</v>
      </c>
      <c r="AE5530">
        <v>1</v>
      </c>
      <c r="AQ5530">
        <v>1</v>
      </c>
    </row>
    <row r="5531" spans="1:47" x14ac:dyDescent="0.35">
      <c r="A5531">
        <v>8132</v>
      </c>
      <c r="B5531" t="s">
        <v>47</v>
      </c>
      <c r="C5531">
        <v>2008</v>
      </c>
      <c r="D5531">
        <v>8</v>
      </c>
      <c r="E5531">
        <v>30</v>
      </c>
      <c r="F5531">
        <v>8</v>
      </c>
      <c r="G5531">
        <v>30</v>
      </c>
      <c r="H5531">
        <v>54</v>
      </c>
      <c r="I5531">
        <v>17</v>
      </c>
      <c r="J5531">
        <v>5.9</v>
      </c>
      <c r="K5531">
        <v>5.9</v>
      </c>
      <c r="L5531">
        <v>5.8</v>
      </c>
      <c r="M5531">
        <v>5.7</v>
      </c>
      <c r="R5531" t="s">
        <v>93</v>
      </c>
      <c r="T5531" t="s">
        <v>410</v>
      </c>
      <c r="U5531">
        <v>26.271999999999998</v>
      </c>
      <c r="V5531">
        <v>101.937</v>
      </c>
      <c r="W5531">
        <v>30</v>
      </c>
      <c r="X5531">
        <v>43</v>
      </c>
      <c r="Y5531">
        <v>1</v>
      </c>
      <c r="AB5531">
        <v>589</v>
      </c>
      <c r="AC5531">
        <v>3</v>
      </c>
      <c r="AE5531">
        <v>4</v>
      </c>
      <c r="AF5531">
        <v>392000</v>
      </c>
      <c r="AG5531">
        <v>4</v>
      </c>
      <c r="AH5531">
        <v>392000</v>
      </c>
      <c r="AI5531">
        <v>4</v>
      </c>
      <c r="AJ5531">
        <v>43</v>
      </c>
      <c r="AK5531">
        <v>1</v>
      </c>
      <c r="AN5531">
        <v>589</v>
      </c>
      <c r="AO5531">
        <v>3</v>
      </c>
      <c r="AQ5531">
        <v>4</v>
      </c>
      <c r="AR5531">
        <v>392000</v>
      </c>
      <c r="AS5531">
        <v>4</v>
      </c>
    </row>
    <row r="5532" spans="1:47" x14ac:dyDescent="0.35">
      <c r="A5532">
        <v>8176</v>
      </c>
      <c r="B5532" t="s">
        <v>47</v>
      </c>
      <c r="C5532">
        <v>2008</v>
      </c>
      <c r="D5532">
        <v>9</v>
      </c>
      <c r="E5532">
        <v>3</v>
      </c>
      <c r="F5532">
        <v>2</v>
      </c>
      <c r="G5532">
        <v>22</v>
      </c>
      <c r="H5532">
        <v>47</v>
      </c>
      <c r="I5532">
        <v>6</v>
      </c>
      <c r="J5532">
        <v>4.0999999999999996</v>
      </c>
      <c r="L5532">
        <v>4.0999999999999996</v>
      </c>
      <c r="M5532">
        <v>4.5999999999999996</v>
      </c>
      <c r="N5532">
        <v>5.0999999999999996</v>
      </c>
      <c r="R5532" t="s">
        <v>80</v>
      </c>
      <c r="T5532" t="s">
        <v>3649</v>
      </c>
      <c r="U5532">
        <v>37.506999999999998</v>
      </c>
      <c r="V5532">
        <v>38.503</v>
      </c>
      <c r="W5532">
        <v>140</v>
      </c>
      <c r="AE5532">
        <v>1</v>
      </c>
      <c r="AQ5532">
        <v>1</v>
      </c>
    </row>
    <row r="5533" spans="1:47" x14ac:dyDescent="0.35">
      <c r="A5533">
        <v>8185</v>
      </c>
      <c r="B5533" t="s">
        <v>47</v>
      </c>
      <c r="C5533">
        <v>2008</v>
      </c>
      <c r="D5533">
        <v>9</v>
      </c>
      <c r="E5533">
        <v>9</v>
      </c>
      <c r="F5533">
        <v>3</v>
      </c>
      <c r="G5533">
        <v>7</v>
      </c>
      <c r="H5533">
        <v>27.5</v>
      </c>
      <c r="I5533">
        <v>25</v>
      </c>
      <c r="J5533">
        <v>5.4</v>
      </c>
      <c r="M5533">
        <v>5.4</v>
      </c>
      <c r="R5533" t="s">
        <v>676</v>
      </c>
      <c r="T5533" t="s">
        <v>3582</v>
      </c>
      <c r="U5533">
        <v>-3.9350000000000001</v>
      </c>
      <c r="V5533">
        <v>103.05800000000001</v>
      </c>
      <c r="W5533">
        <v>60</v>
      </c>
      <c r="X5533">
        <v>2</v>
      </c>
      <c r="Y5533">
        <v>1</v>
      </c>
      <c r="AE5533">
        <v>2</v>
      </c>
      <c r="AJ5533">
        <v>2</v>
      </c>
      <c r="AK5533">
        <v>1</v>
      </c>
      <c r="AQ5533">
        <v>2</v>
      </c>
      <c r="AT5533">
        <v>113</v>
      </c>
      <c r="AU5533">
        <v>3</v>
      </c>
    </row>
    <row r="5534" spans="1:47" x14ac:dyDescent="0.35">
      <c r="A5534">
        <v>8133</v>
      </c>
      <c r="B5534" t="s">
        <v>47</v>
      </c>
      <c r="C5534">
        <v>2008</v>
      </c>
      <c r="D5534">
        <v>9</v>
      </c>
      <c r="E5534">
        <v>10</v>
      </c>
      <c r="F5534">
        <v>11</v>
      </c>
      <c r="G5534">
        <v>0</v>
      </c>
      <c r="H5534">
        <v>34</v>
      </c>
      <c r="I5534">
        <v>12</v>
      </c>
      <c r="J5534">
        <v>6.1</v>
      </c>
      <c r="K5534">
        <v>6.1</v>
      </c>
      <c r="L5534">
        <v>6</v>
      </c>
      <c r="M5534">
        <v>6.1</v>
      </c>
      <c r="R5534" t="s">
        <v>73</v>
      </c>
      <c r="T5534" t="s">
        <v>3650</v>
      </c>
      <c r="U5534">
        <v>26.742999999999999</v>
      </c>
      <c r="V5534">
        <v>55.828000000000003</v>
      </c>
      <c r="W5534">
        <v>140</v>
      </c>
      <c r="X5534">
        <v>7</v>
      </c>
      <c r="Y5534">
        <v>1</v>
      </c>
      <c r="AB5534">
        <v>45</v>
      </c>
      <c r="AC5534">
        <v>1</v>
      </c>
      <c r="AE5534">
        <v>3</v>
      </c>
      <c r="AG5534">
        <v>3</v>
      </c>
      <c r="AI5534">
        <v>3</v>
      </c>
      <c r="AJ5534">
        <v>7</v>
      </c>
      <c r="AK5534">
        <v>1</v>
      </c>
      <c r="AN5534">
        <v>45</v>
      </c>
      <c r="AO5534">
        <v>1</v>
      </c>
      <c r="AQ5534">
        <v>3</v>
      </c>
      <c r="AS5534">
        <v>3</v>
      </c>
      <c r="AU5534">
        <v>3</v>
      </c>
    </row>
    <row r="5535" spans="1:47" x14ac:dyDescent="0.35">
      <c r="A5535">
        <v>8134</v>
      </c>
      <c r="B5535" t="s">
        <v>51</v>
      </c>
      <c r="C5535">
        <v>2008</v>
      </c>
      <c r="D5535">
        <v>9</v>
      </c>
      <c r="E5535">
        <v>11</v>
      </c>
      <c r="F5535">
        <v>0</v>
      </c>
      <c r="G5535">
        <v>20</v>
      </c>
      <c r="H5535">
        <v>50.9</v>
      </c>
      <c r="I5535">
        <v>25</v>
      </c>
      <c r="J5535">
        <v>6.8</v>
      </c>
      <c r="K5535">
        <v>6.8</v>
      </c>
      <c r="L5535">
        <v>7</v>
      </c>
      <c r="M5535">
        <v>6.1</v>
      </c>
      <c r="R5535" t="s">
        <v>199</v>
      </c>
      <c r="T5535" t="s">
        <v>1816</v>
      </c>
      <c r="U5535">
        <v>41.892000000000003</v>
      </c>
      <c r="V5535">
        <v>143.75399999999999</v>
      </c>
      <c r="W5535">
        <v>30</v>
      </c>
    </row>
    <row r="5536" spans="1:47" x14ac:dyDescent="0.35">
      <c r="A5536">
        <v>8186</v>
      </c>
      <c r="B5536" t="s">
        <v>47</v>
      </c>
      <c r="C5536">
        <v>2008</v>
      </c>
      <c r="D5536">
        <v>9</v>
      </c>
      <c r="E5536">
        <v>16</v>
      </c>
      <c r="F5536">
        <v>21</v>
      </c>
      <c r="G5536">
        <v>47</v>
      </c>
      <c r="H5536">
        <v>14.5</v>
      </c>
      <c r="I5536">
        <v>10</v>
      </c>
      <c r="J5536">
        <v>5</v>
      </c>
      <c r="M5536">
        <v>5</v>
      </c>
      <c r="R5536" t="s">
        <v>77</v>
      </c>
      <c r="T5536" t="s">
        <v>3525</v>
      </c>
      <c r="U5536">
        <v>17.437999999999999</v>
      </c>
      <c r="V5536">
        <v>73.915000000000006</v>
      </c>
      <c r="W5536">
        <v>60</v>
      </c>
      <c r="X5536">
        <v>1</v>
      </c>
      <c r="Y5536">
        <v>1</v>
      </c>
      <c r="AB5536">
        <v>20</v>
      </c>
      <c r="AC5536">
        <v>1</v>
      </c>
      <c r="AE5536">
        <v>3</v>
      </c>
      <c r="AJ5536">
        <v>1</v>
      </c>
      <c r="AK5536">
        <v>1</v>
      </c>
      <c r="AN5536">
        <v>20</v>
      </c>
      <c r="AO5536">
        <v>1</v>
      </c>
      <c r="AQ5536">
        <v>3</v>
      </c>
      <c r="AT5536">
        <v>1500</v>
      </c>
      <c r="AU5536">
        <v>4</v>
      </c>
    </row>
    <row r="5537" spans="1:47" x14ac:dyDescent="0.35">
      <c r="A5537">
        <v>8160</v>
      </c>
      <c r="B5537" t="s">
        <v>47</v>
      </c>
      <c r="C5537">
        <v>2008</v>
      </c>
      <c r="D5537">
        <v>10</v>
      </c>
      <c r="E5537">
        <v>5</v>
      </c>
      <c r="F5537">
        <v>15</v>
      </c>
      <c r="G5537">
        <v>52</v>
      </c>
      <c r="H5537">
        <v>49.4</v>
      </c>
      <c r="I5537">
        <v>27</v>
      </c>
      <c r="J5537">
        <v>6.6</v>
      </c>
      <c r="K5537">
        <v>6.6</v>
      </c>
      <c r="L5537">
        <v>6.9</v>
      </c>
      <c r="M5537">
        <v>6.4</v>
      </c>
      <c r="R5537" t="s">
        <v>82</v>
      </c>
      <c r="T5537" t="s">
        <v>3651</v>
      </c>
      <c r="U5537">
        <v>39.533000000000001</v>
      </c>
      <c r="V5537">
        <v>73.823999999999998</v>
      </c>
      <c r="W5537">
        <v>40</v>
      </c>
      <c r="X5537">
        <v>74</v>
      </c>
      <c r="Y5537">
        <v>2</v>
      </c>
      <c r="AB5537">
        <v>140</v>
      </c>
      <c r="AC5537">
        <v>3</v>
      </c>
      <c r="AE5537">
        <v>2</v>
      </c>
      <c r="AG5537">
        <v>2</v>
      </c>
      <c r="AJ5537">
        <v>74</v>
      </c>
      <c r="AK5537">
        <v>2</v>
      </c>
      <c r="AN5537">
        <v>140</v>
      </c>
      <c r="AO5537">
        <v>3</v>
      </c>
      <c r="AQ5537">
        <v>2</v>
      </c>
      <c r="AS5537">
        <v>2</v>
      </c>
    </row>
    <row r="5538" spans="1:47" x14ac:dyDescent="0.35">
      <c r="A5538">
        <v>8161</v>
      </c>
      <c r="B5538" t="s">
        <v>47</v>
      </c>
      <c r="C5538">
        <v>2008</v>
      </c>
      <c r="D5538">
        <v>10</v>
      </c>
      <c r="E5538">
        <v>6</v>
      </c>
      <c r="F5538">
        <v>8</v>
      </c>
      <c r="G5538">
        <v>30</v>
      </c>
      <c r="H5538">
        <v>45.5</v>
      </c>
      <c r="I5538">
        <v>12</v>
      </c>
      <c r="J5538">
        <v>6.3</v>
      </c>
      <c r="K5538">
        <v>6.3</v>
      </c>
      <c r="L5538">
        <v>6.2</v>
      </c>
      <c r="M5538">
        <v>6</v>
      </c>
      <c r="R5538" t="s">
        <v>93</v>
      </c>
      <c r="T5538" t="s">
        <v>1227</v>
      </c>
      <c r="U5538">
        <v>29.806999999999999</v>
      </c>
      <c r="V5538">
        <v>90.35</v>
      </c>
      <c r="W5538">
        <v>40</v>
      </c>
      <c r="X5538">
        <v>9</v>
      </c>
      <c r="Y5538">
        <v>1</v>
      </c>
      <c r="AB5538">
        <v>19</v>
      </c>
      <c r="AC5538">
        <v>1</v>
      </c>
      <c r="AE5538">
        <v>2</v>
      </c>
      <c r="AG5538">
        <v>3</v>
      </c>
      <c r="AJ5538">
        <v>9</v>
      </c>
      <c r="AK5538">
        <v>1</v>
      </c>
      <c r="AN5538">
        <v>19</v>
      </c>
      <c r="AO5538">
        <v>1</v>
      </c>
      <c r="AQ5538">
        <v>2</v>
      </c>
      <c r="AS5538">
        <v>3</v>
      </c>
    </row>
    <row r="5539" spans="1:47" x14ac:dyDescent="0.35">
      <c r="A5539">
        <v>8162</v>
      </c>
      <c r="B5539" t="s">
        <v>47</v>
      </c>
      <c r="C5539">
        <v>2008</v>
      </c>
      <c r="D5539">
        <v>10</v>
      </c>
      <c r="E5539">
        <v>11</v>
      </c>
      <c r="F5539">
        <v>9</v>
      </c>
      <c r="G5539">
        <v>6</v>
      </c>
      <c r="H5539">
        <v>10.7</v>
      </c>
      <c r="I5539">
        <v>16</v>
      </c>
      <c r="J5539">
        <v>5.7</v>
      </c>
      <c r="K5539">
        <v>5.7</v>
      </c>
      <c r="L5539">
        <v>5.5</v>
      </c>
      <c r="M5539">
        <v>5.6</v>
      </c>
      <c r="R5539" t="s">
        <v>98</v>
      </c>
      <c r="T5539" t="s">
        <v>3652</v>
      </c>
      <c r="U5539">
        <v>43.372</v>
      </c>
      <c r="V5539">
        <v>46.253999999999998</v>
      </c>
      <c r="W5539">
        <v>40</v>
      </c>
      <c r="X5539">
        <v>13</v>
      </c>
      <c r="Y5539">
        <v>1</v>
      </c>
      <c r="AB5539">
        <v>100</v>
      </c>
      <c r="AC5539">
        <v>2</v>
      </c>
      <c r="AE5539">
        <v>3</v>
      </c>
      <c r="AH5539">
        <v>1027</v>
      </c>
      <c r="AI5539">
        <v>4</v>
      </c>
      <c r="AJ5539">
        <v>13</v>
      </c>
      <c r="AK5539">
        <v>1</v>
      </c>
      <c r="AN5539">
        <v>100</v>
      </c>
      <c r="AO5539">
        <v>2</v>
      </c>
      <c r="AQ5539">
        <v>3</v>
      </c>
      <c r="AT5539">
        <v>1027</v>
      </c>
      <c r="AU5539">
        <v>4</v>
      </c>
    </row>
    <row r="5540" spans="1:47" x14ac:dyDescent="0.35">
      <c r="A5540">
        <v>8177</v>
      </c>
      <c r="B5540" t="s">
        <v>47</v>
      </c>
      <c r="C5540">
        <v>2008</v>
      </c>
      <c r="D5540">
        <v>10</v>
      </c>
      <c r="E5540">
        <v>28</v>
      </c>
      <c r="F5540">
        <v>23</v>
      </c>
      <c r="G5540">
        <v>9</v>
      </c>
      <c r="H5540">
        <v>57.6</v>
      </c>
      <c r="I5540">
        <v>15</v>
      </c>
      <c r="J5540">
        <v>6.4</v>
      </c>
      <c r="K5540">
        <v>6.4</v>
      </c>
      <c r="L5540">
        <v>6.6</v>
      </c>
      <c r="M5540">
        <v>6.3</v>
      </c>
      <c r="R5540" t="s">
        <v>115</v>
      </c>
      <c r="T5540" t="s">
        <v>2198</v>
      </c>
      <c r="U5540">
        <v>30.638999999999999</v>
      </c>
      <c r="V5540">
        <v>67.350999999999999</v>
      </c>
      <c r="W5540">
        <v>60</v>
      </c>
      <c r="X5540">
        <v>166</v>
      </c>
      <c r="Y5540">
        <v>3</v>
      </c>
      <c r="AB5540">
        <v>370</v>
      </c>
      <c r="AC5540">
        <v>3</v>
      </c>
      <c r="AE5540">
        <v>4</v>
      </c>
      <c r="AF5540">
        <v>3487</v>
      </c>
      <c r="AG5540">
        <v>4</v>
      </c>
      <c r="AH5540">
        <v>3487</v>
      </c>
      <c r="AI5540">
        <v>4</v>
      </c>
      <c r="AJ5540">
        <v>166</v>
      </c>
      <c r="AK5540">
        <v>3</v>
      </c>
      <c r="AN5540">
        <v>370</v>
      </c>
      <c r="AO5540">
        <v>3</v>
      </c>
      <c r="AQ5540">
        <v>4</v>
      </c>
      <c r="AR5540">
        <v>3487</v>
      </c>
      <c r="AS5540">
        <v>4</v>
      </c>
      <c r="AT5540">
        <v>4125</v>
      </c>
      <c r="AU5540">
        <v>4</v>
      </c>
    </row>
    <row r="5541" spans="1:47" x14ac:dyDescent="0.35">
      <c r="A5541">
        <v>8206</v>
      </c>
      <c r="B5541" t="s">
        <v>47</v>
      </c>
      <c r="C5541">
        <v>2008</v>
      </c>
      <c r="D5541">
        <v>10</v>
      </c>
      <c r="E5541">
        <v>29</v>
      </c>
      <c r="F5541">
        <v>11</v>
      </c>
      <c r="G5541">
        <v>32</v>
      </c>
      <c r="H5541">
        <v>43.1</v>
      </c>
      <c r="I5541">
        <v>14</v>
      </c>
      <c r="J5541">
        <v>6.4</v>
      </c>
      <c r="K5541">
        <v>6.4</v>
      </c>
      <c r="L5541">
        <v>6.6</v>
      </c>
      <c r="M5541">
        <v>6.2</v>
      </c>
      <c r="R5541" t="s">
        <v>115</v>
      </c>
      <c r="T5541" t="s">
        <v>2822</v>
      </c>
      <c r="U5541">
        <v>30.597999999999999</v>
      </c>
      <c r="V5541">
        <v>67.454999999999998</v>
      </c>
      <c r="W5541">
        <v>60</v>
      </c>
      <c r="AB5541">
        <v>1</v>
      </c>
      <c r="AC5541">
        <v>1</v>
      </c>
      <c r="AE5541">
        <v>2</v>
      </c>
      <c r="AG5541">
        <v>2</v>
      </c>
      <c r="AI5541">
        <v>2</v>
      </c>
      <c r="AN5541">
        <v>1</v>
      </c>
      <c r="AO5541">
        <v>1</v>
      </c>
      <c r="AQ5541">
        <v>2</v>
      </c>
      <c r="AS5541">
        <v>2</v>
      </c>
    </row>
    <row r="5542" spans="1:47" x14ac:dyDescent="0.35">
      <c r="A5542">
        <v>8207</v>
      </c>
      <c r="B5542" t="s">
        <v>47</v>
      </c>
      <c r="C5542">
        <v>2008</v>
      </c>
      <c r="D5542">
        <v>11</v>
      </c>
      <c r="E5542">
        <v>10</v>
      </c>
      <c r="F5542">
        <v>1</v>
      </c>
      <c r="G5542">
        <v>22</v>
      </c>
      <c r="H5542">
        <v>2.5</v>
      </c>
      <c r="I5542">
        <v>19</v>
      </c>
      <c r="J5542">
        <v>6.3</v>
      </c>
      <c r="K5542">
        <v>6.3</v>
      </c>
      <c r="L5542">
        <v>6.4</v>
      </c>
      <c r="M5542">
        <v>6.4</v>
      </c>
      <c r="R5542" t="s">
        <v>93</v>
      </c>
      <c r="T5542" t="s">
        <v>908</v>
      </c>
      <c r="U5542">
        <v>37.564999999999998</v>
      </c>
      <c r="V5542">
        <v>95.832999999999998</v>
      </c>
      <c r="W5542">
        <v>40</v>
      </c>
      <c r="AB5542">
        <v>3</v>
      </c>
      <c r="AC5542">
        <v>1</v>
      </c>
      <c r="AD5542">
        <v>4</v>
      </c>
      <c r="AE5542">
        <v>2</v>
      </c>
      <c r="AG5542">
        <v>2</v>
      </c>
      <c r="AI5542">
        <v>2</v>
      </c>
      <c r="AN5542">
        <v>3</v>
      </c>
      <c r="AO5542">
        <v>1</v>
      </c>
      <c r="AP5542">
        <v>4</v>
      </c>
      <c r="AQ5542">
        <v>2</v>
      </c>
      <c r="AS5542">
        <v>2</v>
      </c>
      <c r="AU5542">
        <v>1</v>
      </c>
    </row>
    <row r="5543" spans="1:47" x14ac:dyDescent="0.35">
      <c r="A5543">
        <v>8191</v>
      </c>
      <c r="B5543" t="s">
        <v>51</v>
      </c>
      <c r="C5543">
        <v>2008</v>
      </c>
      <c r="D5543">
        <v>11</v>
      </c>
      <c r="E5543">
        <v>16</v>
      </c>
      <c r="F5543">
        <v>17</v>
      </c>
      <c r="G5543">
        <v>2</v>
      </c>
      <c r="H5543">
        <v>32.700000000000003</v>
      </c>
      <c r="I5543">
        <v>30</v>
      </c>
      <c r="J5543">
        <v>7.3</v>
      </c>
      <c r="K5543">
        <v>7.3</v>
      </c>
      <c r="L5543">
        <v>7</v>
      </c>
      <c r="M5543">
        <v>6.5</v>
      </c>
      <c r="R5543" t="s">
        <v>676</v>
      </c>
      <c r="T5543" t="s">
        <v>1825</v>
      </c>
      <c r="U5543">
        <v>1.2709999999999999</v>
      </c>
      <c r="V5543">
        <v>122.09099999999999</v>
      </c>
      <c r="W5543">
        <v>170</v>
      </c>
      <c r="X5543">
        <v>6</v>
      </c>
      <c r="Y5543">
        <v>1</v>
      </c>
      <c r="AB5543">
        <v>77</v>
      </c>
      <c r="AC5543">
        <v>2</v>
      </c>
      <c r="AE5543">
        <v>3</v>
      </c>
      <c r="AH5543">
        <v>1000</v>
      </c>
      <c r="AI5543">
        <v>3</v>
      </c>
      <c r="AJ5543">
        <v>6</v>
      </c>
      <c r="AK5543">
        <v>1</v>
      </c>
      <c r="AN5543">
        <v>77</v>
      </c>
      <c r="AO5543">
        <v>2</v>
      </c>
      <c r="AQ5543">
        <v>3</v>
      </c>
      <c r="AT5543">
        <v>1000</v>
      </c>
      <c r="AU5543">
        <v>3</v>
      </c>
    </row>
    <row r="5544" spans="1:47" x14ac:dyDescent="0.35">
      <c r="A5544">
        <v>8192</v>
      </c>
      <c r="B5544" t="s">
        <v>47</v>
      </c>
      <c r="C5544">
        <v>2008</v>
      </c>
      <c r="D5544">
        <v>11</v>
      </c>
      <c r="E5544">
        <v>19</v>
      </c>
      <c r="F5544">
        <v>6</v>
      </c>
      <c r="G5544">
        <v>11</v>
      </c>
      <c r="H5544">
        <v>20.7</v>
      </c>
      <c r="I5544">
        <v>32</v>
      </c>
      <c r="J5544">
        <v>6.1</v>
      </c>
      <c r="K5544">
        <v>6.1</v>
      </c>
      <c r="L5544">
        <v>5.9</v>
      </c>
      <c r="M5544">
        <v>5.9</v>
      </c>
      <c r="R5544" t="s">
        <v>663</v>
      </c>
      <c r="T5544" t="s">
        <v>3653</v>
      </c>
      <c r="U5544">
        <v>8.2669999999999995</v>
      </c>
      <c r="V5544">
        <v>-82.966999999999999</v>
      </c>
      <c r="W5544">
        <v>100</v>
      </c>
      <c r="AE5544">
        <v>1</v>
      </c>
      <c r="AQ5544">
        <v>1</v>
      </c>
    </row>
    <row r="5545" spans="1:47" x14ac:dyDescent="0.35">
      <c r="A5545">
        <v>8208</v>
      </c>
      <c r="B5545" t="s">
        <v>47</v>
      </c>
      <c r="C5545">
        <v>2008</v>
      </c>
      <c r="D5545">
        <v>11</v>
      </c>
      <c r="E5545">
        <v>22</v>
      </c>
      <c r="F5545">
        <v>22</v>
      </c>
      <c r="G5545">
        <v>27</v>
      </c>
      <c r="H5545">
        <v>55.1</v>
      </c>
      <c r="J5545">
        <v>4.0999999999999996</v>
      </c>
      <c r="N5545">
        <v>4.0999999999999996</v>
      </c>
      <c r="R5545" t="s">
        <v>3654</v>
      </c>
      <c r="T5545" t="s">
        <v>3655</v>
      </c>
      <c r="U5545">
        <v>49.914000000000001</v>
      </c>
      <c r="V5545">
        <v>18.454999999999998</v>
      </c>
      <c r="W5545">
        <v>110</v>
      </c>
      <c r="X5545">
        <v>2</v>
      </c>
      <c r="Y5545">
        <v>1</v>
      </c>
      <c r="AB5545">
        <v>3</v>
      </c>
      <c r="AC5545">
        <v>1</v>
      </c>
      <c r="AE5545">
        <v>1</v>
      </c>
      <c r="AJ5545">
        <v>2</v>
      </c>
      <c r="AK5545">
        <v>1</v>
      </c>
      <c r="AN5545">
        <v>3</v>
      </c>
      <c r="AO5545">
        <v>1</v>
      </c>
      <c r="AQ5545">
        <v>1</v>
      </c>
    </row>
    <row r="5546" spans="1:47" x14ac:dyDescent="0.35">
      <c r="A5546">
        <v>8253</v>
      </c>
      <c r="B5546" t="s">
        <v>47</v>
      </c>
      <c r="C5546">
        <v>2008</v>
      </c>
      <c r="D5546">
        <v>12</v>
      </c>
      <c r="E5546">
        <v>7</v>
      </c>
      <c r="F5546">
        <v>13</v>
      </c>
      <c r="G5546">
        <v>36</v>
      </c>
      <c r="H5546">
        <v>21.3</v>
      </c>
      <c r="I5546">
        <v>15</v>
      </c>
      <c r="J5546">
        <v>5.4</v>
      </c>
      <c r="K5546">
        <v>5.4</v>
      </c>
      <c r="L5546">
        <v>5.2</v>
      </c>
      <c r="M5546">
        <v>5.7</v>
      </c>
      <c r="R5546" t="s">
        <v>73</v>
      </c>
      <c r="T5546" t="s">
        <v>2481</v>
      </c>
      <c r="U5546">
        <v>26.99</v>
      </c>
      <c r="V5546">
        <v>55.8</v>
      </c>
      <c r="W5546">
        <v>140</v>
      </c>
      <c r="AB5546">
        <v>5</v>
      </c>
      <c r="AC5546">
        <v>1</v>
      </c>
      <c r="AE5546">
        <v>1</v>
      </c>
      <c r="AN5546">
        <v>5</v>
      </c>
      <c r="AO5546">
        <v>1</v>
      </c>
      <c r="AQ5546">
        <v>1</v>
      </c>
      <c r="AU5546">
        <v>1</v>
      </c>
    </row>
    <row r="5547" spans="1:47" x14ac:dyDescent="0.35">
      <c r="A5547">
        <v>8254</v>
      </c>
      <c r="B5547" t="s">
        <v>47</v>
      </c>
      <c r="C5547">
        <v>2008</v>
      </c>
      <c r="D5547">
        <v>12</v>
      </c>
      <c r="E5547">
        <v>9</v>
      </c>
      <c r="F5547">
        <v>18</v>
      </c>
      <c r="G5547">
        <v>53</v>
      </c>
      <c r="H5547">
        <v>11.1</v>
      </c>
      <c r="I5547">
        <v>25</v>
      </c>
      <c r="J5547">
        <v>4.5</v>
      </c>
      <c r="L5547">
        <v>4.5</v>
      </c>
      <c r="M5547">
        <v>5.5</v>
      </c>
      <c r="R5547" t="s">
        <v>93</v>
      </c>
      <c r="T5547" t="s">
        <v>410</v>
      </c>
      <c r="U5547">
        <v>32.518000000000001</v>
      </c>
      <c r="V5547">
        <v>105.395</v>
      </c>
      <c r="W5547">
        <v>30</v>
      </c>
      <c r="X5547">
        <v>2</v>
      </c>
      <c r="Y5547">
        <v>1</v>
      </c>
      <c r="AB5547">
        <v>3</v>
      </c>
      <c r="AC5547">
        <v>1</v>
      </c>
      <c r="AJ5547">
        <v>2</v>
      </c>
      <c r="AK5547">
        <v>1</v>
      </c>
      <c r="AN5547">
        <v>3</v>
      </c>
      <c r="AO5547">
        <v>1</v>
      </c>
    </row>
    <row r="5548" spans="1:47" x14ac:dyDescent="0.35">
      <c r="A5548">
        <v>8255</v>
      </c>
      <c r="B5548" t="s">
        <v>47</v>
      </c>
      <c r="C5548">
        <v>2008</v>
      </c>
      <c r="D5548">
        <v>12</v>
      </c>
      <c r="E5548">
        <v>10</v>
      </c>
      <c r="F5548">
        <v>10</v>
      </c>
      <c r="G5548">
        <v>53</v>
      </c>
      <c r="H5548">
        <v>50</v>
      </c>
      <c r="I5548">
        <v>10</v>
      </c>
      <c r="J5548">
        <v>4.0999999999999996</v>
      </c>
      <c r="M5548">
        <v>4.0999999999999996</v>
      </c>
      <c r="N5548">
        <v>4.8</v>
      </c>
      <c r="R5548" t="s">
        <v>807</v>
      </c>
      <c r="T5548" t="s">
        <v>3656</v>
      </c>
      <c r="U5548">
        <v>-32.938000000000002</v>
      </c>
      <c r="V5548">
        <v>-69.259</v>
      </c>
      <c r="W5548">
        <v>160</v>
      </c>
      <c r="AE5548">
        <v>1</v>
      </c>
      <c r="AQ5548">
        <v>1</v>
      </c>
    </row>
    <row r="5549" spans="1:47" x14ac:dyDescent="0.35">
      <c r="A5549">
        <v>8256</v>
      </c>
      <c r="B5549" t="s">
        <v>47</v>
      </c>
      <c r="C5549">
        <v>2008</v>
      </c>
      <c r="D5549">
        <v>12</v>
      </c>
      <c r="E5549">
        <v>25</v>
      </c>
      <c r="F5549">
        <v>20</v>
      </c>
      <c r="G5549">
        <v>20</v>
      </c>
      <c r="H5549">
        <v>51.5</v>
      </c>
      <c r="I5549">
        <v>35</v>
      </c>
      <c r="J5549">
        <v>4.7</v>
      </c>
      <c r="M5549">
        <v>4.7</v>
      </c>
      <c r="R5549" t="s">
        <v>851</v>
      </c>
      <c r="T5549" t="s">
        <v>851</v>
      </c>
      <c r="U5549">
        <v>23.97</v>
      </c>
      <c r="V5549">
        <v>97.569000000000003</v>
      </c>
      <c r="W5549">
        <v>60</v>
      </c>
      <c r="AB5549">
        <v>19</v>
      </c>
      <c r="AC5549">
        <v>1</v>
      </c>
      <c r="AE5549">
        <v>3</v>
      </c>
      <c r="AF5549">
        <v>30</v>
      </c>
      <c r="AG5549">
        <v>1</v>
      </c>
      <c r="AH5549">
        <v>30</v>
      </c>
      <c r="AI5549">
        <v>1</v>
      </c>
      <c r="AN5549">
        <v>19</v>
      </c>
      <c r="AO5549">
        <v>1</v>
      </c>
      <c r="AQ5549">
        <v>3</v>
      </c>
      <c r="AR5549">
        <v>30</v>
      </c>
      <c r="AS5549">
        <v>1</v>
      </c>
      <c r="AT5549">
        <v>5400</v>
      </c>
      <c r="AU5549">
        <v>4</v>
      </c>
    </row>
    <row r="5550" spans="1:47" x14ac:dyDescent="0.35">
      <c r="A5550">
        <v>9834</v>
      </c>
      <c r="B5550" t="s">
        <v>47</v>
      </c>
      <c r="C5550">
        <v>2008</v>
      </c>
      <c r="D5550">
        <v>12</v>
      </c>
      <c r="E5550">
        <v>25</v>
      </c>
      <c r="F5550">
        <v>20</v>
      </c>
      <c r="G5550">
        <v>20</v>
      </c>
      <c r="H5550">
        <v>51.5</v>
      </c>
      <c r="I5550">
        <v>35</v>
      </c>
      <c r="J5550">
        <v>4.8</v>
      </c>
      <c r="K5550">
        <v>4.8</v>
      </c>
      <c r="M5550">
        <v>4.7</v>
      </c>
      <c r="R5550" t="s">
        <v>93</v>
      </c>
      <c r="T5550" t="s">
        <v>2260</v>
      </c>
      <c r="U5550">
        <v>23.97</v>
      </c>
      <c r="V5550">
        <v>97.569000000000003</v>
      </c>
      <c r="W5550">
        <v>30</v>
      </c>
      <c r="AB5550">
        <v>19</v>
      </c>
      <c r="AC5550">
        <v>1</v>
      </c>
      <c r="AE5550">
        <v>2</v>
      </c>
      <c r="AF5550">
        <v>30</v>
      </c>
      <c r="AG5550">
        <v>1</v>
      </c>
      <c r="AH5550">
        <v>5400</v>
      </c>
      <c r="AI5550">
        <v>4</v>
      </c>
      <c r="AN5550">
        <v>19</v>
      </c>
      <c r="AO5550">
        <v>1</v>
      </c>
      <c r="AQ5550">
        <v>2</v>
      </c>
      <c r="AR5550">
        <v>30</v>
      </c>
      <c r="AS5550">
        <v>1</v>
      </c>
      <c r="AT5550">
        <v>5400</v>
      </c>
      <c r="AU5550">
        <v>4</v>
      </c>
    </row>
    <row r="5551" spans="1:47" x14ac:dyDescent="0.35">
      <c r="A5551">
        <v>8257</v>
      </c>
      <c r="B5551" t="s">
        <v>47</v>
      </c>
      <c r="C5551">
        <v>2008</v>
      </c>
      <c r="D5551">
        <v>12</v>
      </c>
      <c r="E5551">
        <v>29</v>
      </c>
      <c r="F5551">
        <v>3</v>
      </c>
      <c r="G5551">
        <v>37</v>
      </c>
      <c r="H5551">
        <v>41.7</v>
      </c>
      <c r="I5551">
        <v>158</v>
      </c>
      <c r="J5551">
        <v>5.8</v>
      </c>
      <c r="K5551">
        <v>5.8</v>
      </c>
      <c r="M5551">
        <v>5.9</v>
      </c>
      <c r="R5551" t="s">
        <v>121</v>
      </c>
      <c r="T5551" t="s">
        <v>3657</v>
      </c>
      <c r="U5551">
        <v>36.401000000000003</v>
      </c>
      <c r="V5551">
        <v>71.075000000000003</v>
      </c>
      <c r="W5551">
        <v>40</v>
      </c>
      <c r="AE5551">
        <v>1</v>
      </c>
      <c r="AQ5551">
        <v>1</v>
      </c>
      <c r="AU5551">
        <v>1</v>
      </c>
    </row>
    <row r="5552" spans="1:47" x14ac:dyDescent="0.35">
      <c r="A5552">
        <v>8204</v>
      </c>
      <c r="B5552" t="s">
        <v>51</v>
      </c>
      <c r="C5552">
        <v>2009</v>
      </c>
      <c r="D5552">
        <v>1</v>
      </c>
      <c r="E5552">
        <v>3</v>
      </c>
      <c r="F5552">
        <v>19</v>
      </c>
      <c r="G5552">
        <v>43</v>
      </c>
      <c r="H5552">
        <v>50.6</v>
      </c>
      <c r="I5552">
        <v>17</v>
      </c>
      <c r="J5552">
        <v>7.6</v>
      </c>
      <c r="K5552">
        <v>7.6</v>
      </c>
      <c r="L5552">
        <v>7.5</v>
      </c>
      <c r="M5552">
        <v>6.6</v>
      </c>
      <c r="R5552" t="s">
        <v>676</v>
      </c>
      <c r="T5552" t="s">
        <v>3658</v>
      </c>
      <c r="U5552">
        <v>-0.41399999999999998</v>
      </c>
      <c r="V5552">
        <v>132.88499999999999</v>
      </c>
      <c r="W5552">
        <v>170</v>
      </c>
      <c r="X5552">
        <v>5</v>
      </c>
      <c r="Y5552">
        <v>1</v>
      </c>
      <c r="AB5552">
        <v>250</v>
      </c>
      <c r="AC5552">
        <v>3</v>
      </c>
      <c r="AE5552">
        <v>3</v>
      </c>
      <c r="AH5552">
        <v>840</v>
      </c>
      <c r="AI5552">
        <v>3</v>
      </c>
      <c r="AJ5552">
        <v>5</v>
      </c>
      <c r="AK5552">
        <v>1</v>
      </c>
      <c r="AN5552">
        <v>250</v>
      </c>
      <c r="AO5552">
        <v>3</v>
      </c>
      <c r="AQ5552">
        <v>3</v>
      </c>
      <c r="AT5552">
        <v>840</v>
      </c>
      <c r="AU5552">
        <v>3</v>
      </c>
    </row>
    <row r="5553" spans="1:47" x14ac:dyDescent="0.35">
      <c r="A5553">
        <v>8211</v>
      </c>
      <c r="B5553" t="s">
        <v>51</v>
      </c>
      <c r="C5553">
        <v>2009</v>
      </c>
      <c r="D5553">
        <v>1</v>
      </c>
      <c r="E5553">
        <v>3</v>
      </c>
      <c r="F5553">
        <v>22</v>
      </c>
      <c r="G5553">
        <v>33</v>
      </c>
      <c r="H5553">
        <v>40.200000000000003</v>
      </c>
      <c r="I5553">
        <v>23</v>
      </c>
      <c r="J5553">
        <v>7.3</v>
      </c>
      <c r="K5553">
        <v>7.3</v>
      </c>
      <c r="L5553">
        <v>7.4</v>
      </c>
      <c r="M5553">
        <v>6.7</v>
      </c>
      <c r="R5553" t="s">
        <v>676</v>
      </c>
      <c r="T5553" t="s">
        <v>3658</v>
      </c>
      <c r="U5553">
        <v>-0.69099999999999995</v>
      </c>
      <c r="V5553">
        <v>133.30500000000001</v>
      </c>
      <c r="W5553">
        <v>170</v>
      </c>
    </row>
    <row r="5554" spans="1:47" x14ac:dyDescent="0.35">
      <c r="A5554">
        <v>8210</v>
      </c>
      <c r="B5554" t="s">
        <v>47</v>
      </c>
      <c r="C5554">
        <v>2009</v>
      </c>
      <c r="D5554">
        <v>1</v>
      </c>
      <c r="E5554">
        <v>8</v>
      </c>
      <c r="F5554">
        <v>19</v>
      </c>
      <c r="G5554">
        <v>21</v>
      </c>
      <c r="H5554">
        <v>35.6</v>
      </c>
      <c r="I5554">
        <v>14</v>
      </c>
      <c r="J5554">
        <v>6.1</v>
      </c>
      <c r="K5554">
        <v>6.1</v>
      </c>
      <c r="L5554">
        <v>6</v>
      </c>
      <c r="M5554">
        <v>5.7</v>
      </c>
      <c r="R5554" t="s">
        <v>595</v>
      </c>
      <c r="T5554" t="s">
        <v>3659</v>
      </c>
      <c r="U5554">
        <v>10.164999999999999</v>
      </c>
      <c r="V5554">
        <v>-84.197000000000003</v>
      </c>
      <c r="W5554">
        <v>100</v>
      </c>
      <c r="X5554">
        <v>23</v>
      </c>
      <c r="Y5554">
        <v>1</v>
      </c>
      <c r="Z5554">
        <v>17</v>
      </c>
      <c r="AA5554">
        <v>1</v>
      </c>
      <c r="AB5554">
        <v>100</v>
      </c>
      <c r="AC5554">
        <v>2</v>
      </c>
      <c r="AE5554">
        <v>3</v>
      </c>
      <c r="AF5554">
        <v>518</v>
      </c>
      <c r="AG5554">
        <v>3</v>
      </c>
      <c r="AJ5554">
        <v>23</v>
      </c>
      <c r="AK5554">
        <v>1</v>
      </c>
      <c r="AL5554">
        <v>17</v>
      </c>
      <c r="AM5554">
        <v>1</v>
      </c>
      <c r="AN5554">
        <v>100</v>
      </c>
      <c r="AO5554">
        <v>2</v>
      </c>
      <c r="AQ5554">
        <v>3</v>
      </c>
      <c r="AR5554">
        <v>518</v>
      </c>
      <c r="AS5554">
        <v>3</v>
      </c>
    </row>
    <row r="5555" spans="1:47" x14ac:dyDescent="0.35">
      <c r="A5555">
        <v>8250</v>
      </c>
      <c r="B5555" t="s">
        <v>51</v>
      </c>
      <c r="C5555">
        <v>2009</v>
      </c>
      <c r="D5555">
        <v>1</v>
      </c>
      <c r="E5555">
        <v>15</v>
      </c>
      <c r="F5555">
        <v>17</v>
      </c>
      <c r="G5555">
        <v>49</v>
      </c>
      <c r="H5555">
        <v>39</v>
      </c>
      <c r="I5555">
        <v>36</v>
      </c>
      <c r="J5555">
        <v>7.4</v>
      </c>
      <c r="K5555">
        <v>7.4</v>
      </c>
      <c r="L5555">
        <v>7.5</v>
      </c>
      <c r="M5555">
        <v>6.9</v>
      </c>
      <c r="R5555" t="s">
        <v>98</v>
      </c>
      <c r="T5555" t="s">
        <v>904</v>
      </c>
      <c r="U5555">
        <v>46.856999999999999</v>
      </c>
      <c r="V5555">
        <v>155.154</v>
      </c>
      <c r="W5555">
        <v>50</v>
      </c>
    </row>
    <row r="5556" spans="1:47" x14ac:dyDescent="0.35">
      <c r="A5556">
        <v>8258</v>
      </c>
      <c r="B5556" t="s">
        <v>47</v>
      </c>
      <c r="C5556">
        <v>2009</v>
      </c>
      <c r="D5556">
        <v>1</v>
      </c>
      <c r="E5556">
        <v>21</v>
      </c>
      <c r="F5556">
        <v>18</v>
      </c>
      <c r="G5556">
        <v>17</v>
      </c>
      <c r="H5556">
        <v>3.3</v>
      </c>
      <c r="I5556">
        <v>10</v>
      </c>
      <c r="J5556">
        <v>4.5999999999999996</v>
      </c>
      <c r="M5556">
        <v>4.5999999999999996</v>
      </c>
      <c r="N5556">
        <v>4.2</v>
      </c>
      <c r="R5556" t="s">
        <v>479</v>
      </c>
      <c r="T5556" t="s">
        <v>3660</v>
      </c>
      <c r="U5556">
        <v>-11.779</v>
      </c>
      <c r="V5556">
        <v>-75.626000000000005</v>
      </c>
      <c r="W5556">
        <v>160</v>
      </c>
      <c r="AE5556">
        <v>2</v>
      </c>
      <c r="AF5556">
        <v>50</v>
      </c>
      <c r="AG5556">
        <v>1</v>
      </c>
      <c r="AH5556">
        <v>500</v>
      </c>
      <c r="AI5556">
        <v>3</v>
      </c>
      <c r="AQ5556">
        <v>2</v>
      </c>
      <c r="AR5556">
        <v>50</v>
      </c>
      <c r="AS5556">
        <v>1</v>
      </c>
      <c r="AT5556">
        <v>500</v>
      </c>
      <c r="AU5556">
        <v>3</v>
      </c>
    </row>
    <row r="5557" spans="1:47" x14ac:dyDescent="0.35">
      <c r="A5557">
        <v>8251</v>
      </c>
      <c r="B5557" t="s">
        <v>51</v>
      </c>
      <c r="C5557">
        <v>2009</v>
      </c>
      <c r="D5557">
        <v>2</v>
      </c>
      <c r="E5557">
        <v>11</v>
      </c>
      <c r="F5557">
        <v>17</v>
      </c>
      <c r="G5557">
        <v>34</v>
      </c>
      <c r="H5557">
        <v>50.8</v>
      </c>
      <c r="I5557">
        <v>22</v>
      </c>
      <c r="J5557">
        <v>7.2</v>
      </c>
      <c r="K5557">
        <v>7.2</v>
      </c>
      <c r="L5557">
        <v>7.2</v>
      </c>
      <c r="M5557">
        <v>6.6</v>
      </c>
      <c r="R5557" t="s">
        <v>676</v>
      </c>
      <c r="T5557" t="s">
        <v>3661</v>
      </c>
      <c r="U5557">
        <v>3.8839999999999999</v>
      </c>
      <c r="V5557">
        <v>126.39700000000001</v>
      </c>
      <c r="W5557">
        <v>170</v>
      </c>
      <c r="AB5557">
        <v>64</v>
      </c>
      <c r="AC5557">
        <v>2</v>
      </c>
      <c r="AE5557">
        <v>2</v>
      </c>
      <c r="AH5557">
        <v>597</v>
      </c>
      <c r="AI5557">
        <v>3</v>
      </c>
      <c r="AN5557">
        <v>64</v>
      </c>
      <c r="AO5557">
        <v>2</v>
      </c>
      <c r="AQ5557">
        <v>2</v>
      </c>
      <c r="AT5557">
        <v>597</v>
      </c>
      <c r="AU5557">
        <v>3</v>
      </c>
    </row>
    <row r="5558" spans="1:47" x14ac:dyDescent="0.35">
      <c r="A5558">
        <v>8278</v>
      </c>
      <c r="B5558" t="s">
        <v>47</v>
      </c>
      <c r="C5558">
        <v>2009</v>
      </c>
      <c r="D5558">
        <v>2</v>
      </c>
      <c r="E5558">
        <v>20</v>
      </c>
      <c r="F5558">
        <v>3</v>
      </c>
      <c r="G5558">
        <v>48</v>
      </c>
      <c r="H5558">
        <v>48.2</v>
      </c>
      <c r="I5558">
        <v>10</v>
      </c>
      <c r="J5558">
        <v>5.4</v>
      </c>
      <c r="K5558">
        <v>5.4</v>
      </c>
      <c r="M5558">
        <v>5.5</v>
      </c>
      <c r="R5558" t="s">
        <v>115</v>
      </c>
      <c r="T5558" t="s">
        <v>3662</v>
      </c>
      <c r="U5558">
        <v>34.204000000000001</v>
      </c>
      <c r="V5558">
        <v>73.899000000000001</v>
      </c>
      <c r="W5558">
        <v>60</v>
      </c>
      <c r="AB5558">
        <v>44</v>
      </c>
      <c r="AC5558">
        <v>1</v>
      </c>
      <c r="AE5558">
        <v>1</v>
      </c>
      <c r="AN5558">
        <v>44</v>
      </c>
      <c r="AO5558">
        <v>1</v>
      </c>
      <c r="AQ5558">
        <v>1</v>
      </c>
      <c r="AU5558">
        <v>2</v>
      </c>
    </row>
    <row r="5559" spans="1:47" x14ac:dyDescent="0.35">
      <c r="A5559">
        <v>8279</v>
      </c>
      <c r="B5559" t="s">
        <v>47</v>
      </c>
      <c r="C5559">
        <v>2009</v>
      </c>
      <c r="D5559">
        <v>2</v>
      </c>
      <c r="E5559">
        <v>20</v>
      </c>
      <c r="F5559">
        <v>10</v>
      </c>
      <c r="G5559">
        <v>2</v>
      </c>
      <c r="H5559">
        <v>29.1</v>
      </c>
      <c r="I5559">
        <v>17</v>
      </c>
      <c r="J5559">
        <v>5.5</v>
      </c>
      <c r="M5559">
        <v>5.5</v>
      </c>
      <c r="R5559" t="s">
        <v>93</v>
      </c>
      <c r="T5559" t="s">
        <v>1118</v>
      </c>
      <c r="U5559">
        <v>40.656999999999996</v>
      </c>
      <c r="V5559">
        <v>78.691999999999993</v>
      </c>
      <c r="W5559">
        <v>40</v>
      </c>
      <c r="AE5559">
        <v>3</v>
      </c>
      <c r="AF5559">
        <v>5613</v>
      </c>
      <c r="AG5559">
        <v>4</v>
      </c>
      <c r="AH5559">
        <v>331</v>
      </c>
      <c r="AI5559">
        <v>3</v>
      </c>
      <c r="AQ5559">
        <v>3</v>
      </c>
      <c r="AR5559">
        <v>331</v>
      </c>
      <c r="AS5559">
        <v>3</v>
      </c>
      <c r="AT5559">
        <v>5613</v>
      </c>
      <c r="AU5559">
        <v>4</v>
      </c>
    </row>
    <row r="5560" spans="1:47" x14ac:dyDescent="0.35">
      <c r="A5560">
        <v>8259</v>
      </c>
      <c r="B5560" t="s">
        <v>51</v>
      </c>
      <c r="C5560">
        <v>2009</v>
      </c>
      <c r="D5560">
        <v>3</v>
      </c>
      <c r="E5560">
        <v>19</v>
      </c>
      <c r="F5560">
        <v>18</v>
      </c>
      <c r="G5560">
        <v>17</v>
      </c>
      <c r="H5560">
        <v>40.9</v>
      </c>
      <c r="I5560">
        <v>34</v>
      </c>
      <c r="J5560">
        <v>7.6</v>
      </c>
      <c r="K5560">
        <v>7.6</v>
      </c>
      <c r="L5560">
        <v>7.6</v>
      </c>
      <c r="M5560">
        <v>7</v>
      </c>
      <c r="R5560" t="s">
        <v>1332</v>
      </c>
      <c r="T5560" t="s">
        <v>1445</v>
      </c>
      <c r="U5560">
        <v>-23.045999999999999</v>
      </c>
      <c r="V5560">
        <v>-174.65899999999999</v>
      </c>
      <c r="W5560">
        <v>170</v>
      </c>
    </row>
    <row r="5561" spans="1:47" x14ac:dyDescent="0.35">
      <c r="A5561">
        <v>8298</v>
      </c>
      <c r="B5561" t="s">
        <v>47</v>
      </c>
      <c r="C5561">
        <v>2009</v>
      </c>
      <c r="D5561">
        <v>3</v>
      </c>
      <c r="E5561">
        <v>26</v>
      </c>
      <c r="F5561">
        <v>4</v>
      </c>
      <c r="G5561">
        <v>44</v>
      </c>
      <c r="H5561">
        <v>11.6</v>
      </c>
      <c r="I5561">
        <v>10</v>
      </c>
      <c r="J5561">
        <v>4.0999999999999996</v>
      </c>
      <c r="M5561">
        <v>4.0999999999999996</v>
      </c>
      <c r="R5561" t="s">
        <v>77</v>
      </c>
      <c r="T5561" t="s">
        <v>3663</v>
      </c>
      <c r="U5561">
        <v>22.399000000000001</v>
      </c>
      <c r="V5561">
        <v>85.903000000000006</v>
      </c>
      <c r="W5561">
        <v>60</v>
      </c>
      <c r="AB5561">
        <v>5</v>
      </c>
      <c r="AC5561">
        <v>1</v>
      </c>
      <c r="AE5561">
        <v>1</v>
      </c>
      <c r="AN5561">
        <v>5</v>
      </c>
      <c r="AO5561">
        <v>1</v>
      </c>
      <c r="AQ5561">
        <v>1</v>
      </c>
      <c r="AU5561">
        <v>1</v>
      </c>
    </row>
    <row r="5562" spans="1:47" x14ac:dyDescent="0.35">
      <c r="A5562">
        <v>8299</v>
      </c>
      <c r="B5562" t="s">
        <v>47</v>
      </c>
      <c r="C5562">
        <v>2009</v>
      </c>
      <c r="D5562">
        <v>3</v>
      </c>
      <c r="E5562">
        <v>31</v>
      </c>
      <c r="F5562">
        <v>17</v>
      </c>
      <c r="G5562">
        <v>50</v>
      </c>
      <c r="H5562">
        <v>34.1</v>
      </c>
      <c r="I5562">
        <v>36</v>
      </c>
      <c r="J5562">
        <v>4.4000000000000004</v>
      </c>
      <c r="M5562">
        <v>4.4000000000000004</v>
      </c>
      <c r="N5562">
        <v>4.9000000000000004</v>
      </c>
      <c r="R5562" t="s">
        <v>713</v>
      </c>
      <c r="T5562" t="s">
        <v>3664</v>
      </c>
      <c r="U5562">
        <v>13.452</v>
      </c>
      <c r="V5562">
        <v>-86.06</v>
      </c>
      <c r="W5562">
        <v>100</v>
      </c>
      <c r="AE5562">
        <v>1</v>
      </c>
      <c r="AF5562">
        <v>3</v>
      </c>
      <c r="AG5562">
        <v>1</v>
      </c>
      <c r="AH5562">
        <v>10</v>
      </c>
      <c r="AI5562">
        <v>1</v>
      </c>
      <c r="AQ5562">
        <v>2</v>
      </c>
      <c r="AR5562">
        <v>3</v>
      </c>
      <c r="AS5562">
        <v>1</v>
      </c>
      <c r="AT5562">
        <v>10</v>
      </c>
      <c r="AU5562">
        <v>1</v>
      </c>
    </row>
    <row r="5563" spans="1:47" x14ac:dyDescent="0.35">
      <c r="A5563">
        <v>8264</v>
      </c>
      <c r="B5563" t="s">
        <v>47</v>
      </c>
      <c r="C5563">
        <v>2009</v>
      </c>
      <c r="D5563">
        <v>4</v>
      </c>
      <c r="E5563">
        <v>6</v>
      </c>
      <c r="F5563">
        <v>1</v>
      </c>
      <c r="G5563">
        <v>32</v>
      </c>
      <c r="H5563">
        <v>39</v>
      </c>
      <c r="I5563">
        <v>9</v>
      </c>
      <c r="J5563">
        <v>6.3</v>
      </c>
      <c r="K5563">
        <v>6.3</v>
      </c>
      <c r="L5563">
        <v>6.2</v>
      </c>
      <c r="M5563">
        <v>5.6</v>
      </c>
      <c r="R5563" t="s">
        <v>60</v>
      </c>
      <c r="T5563" t="s">
        <v>3665</v>
      </c>
      <c r="U5563">
        <v>42.334000000000003</v>
      </c>
      <c r="V5563">
        <v>13.334</v>
      </c>
      <c r="W5563">
        <v>130</v>
      </c>
      <c r="X5563">
        <v>309</v>
      </c>
      <c r="Y5563">
        <v>3</v>
      </c>
      <c r="AB5563">
        <v>1500</v>
      </c>
      <c r="AC5563">
        <v>4</v>
      </c>
      <c r="AD5563">
        <v>2500</v>
      </c>
      <c r="AE5563">
        <v>4</v>
      </c>
      <c r="AF5563">
        <v>15000</v>
      </c>
      <c r="AG5563">
        <v>4</v>
      </c>
      <c r="AJ5563">
        <v>309</v>
      </c>
      <c r="AK5563">
        <v>3</v>
      </c>
      <c r="AN5563">
        <v>1500</v>
      </c>
      <c r="AO5563">
        <v>4</v>
      </c>
      <c r="AP5563">
        <v>2500</v>
      </c>
      <c r="AQ5563">
        <v>4</v>
      </c>
      <c r="AR5563">
        <v>15000</v>
      </c>
      <c r="AS5563">
        <v>4</v>
      </c>
    </row>
    <row r="5564" spans="1:47" x14ac:dyDescent="0.35">
      <c r="A5564">
        <v>8277</v>
      </c>
      <c r="B5564" t="s">
        <v>47</v>
      </c>
      <c r="C5564">
        <v>2009</v>
      </c>
      <c r="D5564">
        <v>4</v>
      </c>
      <c r="E5564">
        <v>7</v>
      </c>
      <c r="F5564">
        <v>17</v>
      </c>
      <c r="G5564">
        <v>47</v>
      </c>
      <c r="H5564">
        <v>37</v>
      </c>
      <c r="I5564">
        <v>15</v>
      </c>
      <c r="J5564">
        <v>5.5</v>
      </c>
      <c r="K5564">
        <v>5.5</v>
      </c>
      <c r="L5564">
        <v>5.4</v>
      </c>
      <c r="M5564">
        <v>5.4</v>
      </c>
      <c r="R5564" t="s">
        <v>60</v>
      </c>
      <c r="T5564" t="s">
        <v>3665</v>
      </c>
      <c r="U5564">
        <v>42.274999999999999</v>
      </c>
      <c r="V5564">
        <v>13.464</v>
      </c>
      <c r="W5564">
        <v>130</v>
      </c>
      <c r="X5564">
        <v>1</v>
      </c>
      <c r="Y5564">
        <v>1</v>
      </c>
      <c r="AE5564">
        <v>1</v>
      </c>
      <c r="AI5564">
        <v>1</v>
      </c>
      <c r="AJ5564">
        <v>1</v>
      </c>
      <c r="AK5564">
        <v>1</v>
      </c>
      <c r="AQ5564">
        <v>1</v>
      </c>
      <c r="AU5564">
        <v>1</v>
      </c>
    </row>
    <row r="5565" spans="1:47" x14ac:dyDescent="0.35">
      <c r="A5565">
        <v>8317</v>
      </c>
      <c r="B5565" t="s">
        <v>47</v>
      </c>
      <c r="C5565">
        <v>2009</v>
      </c>
      <c r="D5565">
        <v>4</v>
      </c>
      <c r="E5565">
        <v>9</v>
      </c>
      <c r="F5565">
        <v>1</v>
      </c>
      <c r="G5565">
        <v>46</v>
      </c>
      <c r="H5565">
        <v>58.2</v>
      </c>
      <c r="I5565">
        <v>44</v>
      </c>
      <c r="J5565">
        <v>5.2</v>
      </c>
      <c r="M5565">
        <v>5.2</v>
      </c>
      <c r="R5565" t="s">
        <v>77</v>
      </c>
      <c r="T5565" t="s">
        <v>3666</v>
      </c>
      <c r="U5565">
        <v>27.143000000000001</v>
      </c>
      <c r="V5565">
        <v>70.748999999999995</v>
      </c>
      <c r="W5565">
        <v>60</v>
      </c>
      <c r="AB5565">
        <v>6</v>
      </c>
      <c r="AC5565">
        <v>1</v>
      </c>
      <c r="AE5565">
        <v>2</v>
      </c>
      <c r="AN5565">
        <v>6</v>
      </c>
      <c r="AO5565">
        <v>1</v>
      </c>
      <c r="AQ5565">
        <v>2</v>
      </c>
      <c r="AU5565">
        <v>2</v>
      </c>
    </row>
    <row r="5566" spans="1:47" x14ac:dyDescent="0.35">
      <c r="A5566">
        <v>8318</v>
      </c>
      <c r="B5566" t="s">
        <v>47</v>
      </c>
      <c r="C5566">
        <v>2009</v>
      </c>
      <c r="D5566">
        <v>4</v>
      </c>
      <c r="E5566">
        <v>16</v>
      </c>
      <c r="F5566">
        <v>21</v>
      </c>
      <c r="G5566">
        <v>27</v>
      </c>
      <c r="H5566">
        <v>51.3</v>
      </c>
      <c r="I5566">
        <v>6</v>
      </c>
      <c r="J5566">
        <v>5.4</v>
      </c>
      <c r="M5566">
        <v>5.4</v>
      </c>
      <c r="R5566" t="s">
        <v>121</v>
      </c>
      <c r="T5566" t="s">
        <v>3667</v>
      </c>
      <c r="U5566">
        <v>34.185000000000002</v>
      </c>
      <c r="V5566">
        <v>70.075999999999993</v>
      </c>
      <c r="W5566">
        <v>40</v>
      </c>
      <c r="X5566">
        <v>19</v>
      </c>
      <c r="Y5566">
        <v>1</v>
      </c>
      <c r="AB5566">
        <v>51</v>
      </c>
      <c r="AC5566">
        <v>2</v>
      </c>
      <c r="AE5566">
        <v>2</v>
      </c>
      <c r="AF5566">
        <v>200</v>
      </c>
      <c r="AG5566">
        <v>3</v>
      </c>
      <c r="AH5566">
        <v>200</v>
      </c>
      <c r="AI5566">
        <v>3</v>
      </c>
      <c r="AJ5566">
        <v>19</v>
      </c>
      <c r="AK5566">
        <v>1</v>
      </c>
      <c r="AN5566">
        <v>51</v>
      </c>
      <c r="AO5566">
        <v>2</v>
      </c>
      <c r="AQ5566">
        <v>2</v>
      </c>
      <c r="AR5566">
        <v>200</v>
      </c>
      <c r="AS5566">
        <v>3</v>
      </c>
    </row>
    <row r="5567" spans="1:47" x14ac:dyDescent="0.35">
      <c r="A5567">
        <v>8379</v>
      </c>
      <c r="B5567" t="s">
        <v>47</v>
      </c>
      <c r="C5567">
        <v>2009</v>
      </c>
      <c r="D5567">
        <v>5</v>
      </c>
      <c r="E5567">
        <v>17</v>
      </c>
      <c r="F5567">
        <v>19</v>
      </c>
      <c r="G5567">
        <v>50</v>
      </c>
      <c r="H5567">
        <v>6.2</v>
      </c>
      <c r="I5567">
        <v>10</v>
      </c>
      <c r="J5567">
        <v>4.5999999999999996</v>
      </c>
      <c r="M5567">
        <v>4.5999999999999996</v>
      </c>
      <c r="R5567" t="s">
        <v>3458</v>
      </c>
      <c r="T5567" t="s">
        <v>3459</v>
      </c>
      <c r="U5567">
        <v>25.212</v>
      </c>
      <c r="V5567">
        <v>37.597000000000001</v>
      </c>
      <c r="W5567">
        <v>140</v>
      </c>
      <c r="AE5567">
        <v>1</v>
      </c>
      <c r="AG5567">
        <v>2</v>
      </c>
      <c r="AQ5567">
        <v>1</v>
      </c>
      <c r="AS5567">
        <v>2</v>
      </c>
    </row>
    <row r="5568" spans="1:47" x14ac:dyDescent="0.35">
      <c r="A5568">
        <v>8380</v>
      </c>
      <c r="B5568" t="s">
        <v>47</v>
      </c>
      <c r="C5568">
        <v>2009</v>
      </c>
      <c r="D5568">
        <v>5</v>
      </c>
      <c r="E5568">
        <v>19</v>
      </c>
      <c r="F5568">
        <v>17</v>
      </c>
      <c r="G5568">
        <v>35</v>
      </c>
      <c r="H5568">
        <v>0.6</v>
      </c>
      <c r="I5568">
        <v>2</v>
      </c>
      <c r="J5568">
        <v>5.7</v>
      </c>
      <c r="K5568">
        <v>5.7</v>
      </c>
      <c r="L5568">
        <v>5.3</v>
      </c>
      <c r="M5568">
        <v>5.7</v>
      </c>
      <c r="R5568" t="s">
        <v>3458</v>
      </c>
      <c r="T5568" t="s">
        <v>3459</v>
      </c>
      <c r="U5568">
        <v>25.292000000000002</v>
      </c>
      <c r="V5568">
        <v>37.744</v>
      </c>
      <c r="W5568">
        <v>140</v>
      </c>
      <c r="AB5568">
        <v>7</v>
      </c>
      <c r="AC5568">
        <v>1</v>
      </c>
      <c r="AN5568">
        <v>7</v>
      </c>
      <c r="AO5568">
        <v>1</v>
      </c>
    </row>
    <row r="5569" spans="1:47" x14ac:dyDescent="0.35">
      <c r="A5569">
        <v>8381</v>
      </c>
      <c r="B5569" t="s">
        <v>47</v>
      </c>
      <c r="C5569">
        <v>2009</v>
      </c>
      <c r="D5569">
        <v>5</v>
      </c>
      <c r="E5569">
        <v>19</v>
      </c>
      <c r="F5569">
        <v>19</v>
      </c>
      <c r="G5569">
        <v>29</v>
      </c>
      <c r="H5569">
        <v>48.9</v>
      </c>
      <c r="I5569">
        <v>21</v>
      </c>
      <c r="J5569">
        <v>4.9000000000000004</v>
      </c>
      <c r="M5569">
        <v>4.9000000000000004</v>
      </c>
      <c r="R5569" t="s">
        <v>77</v>
      </c>
      <c r="T5569" t="s">
        <v>1193</v>
      </c>
      <c r="U5569">
        <v>33.198</v>
      </c>
      <c r="V5569">
        <v>75.787000000000006</v>
      </c>
      <c r="W5569">
        <v>60</v>
      </c>
      <c r="AE5569">
        <v>1</v>
      </c>
      <c r="AQ5569">
        <v>1</v>
      </c>
      <c r="AT5569">
        <v>100</v>
      </c>
      <c r="AU5569">
        <v>2</v>
      </c>
    </row>
    <row r="5570" spans="1:47" x14ac:dyDescent="0.35">
      <c r="A5570">
        <v>8382</v>
      </c>
      <c r="B5570" t="s">
        <v>47</v>
      </c>
      <c r="C5570">
        <v>2009</v>
      </c>
      <c r="D5570">
        <v>5</v>
      </c>
      <c r="E5570">
        <v>24</v>
      </c>
      <c r="F5570">
        <v>16</v>
      </c>
      <c r="G5570">
        <v>17</v>
      </c>
      <c r="H5570">
        <v>50.8</v>
      </c>
      <c r="I5570">
        <v>0</v>
      </c>
      <c r="J5570">
        <v>5.3</v>
      </c>
      <c r="K5570">
        <v>5.3</v>
      </c>
      <c r="M5570">
        <v>5.2</v>
      </c>
      <c r="N5570">
        <v>5.5</v>
      </c>
      <c r="R5570" t="s">
        <v>153</v>
      </c>
      <c r="T5570" t="s">
        <v>265</v>
      </c>
      <c r="U5570">
        <v>41.302999999999997</v>
      </c>
      <c r="V5570">
        <v>22.713999999999999</v>
      </c>
      <c r="W5570">
        <v>130</v>
      </c>
      <c r="AE5570">
        <v>2</v>
      </c>
      <c r="AQ5570">
        <v>2</v>
      </c>
      <c r="AU5570">
        <v>3</v>
      </c>
    </row>
    <row r="5571" spans="1:47" x14ac:dyDescent="0.35">
      <c r="A5571">
        <v>8297</v>
      </c>
      <c r="B5571" t="s">
        <v>51</v>
      </c>
      <c r="C5571">
        <v>2009</v>
      </c>
      <c r="D5571">
        <v>5</v>
      </c>
      <c r="E5571">
        <v>28</v>
      </c>
      <c r="F5571">
        <v>8</v>
      </c>
      <c r="G5571">
        <v>24</v>
      </c>
      <c r="H5571">
        <v>45</v>
      </c>
      <c r="I5571">
        <v>10</v>
      </c>
      <c r="J5571">
        <v>7.3</v>
      </c>
      <c r="K5571">
        <v>7.3</v>
      </c>
      <c r="L5571">
        <v>7.2</v>
      </c>
      <c r="M5571">
        <v>6.7</v>
      </c>
      <c r="R5571" t="s">
        <v>553</v>
      </c>
      <c r="T5571" t="s">
        <v>3668</v>
      </c>
      <c r="U5571">
        <v>16.72</v>
      </c>
      <c r="V5571">
        <v>-86.236000000000004</v>
      </c>
      <c r="W5571">
        <v>90</v>
      </c>
      <c r="X5571">
        <v>7</v>
      </c>
      <c r="Y5571">
        <v>1</v>
      </c>
      <c r="AB5571">
        <v>40</v>
      </c>
      <c r="AC5571">
        <v>1</v>
      </c>
      <c r="AE5571">
        <v>2</v>
      </c>
      <c r="AF5571">
        <v>135</v>
      </c>
      <c r="AG5571">
        <v>3</v>
      </c>
      <c r="AH5571">
        <v>25</v>
      </c>
      <c r="AI5571">
        <v>1</v>
      </c>
      <c r="AJ5571">
        <v>7</v>
      </c>
      <c r="AK5571">
        <v>1</v>
      </c>
      <c r="AN5571">
        <v>40</v>
      </c>
      <c r="AO5571">
        <v>1</v>
      </c>
      <c r="AQ5571">
        <v>2</v>
      </c>
      <c r="AR5571">
        <v>135</v>
      </c>
      <c r="AS5571">
        <v>3</v>
      </c>
      <c r="AT5571">
        <v>25</v>
      </c>
      <c r="AU5571">
        <v>1</v>
      </c>
    </row>
    <row r="5572" spans="1:47" x14ac:dyDescent="0.35">
      <c r="A5572">
        <v>8384</v>
      </c>
      <c r="B5572" t="s">
        <v>47</v>
      </c>
      <c r="C5572">
        <v>2009</v>
      </c>
      <c r="D5572">
        <v>5</v>
      </c>
      <c r="E5572">
        <v>29</v>
      </c>
      <c r="F5572">
        <v>6</v>
      </c>
      <c r="G5572">
        <v>20</v>
      </c>
      <c r="H5572">
        <v>14.6</v>
      </c>
      <c r="I5572">
        <v>13</v>
      </c>
      <c r="J5572">
        <v>5.7</v>
      </c>
      <c r="K5572">
        <v>5.7</v>
      </c>
      <c r="L5572">
        <v>5.5</v>
      </c>
      <c r="M5572">
        <v>5.5</v>
      </c>
      <c r="R5572" t="s">
        <v>1423</v>
      </c>
      <c r="T5572" t="s">
        <v>3669</v>
      </c>
      <c r="U5572">
        <v>-17.026</v>
      </c>
      <c r="V5572">
        <v>168.32900000000001</v>
      </c>
      <c r="W5572">
        <v>170</v>
      </c>
      <c r="AB5572">
        <v>10</v>
      </c>
      <c r="AC5572">
        <v>1</v>
      </c>
      <c r="AE5572">
        <v>1</v>
      </c>
      <c r="AG5572">
        <v>2</v>
      </c>
      <c r="AI5572">
        <v>2</v>
      </c>
      <c r="AN5572">
        <v>10</v>
      </c>
      <c r="AO5572">
        <v>1</v>
      </c>
      <c r="AQ5572">
        <v>1</v>
      </c>
      <c r="AS5572">
        <v>2</v>
      </c>
    </row>
    <row r="5573" spans="1:47" x14ac:dyDescent="0.35">
      <c r="A5573">
        <v>8385</v>
      </c>
      <c r="B5573" t="s">
        <v>47</v>
      </c>
      <c r="C5573">
        <v>2009</v>
      </c>
      <c r="D5573">
        <v>6</v>
      </c>
      <c r="E5573">
        <v>2</v>
      </c>
      <c r="F5573">
        <v>2</v>
      </c>
      <c r="G5573">
        <v>17</v>
      </c>
      <c r="H5573">
        <v>3.5</v>
      </c>
      <c r="I5573">
        <v>15</v>
      </c>
      <c r="J5573">
        <v>6.3</v>
      </c>
      <c r="K5573">
        <v>6.3</v>
      </c>
      <c r="L5573">
        <v>6.2</v>
      </c>
      <c r="M5573">
        <v>5.7</v>
      </c>
      <c r="R5573" t="s">
        <v>1423</v>
      </c>
      <c r="T5573" t="s">
        <v>3669</v>
      </c>
      <c r="U5573">
        <v>-17.757000000000001</v>
      </c>
      <c r="V5573">
        <v>167.94900000000001</v>
      </c>
      <c r="W5573">
        <v>170</v>
      </c>
      <c r="AB5573">
        <v>4</v>
      </c>
      <c r="AC5573">
        <v>1</v>
      </c>
      <c r="AE5573">
        <v>1</v>
      </c>
      <c r="AN5573">
        <v>4</v>
      </c>
      <c r="AO5573">
        <v>1</v>
      </c>
      <c r="AQ5573">
        <v>1</v>
      </c>
      <c r="AU5573">
        <v>2</v>
      </c>
    </row>
    <row r="5574" spans="1:47" x14ac:dyDescent="0.35">
      <c r="A5574">
        <v>8383</v>
      </c>
      <c r="B5574" t="s">
        <v>47</v>
      </c>
      <c r="C5574">
        <v>2009</v>
      </c>
      <c r="D5574">
        <v>6</v>
      </c>
      <c r="E5574">
        <v>13</v>
      </c>
      <c r="F5574">
        <v>17</v>
      </c>
      <c r="G5574">
        <v>17</v>
      </c>
      <c r="H5574">
        <v>38.200000000000003</v>
      </c>
      <c r="I5574">
        <v>15</v>
      </c>
      <c r="J5574">
        <v>5.4</v>
      </c>
      <c r="K5574">
        <v>5.4</v>
      </c>
      <c r="L5574">
        <v>5.0999999999999996</v>
      </c>
      <c r="M5574">
        <v>5.8</v>
      </c>
      <c r="R5574" t="s">
        <v>174</v>
      </c>
      <c r="T5574" t="s">
        <v>3670</v>
      </c>
      <c r="U5574">
        <v>44.723999999999997</v>
      </c>
      <c r="V5574">
        <v>78.864000000000004</v>
      </c>
      <c r="W5574">
        <v>40</v>
      </c>
      <c r="X5574">
        <v>1</v>
      </c>
      <c r="Y5574">
        <v>1</v>
      </c>
      <c r="AE5574">
        <v>1</v>
      </c>
      <c r="AI5574">
        <v>2</v>
      </c>
      <c r="AJ5574">
        <v>1</v>
      </c>
      <c r="AK5574">
        <v>1</v>
      </c>
      <c r="AQ5574">
        <v>1</v>
      </c>
      <c r="AU5574">
        <v>2</v>
      </c>
    </row>
    <row r="5575" spans="1:47" x14ac:dyDescent="0.35">
      <c r="A5575">
        <v>10419</v>
      </c>
      <c r="B5575" t="s">
        <v>51</v>
      </c>
      <c r="C5575">
        <v>2009</v>
      </c>
      <c r="D5575">
        <v>7</v>
      </c>
      <c r="E5575">
        <v>1</v>
      </c>
      <c r="F5575">
        <v>9</v>
      </c>
      <c r="G5575">
        <v>30</v>
      </c>
      <c r="H5575">
        <v>10.4</v>
      </c>
      <c r="I5575">
        <v>19</v>
      </c>
      <c r="J5575">
        <v>6.4</v>
      </c>
      <c r="K5575">
        <v>6.4</v>
      </c>
      <c r="L5575">
        <v>6.3</v>
      </c>
      <c r="M5575">
        <v>6.1</v>
      </c>
      <c r="Q5575">
        <v>2</v>
      </c>
      <c r="R5575" t="s">
        <v>56</v>
      </c>
      <c r="T5575" t="s">
        <v>124</v>
      </c>
      <c r="U5575">
        <v>34.164000000000001</v>
      </c>
      <c r="V5575">
        <v>25.471</v>
      </c>
      <c r="W5575">
        <v>130</v>
      </c>
    </row>
    <row r="5576" spans="1:47" x14ac:dyDescent="0.35">
      <c r="A5576">
        <v>8388</v>
      </c>
      <c r="B5576" t="s">
        <v>47</v>
      </c>
      <c r="C5576">
        <v>2009</v>
      </c>
      <c r="D5576">
        <v>7</v>
      </c>
      <c r="E5576">
        <v>4</v>
      </c>
      <c r="F5576">
        <v>6</v>
      </c>
      <c r="G5576">
        <v>49</v>
      </c>
      <c r="H5576">
        <v>35.5</v>
      </c>
      <c r="I5576">
        <v>38</v>
      </c>
      <c r="J5576">
        <v>6</v>
      </c>
      <c r="K5576">
        <v>6</v>
      </c>
      <c r="L5576">
        <v>5.5</v>
      </c>
      <c r="M5576">
        <v>6</v>
      </c>
      <c r="Q5576">
        <v>5</v>
      </c>
      <c r="R5576" t="s">
        <v>663</v>
      </c>
      <c r="T5576" t="s">
        <v>1530</v>
      </c>
      <c r="U5576">
        <v>9.59</v>
      </c>
      <c r="V5576">
        <v>-78.965999999999994</v>
      </c>
      <c r="W5576">
        <v>100</v>
      </c>
      <c r="AB5576">
        <v>32</v>
      </c>
      <c r="AC5576">
        <v>1</v>
      </c>
      <c r="AE5576">
        <v>1</v>
      </c>
      <c r="AN5576">
        <v>32</v>
      </c>
      <c r="AO5576">
        <v>1</v>
      </c>
      <c r="AQ5576">
        <v>1</v>
      </c>
      <c r="AT5576">
        <v>10</v>
      </c>
      <c r="AU5576">
        <v>1</v>
      </c>
    </row>
    <row r="5577" spans="1:47" x14ac:dyDescent="0.35">
      <c r="A5577">
        <v>8389</v>
      </c>
      <c r="B5577" t="s">
        <v>47</v>
      </c>
      <c r="C5577">
        <v>2009</v>
      </c>
      <c r="D5577">
        <v>7</v>
      </c>
      <c r="E5577">
        <v>9</v>
      </c>
      <c r="F5577">
        <v>11</v>
      </c>
      <c r="G5577">
        <v>19</v>
      </c>
      <c r="H5577">
        <v>16.2</v>
      </c>
      <c r="I5577">
        <v>7</v>
      </c>
      <c r="J5577">
        <v>5.7</v>
      </c>
      <c r="K5577">
        <v>5.7</v>
      </c>
      <c r="L5577">
        <v>5.6</v>
      </c>
      <c r="M5577">
        <v>5.5</v>
      </c>
      <c r="R5577" t="s">
        <v>93</v>
      </c>
      <c r="T5577" t="s">
        <v>3272</v>
      </c>
      <c r="U5577">
        <v>25.632000000000001</v>
      </c>
      <c r="V5577">
        <v>101.095</v>
      </c>
      <c r="W5577">
        <v>30</v>
      </c>
      <c r="AB5577">
        <v>336</v>
      </c>
      <c r="AC5577">
        <v>3</v>
      </c>
      <c r="AE5577">
        <v>3</v>
      </c>
      <c r="AN5577">
        <v>336</v>
      </c>
      <c r="AO5577">
        <v>3</v>
      </c>
      <c r="AQ5577">
        <v>3</v>
      </c>
    </row>
    <row r="5578" spans="1:47" x14ac:dyDescent="0.35">
      <c r="A5578">
        <v>8357</v>
      </c>
      <c r="B5578" t="s">
        <v>51</v>
      </c>
      <c r="C5578">
        <v>2009</v>
      </c>
      <c r="D5578">
        <v>7</v>
      </c>
      <c r="E5578">
        <v>15</v>
      </c>
      <c r="F5578">
        <v>9</v>
      </c>
      <c r="G5578">
        <v>22</v>
      </c>
      <c r="H5578">
        <v>29</v>
      </c>
      <c r="I5578">
        <v>12</v>
      </c>
      <c r="J5578">
        <v>7.8</v>
      </c>
      <c r="K5578">
        <v>7.8</v>
      </c>
      <c r="L5578">
        <v>7.7</v>
      </c>
      <c r="M5578">
        <v>6.5</v>
      </c>
      <c r="N5578">
        <v>7.3</v>
      </c>
      <c r="R5578" t="s">
        <v>1186</v>
      </c>
      <c r="T5578" t="s">
        <v>3671</v>
      </c>
      <c r="U5578">
        <v>-45.762</v>
      </c>
      <c r="V5578">
        <v>166.56200000000001</v>
      </c>
      <c r="W5578">
        <v>170</v>
      </c>
      <c r="AE5578">
        <v>1</v>
      </c>
      <c r="AQ5578">
        <v>1</v>
      </c>
    </row>
    <row r="5579" spans="1:47" x14ac:dyDescent="0.35">
      <c r="A5579">
        <v>8390</v>
      </c>
      <c r="B5579" t="s">
        <v>47</v>
      </c>
      <c r="C5579">
        <v>2009</v>
      </c>
      <c r="D5579">
        <v>7</v>
      </c>
      <c r="E5579">
        <v>24</v>
      </c>
      <c r="F5579">
        <v>3</v>
      </c>
      <c r="G5579">
        <v>11</v>
      </c>
      <c r="H5579">
        <v>56.8</v>
      </c>
      <c r="I5579">
        <v>13</v>
      </c>
      <c r="J5579">
        <v>5.8</v>
      </c>
      <c r="K5579">
        <v>5.8</v>
      </c>
      <c r="L5579">
        <v>5.4</v>
      </c>
      <c r="M5579">
        <v>5.7</v>
      </c>
      <c r="R5579" t="s">
        <v>93</v>
      </c>
      <c r="T5579" t="s">
        <v>3672</v>
      </c>
      <c r="U5579">
        <v>31.158000000000001</v>
      </c>
      <c r="V5579">
        <v>85.902000000000001</v>
      </c>
      <c r="W5579">
        <v>40</v>
      </c>
      <c r="AE5579">
        <v>1</v>
      </c>
      <c r="AF5579">
        <v>6</v>
      </c>
      <c r="AG5579">
        <v>1</v>
      </c>
      <c r="AH5579">
        <v>6</v>
      </c>
      <c r="AI5579">
        <v>1</v>
      </c>
      <c r="AQ5579">
        <v>1</v>
      </c>
      <c r="AR5579">
        <v>6</v>
      </c>
      <c r="AS5579">
        <v>1</v>
      </c>
      <c r="AU5579">
        <v>2</v>
      </c>
    </row>
    <row r="5580" spans="1:47" x14ac:dyDescent="0.35">
      <c r="A5580">
        <v>8492</v>
      </c>
      <c r="B5580" t="s">
        <v>47</v>
      </c>
      <c r="C5580">
        <v>2009</v>
      </c>
      <c r="D5580">
        <v>8</v>
      </c>
      <c r="E5580">
        <v>8</v>
      </c>
      <c r="F5580">
        <v>13</v>
      </c>
      <c r="G5580">
        <v>26</v>
      </c>
      <c r="H5580">
        <v>17.5</v>
      </c>
      <c r="I5580">
        <v>10</v>
      </c>
      <c r="J5580">
        <v>3.4</v>
      </c>
      <c r="M5580">
        <v>3.4</v>
      </c>
      <c r="R5580" t="s">
        <v>93</v>
      </c>
      <c r="T5580" t="s">
        <v>3673</v>
      </c>
      <c r="U5580">
        <v>29.358000000000001</v>
      </c>
      <c r="V5580">
        <v>105.438</v>
      </c>
      <c r="W5580">
        <v>30</v>
      </c>
      <c r="X5580">
        <v>2</v>
      </c>
      <c r="Y5580">
        <v>1</v>
      </c>
      <c r="AB5580">
        <v>1</v>
      </c>
      <c r="AC5580">
        <v>1</v>
      </c>
      <c r="AE5580">
        <v>2</v>
      </c>
      <c r="AF5580">
        <v>440</v>
      </c>
      <c r="AG5580">
        <v>3</v>
      </c>
      <c r="AH5580">
        <v>440</v>
      </c>
      <c r="AI5580">
        <v>3</v>
      </c>
      <c r="AJ5580">
        <v>2</v>
      </c>
      <c r="AK5580">
        <v>1</v>
      </c>
      <c r="AN5580">
        <v>1</v>
      </c>
      <c r="AO5580">
        <v>1</v>
      </c>
      <c r="AQ5580">
        <v>2</v>
      </c>
      <c r="AR5580">
        <v>440</v>
      </c>
      <c r="AS5580">
        <v>3</v>
      </c>
    </row>
    <row r="5581" spans="1:47" x14ac:dyDescent="0.35">
      <c r="A5581">
        <v>8378</v>
      </c>
      <c r="B5581" t="s">
        <v>51</v>
      </c>
      <c r="C5581">
        <v>2009</v>
      </c>
      <c r="D5581">
        <v>8</v>
      </c>
      <c r="E5581">
        <v>10</v>
      </c>
      <c r="F5581">
        <v>19</v>
      </c>
      <c r="G5581">
        <v>55</v>
      </c>
      <c r="H5581">
        <v>35.6</v>
      </c>
      <c r="I5581">
        <v>5</v>
      </c>
      <c r="J5581">
        <v>7.5</v>
      </c>
      <c r="K5581">
        <v>7.5</v>
      </c>
      <c r="L5581">
        <v>7.6</v>
      </c>
      <c r="M5581">
        <v>6.9</v>
      </c>
      <c r="R5581" t="s">
        <v>77</v>
      </c>
      <c r="T5581" t="s">
        <v>3674</v>
      </c>
      <c r="U5581">
        <v>14.099</v>
      </c>
      <c r="V5581">
        <v>92.888000000000005</v>
      </c>
      <c r="W5581">
        <v>60</v>
      </c>
    </row>
    <row r="5582" spans="1:47" x14ac:dyDescent="0.35">
      <c r="A5582">
        <v>8377</v>
      </c>
      <c r="B5582" t="s">
        <v>51</v>
      </c>
      <c r="C5582">
        <v>2009</v>
      </c>
      <c r="D5582">
        <v>8</v>
      </c>
      <c r="E5582">
        <v>10</v>
      </c>
      <c r="F5582">
        <v>20</v>
      </c>
      <c r="G5582">
        <v>7</v>
      </c>
      <c r="H5582">
        <v>9.1</v>
      </c>
      <c r="I5582">
        <v>40</v>
      </c>
      <c r="J5582">
        <v>6.4</v>
      </c>
      <c r="K5582">
        <v>6.4</v>
      </c>
      <c r="M5582">
        <v>6.1</v>
      </c>
      <c r="R5582" t="s">
        <v>199</v>
      </c>
      <c r="T5582" t="s">
        <v>2312</v>
      </c>
      <c r="U5582">
        <v>34.743000000000002</v>
      </c>
      <c r="V5582">
        <v>138.26400000000001</v>
      </c>
      <c r="W5582">
        <v>30</v>
      </c>
      <c r="X5582">
        <v>1</v>
      </c>
      <c r="Y5582">
        <v>1</v>
      </c>
      <c r="AB5582">
        <v>123</v>
      </c>
      <c r="AC5582">
        <v>3</v>
      </c>
      <c r="AE5582">
        <v>3</v>
      </c>
      <c r="AH5582">
        <v>5192</v>
      </c>
      <c r="AI5582">
        <v>4</v>
      </c>
      <c r="AJ5582">
        <v>1</v>
      </c>
      <c r="AK5582">
        <v>1</v>
      </c>
      <c r="AN5582">
        <v>123</v>
      </c>
      <c r="AO5582">
        <v>3</v>
      </c>
      <c r="AQ5582">
        <v>3</v>
      </c>
      <c r="AT5582">
        <v>5192</v>
      </c>
      <c r="AU5582">
        <v>4</v>
      </c>
    </row>
    <row r="5583" spans="1:47" x14ac:dyDescent="0.35">
      <c r="A5583">
        <v>8472</v>
      </c>
      <c r="B5583" t="s">
        <v>51</v>
      </c>
      <c r="C5583">
        <v>2009</v>
      </c>
      <c r="D5583">
        <v>8</v>
      </c>
      <c r="E5583">
        <v>16</v>
      </c>
      <c r="F5583">
        <v>7</v>
      </c>
      <c r="G5583">
        <v>38</v>
      </c>
      <c r="H5583">
        <v>21.7</v>
      </c>
      <c r="I5583">
        <v>20</v>
      </c>
      <c r="J5583">
        <v>6.7</v>
      </c>
      <c r="K5583">
        <v>6.7</v>
      </c>
      <c r="L5583">
        <v>6.7</v>
      </c>
      <c r="M5583">
        <v>6.5</v>
      </c>
      <c r="R5583" t="s">
        <v>676</v>
      </c>
      <c r="T5583" t="s">
        <v>3451</v>
      </c>
      <c r="U5583">
        <v>-1.4790000000000001</v>
      </c>
      <c r="V5583">
        <v>99.49</v>
      </c>
      <c r="W5583">
        <v>60</v>
      </c>
      <c r="AB5583">
        <v>9</v>
      </c>
      <c r="AC5583">
        <v>1</v>
      </c>
      <c r="AN5583">
        <v>9</v>
      </c>
      <c r="AO5583">
        <v>1</v>
      </c>
    </row>
    <row r="5584" spans="1:47" x14ac:dyDescent="0.35">
      <c r="A5584">
        <v>8512</v>
      </c>
      <c r="B5584" t="s">
        <v>47</v>
      </c>
      <c r="C5584">
        <v>2009</v>
      </c>
      <c r="D5584">
        <v>8</v>
      </c>
      <c r="E5584">
        <v>28</v>
      </c>
      <c r="F5584">
        <v>1</v>
      </c>
      <c r="G5584">
        <v>52</v>
      </c>
      <c r="H5584">
        <v>6.6</v>
      </c>
      <c r="I5584">
        <v>13</v>
      </c>
      <c r="J5584">
        <v>6.2</v>
      </c>
      <c r="K5584">
        <v>6.2</v>
      </c>
      <c r="L5584">
        <v>6.2</v>
      </c>
      <c r="M5584">
        <v>6.2</v>
      </c>
      <c r="R5584" t="s">
        <v>93</v>
      </c>
      <c r="T5584" t="s">
        <v>908</v>
      </c>
      <c r="U5584">
        <v>37.695999999999998</v>
      </c>
      <c r="V5584">
        <v>95.718000000000004</v>
      </c>
      <c r="W5584">
        <v>40</v>
      </c>
      <c r="AE5584">
        <v>1</v>
      </c>
      <c r="AQ5584">
        <v>1</v>
      </c>
      <c r="AT5584">
        <v>30</v>
      </c>
      <c r="AU5584">
        <v>1</v>
      </c>
    </row>
    <row r="5585" spans="1:47" x14ac:dyDescent="0.35">
      <c r="A5585">
        <v>8513</v>
      </c>
      <c r="B5585" t="s">
        <v>47</v>
      </c>
      <c r="C5585">
        <v>2009</v>
      </c>
      <c r="D5585">
        <v>8</v>
      </c>
      <c r="E5585">
        <v>30</v>
      </c>
      <c r="F5585">
        <v>19</v>
      </c>
      <c r="G5585">
        <v>27</v>
      </c>
      <c r="H5585">
        <v>48.8</v>
      </c>
      <c r="I5585">
        <v>82</v>
      </c>
      <c r="J5585">
        <v>5.2</v>
      </c>
      <c r="M5585">
        <v>5.2</v>
      </c>
      <c r="R5585" t="s">
        <v>851</v>
      </c>
      <c r="T5585" t="s">
        <v>3675</v>
      </c>
      <c r="U5585">
        <v>25.28</v>
      </c>
      <c r="V5585">
        <v>95.100999999999999</v>
      </c>
      <c r="W5585">
        <v>60</v>
      </c>
      <c r="AE5585">
        <v>1</v>
      </c>
      <c r="AQ5585">
        <v>1</v>
      </c>
    </row>
    <row r="5586" spans="1:47" x14ac:dyDescent="0.35">
      <c r="A5586">
        <v>8386</v>
      </c>
      <c r="B5586" t="s">
        <v>51</v>
      </c>
      <c r="C5586">
        <v>2009</v>
      </c>
      <c r="D5586">
        <v>9</v>
      </c>
      <c r="E5586">
        <v>2</v>
      </c>
      <c r="F5586">
        <v>7</v>
      </c>
      <c r="G5586">
        <v>55</v>
      </c>
      <c r="H5586">
        <v>1</v>
      </c>
      <c r="I5586">
        <v>46</v>
      </c>
      <c r="J5586">
        <v>7</v>
      </c>
      <c r="K5586">
        <v>7</v>
      </c>
      <c r="L5586">
        <v>7</v>
      </c>
      <c r="M5586">
        <v>6.8</v>
      </c>
      <c r="R5586" t="s">
        <v>676</v>
      </c>
      <c r="T5586" t="s">
        <v>1170</v>
      </c>
      <c r="U5586">
        <v>-7.782</v>
      </c>
      <c r="V5586">
        <v>107.297</v>
      </c>
      <c r="W5586">
        <v>60</v>
      </c>
      <c r="X5586">
        <v>81</v>
      </c>
      <c r="Y5586">
        <v>2</v>
      </c>
      <c r="AB5586">
        <v>1297</v>
      </c>
      <c r="AC5586">
        <v>4</v>
      </c>
      <c r="AE5586">
        <v>3</v>
      </c>
      <c r="AH5586">
        <v>54000</v>
      </c>
      <c r="AI5586">
        <v>4</v>
      </c>
      <c r="AJ5586">
        <v>81</v>
      </c>
      <c r="AK5586">
        <v>2</v>
      </c>
      <c r="AN5586">
        <v>1297</v>
      </c>
      <c r="AO5586">
        <v>4</v>
      </c>
      <c r="AQ5586">
        <v>3</v>
      </c>
      <c r="AT5586">
        <v>54000</v>
      </c>
      <c r="AU5586">
        <v>4</v>
      </c>
    </row>
    <row r="5587" spans="1:47" x14ac:dyDescent="0.35">
      <c r="A5587">
        <v>8532</v>
      </c>
      <c r="B5587" t="s">
        <v>47</v>
      </c>
      <c r="C5587">
        <v>2009</v>
      </c>
      <c r="D5587">
        <v>9</v>
      </c>
      <c r="E5587">
        <v>6</v>
      </c>
      <c r="F5587">
        <v>22</v>
      </c>
      <c r="G5587">
        <v>41</v>
      </c>
      <c r="H5587">
        <v>37.299999999999997</v>
      </c>
      <c r="I5587">
        <v>15</v>
      </c>
      <c r="J5587">
        <v>6</v>
      </c>
      <c r="K5587">
        <v>6</v>
      </c>
      <c r="L5587">
        <v>5.8</v>
      </c>
      <c r="M5587">
        <v>5.7</v>
      </c>
      <c r="R5587" t="s">
        <v>102</v>
      </c>
      <c r="T5587" t="s">
        <v>3676</v>
      </c>
      <c r="U5587">
        <v>42.66</v>
      </c>
      <c r="V5587">
        <v>43.442999999999998</v>
      </c>
      <c r="W5587">
        <v>40</v>
      </c>
      <c r="AB5587">
        <v>1</v>
      </c>
      <c r="AC5587">
        <v>1</v>
      </c>
      <c r="AE5587">
        <v>2</v>
      </c>
      <c r="AN5587">
        <v>1</v>
      </c>
      <c r="AO5587">
        <v>1</v>
      </c>
      <c r="AQ5587">
        <v>2</v>
      </c>
      <c r="AT5587">
        <v>1000</v>
      </c>
      <c r="AU5587">
        <v>3</v>
      </c>
    </row>
    <row r="5588" spans="1:47" x14ac:dyDescent="0.35">
      <c r="A5588">
        <v>8387</v>
      </c>
      <c r="B5588" t="s">
        <v>47</v>
      </c>
      <c r="C5588">
        <v>2009</v>
      </c>
      <c r="D5588">
        <v>9</v>
      </c>
      <c r="E5588">
        <v>12</v>
      </c>
      <c r="F5588">
        <v>20</v>
      </c>
      <c r="G5588">
        <v>6</v>
      </c>
      <c r="H5588">
        <v>24.6</v>
      </c>
      <c r="I5588">
        <v>10</v>
      </c>
      <c r="J5588">
        <v>6.3</v>
      </c>
      <c r="K5588">
        <v>6.3</v>
      </c>
      <c r="L5588">
        <v>6.4</v>
      </c>
      <c r="M5588">
        <v>6.3</v>
      </c>
      <c r="R5588" t="s">
        <v>501</v>
      </c>
      <c r="T5588" t="s">
        <v>3677</v>
      </c>
      <c r="U5588">
        <v>10.705</v>
      </c>
      <c r="V5588">
        <v>-67.92</v>
      </c>
      <c r="W5588">
        <v>160</v>
      </c>
      <c r="AB5588">
        <v>18</v>
      </c>
      <c r="AC5588">
        <v>1</v>
      </c>
      <c r="AE5588">
        <v>1</v>
      </c>
      <c r="AH5588">
        <v>17</v>
      </c>
      <c r="AI5588">
        <v>1</v>
      </c>
      <c r="AN5588">
        <v>18</v>
      </c>
      <c r="AO5588">
        <v>1</v>
      </c>
      <c r="AQ5588">
        <v>1</v>
      </c>
      <c r="AT5588">
        <v>17</v>
      </c>
      <c r="AU5588">
        <v>1</v>
      </c>
    </row>
    <row r="5589" spans="1:47" x14ac:dyDescent="0.35">
      <c r="A5589">
        <v>8533</v>
      </c>
      <c r="B5589" t="s">
        <v>47</v>
      </c>
      <c r="C5589">
        <v>2009</v>
      </c>
      <c r="D5589">
        <v>9</v>
      </c>
      <c r="E5589">
        <v>18</v>
      </c>
      <c r="F5589">
        <v>11</v>
      </c>
      <c r="G5589">
        <v>53</v>
      </c>
      <c r="H5589">
        <v>48</v>
      </c>
      <c r="I5589">
        <v>10</v>
      </c>
      <c r="J5589">
        <v>5.7</v>
      </c>
      <c r="K5589">
        <v>5.7</v>
      </c>
      <c r="L5589">
        <v>5.2</v>
      </c>
      <c r="M5589">
        <v>5.4</v>
      </c>
      <c r="R5589" t="s">
        <v>621</v>
      </c>
      <c r="T5589" t="s">
        <v>3678</v>
      </c>
      <c r="U5589">
        <v>6.5129999999999999</v>
      </c>
      <c r="V5589">
        <v>124.715</v>
      </c>
      <c r="W5589">
        <v>170</v>
      </c>
      <c r="AB5589">
        <v>91</v>
      </c>
      <c r="AC5589">
        <v>2</v>
      </c>
      <c r="AE5589">
        <v>1</v>
      </c>
      <c r="AN5589">
        <v>91</v>
      </c>
      <c r="AO5589">
        <v>2</v>
      </c>
      <c r="AQ5589">
        <v>1</v>
      </c>
      <c r="AT5589">
        <v>76</v>
      </c>
      <c r="AU5589">
        <v>2</v>
      </c>
    </row>
    <row r="5590" spans="1:47" x14ac:dyDescent="0.35">
      <c r="A5590">
        <v>8534</v>
      </c>
      <c r="B5590" t="s">
        <v>47</v>
      </c>
      <c r="C5590">
        <v>2009</v>
      </c>
      <c r="D5590">
        <v>9</v>
      </c>
      <c r="E5590">
        <v>18</v>
      </c>
      <c r="F5590">
        <v>23</v>
      </c>
      <c r="G5590">
        <v>6</v>
      </c>
      <c r="H5590">
        <v>57.7</v>
      </c>
      <c r="I5590">
        <v>79</v>
      </c>
      <c r="J5590">
        <v>5.7</v>
      </c>
      <c r="K5590">
        <v>5.7</v>
      </c>
      <c r="M5590">
        <v>6</v>
      </c>
      <c r="R5590" t="s">
        <v>676</v>
      </c>
      <c r="T5590" t="s">
        <v>3679</v>
      </c>
      <c r="U5590">
        <v>-9.1379999999999999</v>
      </c>
      <c r="V5590">
        <v>115.593</v>
      </c>
      <c r="W5590">
        <v>60</v>
      </c>
      <c r="AB5590">
        <v>7</v>
      </c>
      <c r="AC5590">
        <v>1</v>
      </c>
      <c r="AE5590">
        <v>1</v>
      </c>
      <c r="AI5590">
        <v>2</v>
      </c>
      <c r="AN5590">
        <v>7</v>
      </c>
      <c r="AO5590">
        <v>1</v>
      </c>
      <c r="AQ5590">
        <v>1</v>
      </c>
      <c r="AU5590">
        <v>2</v>
      </c>
    </row>
    <row r="5591" spans="1:47" x14ac:dyDescent="0.35">
      <c r="A5591">
        <v>8392</v>
      </c>
      <c r="B5591" t="s">
        <v>47</v>
      </c>
      <c r="C5591">
        <v>2009</v>
      </c>
      <c r="D5591">
        <v>9</v>
      </c>
      <c r="E5591">
        <v>21</v>
      </c>
      <c r="F5591">
        <v>8</v>
      </c>
      <c r="G5591">
        <v>53</v>
      </c>
      <c r="H5591">
        <v>5.9</v>
      </c>
      <c r="I5591">
        <v>14</v>
      </c>
      <c r="J5591">
        <v>6.1</v>
      </c>
      <c r="K5591">
        <v>6.1</v>
      </c>
      <c r="L5591">
        <v>6.1</v>
      </c>
      <c r="M5591">
        <v>6.1</v>
      </c>
      <c r="R5591" t="s">
        <v>3386</v>
      </c>
      <c r="T5591" t="s">
        <v>3544</v>
      </c>
      <c r="U5591">
        <v>27.332000000000001</v>
      </c>
      <c r="V5591">
        <v>91.436999999999998</v>
      </c>
      <c r="W5591">
        <v>60</v>
      </c>
      <c r="X5591">
        <v>11</v>
      </c>
      <c r="Y5591">
        <v>1</v>
      </c>
      <c r="AE5591">
        <v>3</v>
      </c>
      <c r="AG5591">
        <v>3</v>
      </c>
      <c r="AI5591">
        <v>3</v>
      </c>
      <c r="AJ5591">
        <v>11</v>
      </c>
      <c r="AK5591">
        <v>1</v>
      </c>
      <c r="AO5591">
        <v>3</v>
      </c>
      <c r="AQ5591">
        <v>3</v>
      </c>
      <c r="AS5591">
        <v>3</v>
      </c>
    </row>
    <row r="5592" spans="1:47" x14ac:dyDescent="0.35">
      <c r="A5592">
        <v>8535</v>
      </c>
      <c r="B5592" t="s">
        <v>47</v>
      </c>
      <c r="C5592">
        <v>2009</v>
      </c>
      <c r="D5592">
        <v>9</v>
      </c>
      <c r="E5592">
        <v>22</v>
      </c>
      <c r="F5592">
        <v>8</v>
      </c>
      <c r="G5592">
        <v>20</v>
      </c>
      <c r="H5592">
        <v>41</v>
      </c>
      <c r="I5592">
        <v>0</v>
      </c>
      <c r="J5592">
        <v>3.1</v>
      </c>
      <c r="N5592">
        <v>3.1</v>
      </c>
      <c r="R5592" t="s">
        <v>1395</v>
      </c>
      <c r="T5592" t="s">
        <v>3680</v>
      </c>
      <c r="U5592">
        <v>-38.28</v>
      </c>
      <c r="V5592">
        <v>145.25</v>
      </c>
      <c r="W5592">
        <v>170</v>
      </c>
      <c r="AE5592">
        <v>1</v>
      </c>
      <c r="AQ5592">
        <v>1</v>
      </c>
    </row>
    <row r="5593" spans="1:47" x14ac:dyDescent="0.35">
      <c r="A5593">
        <v>8408</v>
      </c>
      <c r="B5593" t="s">
        <v>51</v>
      </c>
      <c r="C5593">
        <v>2009</v>
      </c>
      <c r="D5593">
        <v>9</v>
      </c>
      <c r="E5593">
        <v>29</v>
      </c>
      <c r="F5593">
        <v>17</v>
      </c>
      <c r="G5593">
        <v>48</v>
      </c>
      <c r="H5593">
        <v>10.9</v>
      </c>
      <c r="I5593">
        <v>18</v>
      </c>
      <c r="J5593">
        <v>8.1</v>
      </c>
      <c r="K5593">
        <v>8.1</v>
      </c>
      <c r="L5593">
        <v>8.1</v>
      </c>
      <c r="M5593">
        <v>7.1</v>
      </c>
      <c r="R5593" t="s">
        <v>1988</v>
      </c>
      <c r="T5593" t="s">
        <v>1989</v>
      </c>
      <c r="U5593">
        <v>-15.489000000000001</v>
      </c>
      <c r="V5593">
        <v>-172.095</v>
      </c>
      <c r="W5593">
        <v>170</v>
      </c>
      <c r="AJ5593">
        <v>192</v>
      </c>
      <c r="AK5593">
        <v>3</v>
      </c>
      <c r="AN5593">
        <v>7</v>
      </c>
      <c r="AO5593">
        <v>1</v>
      </c>
      <c r="AP5593">
        <v>285</v>
      </c>
      <c r="AQ5593">
        <v>4</v>
      </c>
    </row>
    <row r="5594" spans="1:47" x14ac:dyDescent="0.35">
      <c r="A5594">
        <v>8409</v>
      </c>
      <c r="B5594" t="s">
        <v>51</v>
      </c>
      <c r="C5594">
        <v>2009</v>
      </c>
      <c r="D5594">
        <v>9</v>
      </c>
      <c r="E5594">
        <v>30</v>
      </c>
      <c r="F5594">
        <v>10</v>
      </c>
      <c r="G5594">
        <v>16</v>
      </c>
      <c r="H5594">
        <v>9.1999999999999993</v>
      </c>
      <c r="I5594">
        <v>81</v>
      </c>
      <c r="J5594">
        <v>7.5</v>
      </c>
      <c r="K5594">
        <v>7.5</v>
      </c>
      <c r="M5594">
        <v>7.1</v>
      </c>
      <c r="R5594" t="s">
        <v>676</v>
      </c>
      <c r="T5594" t="s">
        <v>3451</v>
      </c>
      <c r="U5594">
        <v>-0.72</v>
      </c>
      <c r="V5594">
        <v>99.867000000000004</v>
      </c>
      <c r="W5594">
        <v>60</v>
      </c>
      <c r="X5594">
        <v>1117</v>
      </c>
      <c r="Y5594">
        <v>4</v>
      </c>
      <c r="AB5594">
        <v>1214</v>
      </c>
      <c r="AC5594">
        <v>4</v>
      </c>
      <c r="AD5594">
        <v>2200</v>
      </c>
      <c r="AE5594">
        <v>4</v>
      </c>
      <c r="AG5594">
        <v>3</v>
      </c>
      <c r="AH5594">
        <v>181665</v>
      </c>
      <c r="AI5594">
        <v>4</v>
      </c>
      <c r="AJ5594">
        <v>1117</v>
      </c>
      <c r="AK5594">
        <v>4</v>
      </c>
      <c r="AN5594">
        <v>1214</v>
      </c>
      <c r="AO5594">
        <v>4</v>
      </c>
      <c r="AP5594">
        <v>2200</v>
      </c>
      <c r="AQ5594">
        <v>4</v>
      </c>
      <c r="AS5594">
        <v>3</v>
      </c>
      <c r="AT5594">
        <v>181665</v>
      </c>
      <c r="AU5594">
        <v>4</v>
      </c>
    </row>
    <row r="5595" spans="1:47" x14ac:dyDescent="0.35">
      <c r="A5595">
        <v>8552</v>
      </c>
      <c r="B5595" t="s">
        <v>47</v>
      </c>
      <c r="C5595">
        <v>2009</v>
      </c>
      <c r="D5595">
        <v>10</v>
      </c>
      <c r="E5595">
        <v>1</v>
      </c>
      <c r="F5595">
        <v>1</v>
      </c>
      <c r="G5595">
        <v>52</v>
      </c>
      <c r="H5595">
        <v>27.3</v>
      </c>
      <c r="I5595">
        <v>10</v>
      </c>
      <c r="J5595">
        <v>6.6</v>
      </c>
      <c r="K5595">
        <v>6.6</v>
      </c>
      <c r="L5595">
        <v>6.7</v>
      </c>
      <c r="M5595">
        <v>5.9</v>
      </c>
      <c r="R5595" t="s">
        <v>676</v>
      </c>
      <c r="T5595" t="s">
        <v>3681</v>
      </c>
      <c r="U5595">
        <v>-2.5150000000000001</v>
      </c>
      <c r="V5595">
        <v>101.501</v>
      </c>
      <c r="W5595">
        <v>60</v>
      </c>
      <c r="X5595">
        <v>3</v>
      </c>
      <c r="Y5595">
        <v>1</v>
      </c>
      <c r="AD5595">
        <v>10</v>
      </c>
      <c r="AE5595">
        <v>3</v>
      </c>
      <c r="AG5595">
        <v>3</v>
      </c>
      <c r="AI5595">
        <v>3</v>
      </c>
      <c r="AJ5595">
        <v>3</v>
      </c>
      <c r="AK5595">
        <v>1</v>
      </c>
      <c r="AP5595">
        <v>10</v>
      </c>
      <c r="AQ5595">
        <v>3</v>
      </c>
      <c r="AS5595">
        <v>3</v>
      </c>
    </row>
    <row r="5596" spans="1:47" x14ac:dyDescent="0.35">
      <c r="A5596">
        <v>8410</v>
      </c>
      <c r="B5596" t="s">
        <v>51</v>
      </c>
      <c r="C5596">
        <v>2009</v>
      </c>
      <c r="D5596">
        <v>10</v>
      </c>
      <c r="E5596">
        <v>7</v>
      </c>
      <c r="F5596">
        <v>22</v>
      </c>
      <c r="G5596">
        <v>3</v>
      </c>
      <c r="H5596">
        <v>14.4</v>
      </c>
      <c r="I5596">
        <v>45</v>
      </c>
      <c r="J5596">
        <v>7.6</v>
      </c>
      <c r="K5596">
        <v>7.6</v>
      </c>
      <c r="L5596">
        <v>7.3</v>
      </c>
      <c r="M5596">
        <v>6.4</v>
      </c>
      <c r="R5596" t="s">
        <v>1423</v>
      </c>
      <c r="T5596" t="s">
        <v>1424</v>
      </c>
      <c r="U5596">
        <v>-13.006</v>
      </c>
      <c r="V5596">
        <v>166.51</v>
      </c>
      <c r="W5596">
        <v>170</v>
      </c>
    </row>
    <row r="5597" spans="1:47" x14ac:dyDescent="0.35">
      <c r="A5597">
        <v>8572</v>
      </c>
      <c r="B5597" t="s">
        <v>47</v>
      </c>
      <c r="C5597">
        <v>2009</v>
      </c>
      <c r="D5597">
        <v>10</v>
      </c>
      <c r="E5597">
        <v>7</v>
      </c>
      <c r="F5597">
        <v>22</v>
      </c>
      <c r="G5597">
        <v>18</v>
      </c>
      <c r="H5597">
        <v>51.2</v>
      </c>
      <c r="I5597">
        <v>35</v>
      </c>
      <c r="J5597">
        <v>7.8</v>
      </c>
      <c r="K5597">
        <v>7.8</v>
      </c>
      <c r="L5597">
        <v>7.9</v>
      </c>
      <c r="M5597">
        <v>6.4</v>
      </c>
      <c r="R5597" t="s">
        <v>1769</v>
      </c>
      <c r="T5597" t="s">
        <v>1770</v>
      </c>
      <c r="U5597">
        <v>-12.516999999999999</v>
      </c>
      <c r="V5597">
        <v>166.38200000000001</v>
      </c>
      <c r="W5597">
        <v>170</v>
      </c>
    </row>
    <row r="5598" spans="1:47" x14ac:dyDescent="0.35">
      <c r="A5598">
        <v>8573</v>
      </c>
      <c r="B5598" t="s">
        <v>47</v>
      </c>
      <c r="C5598">
        <v>2009</v>
      </c>
      <c r="D5598">
        <v>10</v>
      </c>
      <c r="E5598">
        <v>9</v>
      </c>
      <c r="F5598">
        <v>18</v>
      </c>
      <c r="G5598">
        <v>11</v>
      </c>
      <c r="H5598">
        <v>39.9</v>
      </c>
      <c r="I5598">
        <v>35</v>
      </c>
      <c r="J5598">
        <v>5.4</v>
      </c>
      <c r="M5598">
        <v>5.4</v>
      </c>
      <c r="R5598" t="s">
        <v>570</v>
      </c>
      <c r="T5598" t="s">
        <v>3682</v>
      </c>
      <c r="U5598">
        <v>-0.96199999999999997</v>
      </c>
      <c r="V5598">
        <v>-77.816999999999993</v>
      </c>
      <c r="W5598">
        <v>160</v>
      </c>
      <c r="AE5598">
        <v>1</v>
      </c>
      <c r="AQ5598">
        <v>1</v>
      </c>
    </row>
    <row r="5599" spans="1:47" x14ac:dyDescent="0.35">
      <c r="A5599">
        <v>8574</v>
      </c>
      <c r="B5599" t="s">
        <v>47</v>
      </c>
      <c r="C5599">
        <v>2009</v>
      </c>
      <c r="D5599">
        <v>10</v>
      </c>
      <c r="E5599">
        <v>22</v>
      </c>
      <c r="F5599">
        <v>19</v>
      </c>
      <c r="G5599">
        <v>51</v>
      </c>
      <c r="H5599">
        <v>27.5</v>
      </c>
      <c r="I5599">
        <v>18</v>
      </c>
      <c r="J5599">
        <v>6.1</v>
      </c>
      <c r="K5599">
        <v>6.1</v>
      </c>
      <c r="M5599">
        <v>6.1</v>
      </c>
      <c r="R5599" t="s">
        <v>121</v>
      </c>
      <c r="T5599" t="s">
        <v>1875</v>
      </c>
      <c r="U5599">
        <v>36.517000000000003</v>
      </c>
      <c r="V5599">
        <v>70.95</v>
      </c>
      <c r="W5599">
        <v>40</v>
      </c>
      <c r="X5599">
        <v>5</v>
      </c>
      <c r="Y5599">
        <v>1</v>
      </c>
      <c r="AE5599">
        <v>1</v>
      </c>
      <c r="AJ5599">
        <v>5</v>
      </c>
      <c r="AK5599">
        <v>1</v>
      </c>
      <c r="AQ5599">
        <v>1</v>
      </c>
    </row>
    <row r="5600" spans="1:47" x14ac:dyDescent="0.35">
      <c r="A5600">
        <v>8772</v>
      </c>
      <c r="B5600" t="s">
        <v>47</v>
      </c>
      <c r="C5600">
        <v>2009</v>
      </c>
      <c r="D5600">
        <v>10</v>
      </c>
      <c r="E5600">
        <v>29</v>
      </c>
      <c r="F5600">
        <v>17</v>
      </c>
      <c r="G5600">
        <v>0</v>
      </c>
      <c r="H5600">
        <v>38.6</v>
      </c>
      <c r="I5600">
        <v>26</v>
      </c>
      <c r="J5600">
        <v>5.3</v>
      </c>
      <c r="M5600">
        <v>5.3</v>
      </c>
      <c r="R5600" t="s">
        <v>3386</v>
      </c>
      <c r="T5600" t="s">
        <v>3683</v>
      </c>
      <c r="U5600">
        <v>27.262</v>
      </c>
      <c r="V5600">
        <v>91.417000000000002</v>
      </c>
      <c r="W5600">
        <v>60</v>
      </c>
      <c r="AE5600">
        <v>2</v>
      </c>
      <c r="AF5600">
        <v>1</v>
      </c>
      <c r="AG5600">
        <v>1</v>
      </c>
      <c r="AH5600">
        <v>1</v>
      </c>
      <c r="AI5600">
        <v>1</v>
      </c>
      <c r="AQ5600">
        <v>2</v>
      </c>
      <c r="AR5600">
        <v>1</v>
      </c>
      <c r="AS5600">
        <v>1</v>
      </c>
      <c r="AT5600">
        <v>116</v>
      </c>
      <c r="AU5600">
        <v>3</v>
      </c>
    </row>
    <row r="5601" spans="1:47" x14ac:dyDescent="0.35">
      <c r="A5601">
        <v>8431</v>
      </c>
      <c r="B5601" t="s">
        <v>47</v>
      </c>
      <c r="C5601">
        <v>2009</v>
      </c>
      <c r="D5601">
        <v>11</v>
      </c>
      <c r="E5601">
        <v>1</v>
      </c>
      <c r="F5601">
        <v>21</v>
      </c>
      <c r="G5601">
        <v>7</v>
      </c>
      <c r="H5601">
        <v>20.6</v>
      </c>
      <c r="I5601">
        <v>25</v>
      </c>
      <c r="J5601">
        <v>4.9000000000000004</v>
      </c>
      <c r="K5601">
        <v>4.9000000000000004</v>
      </c>
      <c r="M5601">
        <v>5</v>
      </c>
      <c r="R5601" t="s">
        <v>93</v>
      </c>
      <c r="T5601" t="s">
        <v>530</v>
      </c>
      <c r="U5601">
        <v>25.962</v>
      </c>
      <c r="V5601">
        <v>100.825</v>
      </c>
      <c r="W5601">
        <v>30</v>
      </c>
      <c r="AB5601">
        <v>28</v>
      </c>
      <c r="AC5601">
        <v>1</v>
      </c>
      <c r="AF5601">
        <v>1000</v>
      </c>
      <c r="AG5601">
        <v>3</v>
      </c>
      <c r="AH5601">
        <v>1000</v>
      </c>
      <c r="AI5601">
        <v>3</v>
      </c>
      <c r="AN5601">
        <v>28</v>
      </c>
      <c r="AO5601">
        <v>1</v>
      </c>
      <c r="AR5601">
        <v>1000</v>
      </c>
      <c r="AS5601">
        <v>3</v>
      </c>
      <c r="AT5601">
        <v>30000</v>
      </c>
      <c r="AU5601">
        <v>4</v>
      </c>
    </row>
    <row r="5602" spans="1:47" x14ac:dyDescent="0.35">
      <c r="A5602">
        <v>8430</v>
      </c>
      <c r="B5602" t="s">
        <v>47</v>
      </c>
      <c r="C5602">
        <v>2009</v>
      </c>
      <c r="D5602">
        <v>11</v>
      </c>
      <c r="E5602">
        <v>3</v>
      </c>
      <c r="F5602">
        <v>23</v>
      </c>
      <c r="G5602">
        <v>26</v>
      </c>
      <c r="H5602">
        <v>52</v>
      </c>
      <c r="I5602">
        <v>14</v>
      </c>
      <c r="J5602">
        <v>5.0999999999999996</v>
      </c>
      <c r="M5602">
        <v>5.0999999999999996</v>
      </c>
      <c r="N5602">
        <v>4.9000000000000004</v>
      </c>
      <c r="R5602" t="s">
        <v>73</v>
      </c>
      <c r="T5602" t="s">
        <v>2698</v>
      </c>
      <c r="U5602">
        <v>27.334</v>
      </c>
      <c r="V5602">
        <v>56.201999999999998</v>
      </c>
      <c r="W5602">
        <v>140</v>
      </c>
      <c r="AB5602">
        <v>269</v>
      </c>
      <c r="AC5602">
        <v>3</v>
      </c>
      <c r="AE5602">
        <v>1</v>
      </c>
      <c r="AN5602">
        <v>269</v>
      </c>
      <c r="AO5602">
        <v>3</v>
      </c>
      <c r="AQ5602">
        <v>1</v>
      </c>
      <c r="AU5602">
        <v>1</v>
      </c>
    </row>
    <row r="5603" spans="1:47" x14ac:dyDescent="0.35">
      <c r="A5603">
        <v>8451</v>
      </c>
      <c r="B5603" t="s">
        <v>47</v>
      </c>
      <c r="C5603">
        <v>2009</v>
      </c>
      <c r="D5603">
        <v>11</v>
      </c>
      <c r="E5603">
        <v>8</v>
      </c>
      <c r="F5603">
        <v>19</v>
      </c>
      <c r="G5603">
        <v>41</v>
      </c>
      <c r="H5603">
        <v>43.3</v>
      </c>
      <c r="I5603">
        <v>18</v>
      </c>
      <c r="J5603">
        <v>6.6</v>
      </c>
      <c r="K5603">
        <v>6.6</v>
      </c>
      <c r="L5603">
        <v>6.5</v>
      </c>
      <c r="M5603">
        <v>6.3</v>
      </c>
      <c r="R5603" t="s">
        <v>676</v>
      </c>
      <c r="T5603" t="s">
        <v>3571</v>
      </c>
      <c r="U5603">
        <v>-8.2070000000000007</v>
      </c>
      <c r="V5603">
        <v>118.631</v>
      </c>
      <c r="W5603">
        <v>60</v>
      </c>
      <c r="X5603">
        <v>2</v>
      </c>
      <c r="Y5603">
        <v>1</v>
      </c>
      <c r="AB5603">
        <v>200</v>
      </c>
      <c r="AC5603">
        <v>3</v>
      </c>
      <c r="AD5603">
        <v>2.4300000000000002</v>
      </c>
      <c r="AE5603">
        <v>2</v>
      </c>
      <c r="AJ5603">
        <v>2</v>
      </c>
      <c r="AK5603">
        <v>1</v>
      </c>
      <c r="AN5603">
        <v>200</v>
      </c>
      <c r="AO5603">
        <v>3</v>
      </c>
      <c r="AP5603">
        <v>2.4300000000000002</v>
      </c>
      <c r="AQ5603">
        <v>2</v>
      </c>
      <c r="AU5603">
        <v>2</v>
      </c>
    </row>
    <row r="5604" spans="1:47" x14ac:dyDescent="0.35">
      <c r="A5604">
        <v>8592</v>
      </c>
      <c r="B5604" t="s">
        <v>47</v>
      </c>
      <c r="C5604">
        <v>2009</v>
      </c>
      <c r="D5604">
        <v>11</v>
      </c>
      <c r="E5604">
        <v>27</v>
      </c>
      <c r="F5604">
        <v>8</v>
      </c>
      <c r="G5604">
        <v>15</v>
      </c>
      <c r="H5604">
        <v>53.3</v>
      </c>
      <c r="I5604">
        <v>7</v>
      </c>
      <c r="J5604">
        <v>5.4</v>
      </c>
      <c r="K5604">
        <v>5.4</v>
      </c>
      <c r="L5604">
        <v>5</v>
      </c>
      <c r="M5604">
        <v>5.4</v>
      </c>
      <c r="R5604" t="s">
        <v>501</v>
      </c>
      <c r="T5604" t="s">
        <v>3684</v>
      </c>
      <c r="U5604">
        <v>10.433999999999999</v>
      </c>
      <c r="V5604">
        <v>-69.715000000000003</v>
      </c>
      <c r="W5604">
        <v>160</v>
      </c>
      <c r="AE5604">
        <v>1</v>
      </c>
      <c r="AQ5604">
        <v>1</v>
      </c>
    </row>
    <row r="5605" spans="1:47" x14ac:dyDescent="0.35">
      <c r="A5605">
        <v>8792</v>
      </c>
      <c r="B5605" t="s">
        <v>47</v>
      </c>
      <c r="C5605">
        <v>2009</v>
      </c>
      <c r="D5605">
        <v>12</v>
      </c>
      <c r="E5605">
        <v>6</v>
      </c>
      <c r="F5605">
        <v>21</v>
      </c>
      <c r="G5605">
        <v>51</v>
      </c>
      <c r="H5605">
        <v>59.8</v>
      </c>
      <c r="I5605">
        <v>2</v>
      </c>
      <c r="J5605">
        <v>3.5</v>
      </c>
      <c r="N5605">
        <v>3.5</v>
      </c>
      <c r="R5605" t="s">
        <v>1101</v>
      </c>
      <c r="T5605" t="s">
        <v>3685</v>
      </c>
      <c r="U5605">
        <v>-26.414000000000001</v>
      </c>
      <c r="V5605">
        <v>27.494</v>
      </c>
      <c r="W5605">
        <v>10</v>
      </c>
      <c r="X5605">
        <v>2</v>
      </c>
      <c r="Y5605">
        <v>1</v>
      </c>
      <c r="AB5605">
        <v>3</v>
      </c>
      <c r="AC5605">
        <v>1</v>
      </c>
      <c r="AJ5605">
        <v>2</v>
      </c>
      <c r="AK5605">
        <v>1</v>
      </c>
      <c r="AN5605">
        <v>3</v>
      </c>
      <c r="AO5605">
        <v>1</v>
      </c>
    </row>
    <row r="5606" spans="1:47" x14ac:dyDescent="0.35">
      <c r="A5606">
        <v>8793</v>
      </c>
      <c r="B5606" t="s">
        <v>47</v>
      </c>
      <c r="C5606">
        <v>2009</v>
      </c>
      <c r="D5606">
        <v>12</v>
      </c>
      <c r="E5606">
        <v>8</v>
      </c>
      <c r="F5606">
        <v>3</v>
      </c>
      <c r="G5606">
        <v>8</v>
      </c>
      <c r="H5606">
        <v>57.2</v>
      </c>
      <c r="I5606">
        <v>8</v>
      </c>
      <c r="J5606">
        <v>5.9</v>
      </c>
      <c r="K5606">
        <v>5.9</v>
      </c>
      <c r="L5606">
        <v>5.9</v>
      </c>
      <c r="M5606">
        <v>5.9</v>
      </c>
      <c r="R5606" t="s">
        <v>2967</v>
      </c>
      <c r="T5606" t="s">
        <v>3686</v>
      </c>
      <c r="U5606">
        <v>-9.9480000000000004</v>
      </c>
      <c r="V5606">
        <v>33.878</v>
      </c>
      <c r="W5606">
        <v>10</v>
      </c>
      <c r="X5606">
        <v>1</v>
      </c>
      <c r="Y5606">
        <v>1</v>
      </c>
      <c r="AB5606">
        <v>15</v>
      </c>
      <c r="AC5606">
        <v>1</v>
      </c>
      <c r="AE5606">
        <v>3</v>
      </c>
      <c r="AJ5606">
        <v>1</v>
      </c>
      <c r="AK5606">
        <v>1</v>
      </c>
      <c r="AN5606">
        <v>15</v>
      </c>
      <c r="AO5606">
        <v>1</v>
      </c>
      <c r="AQ5606">
        <v>3</v>
      </c>
      <c r="AT5606">
        <v>3000</v>
      </c>
      <c r="AU5606">
        <v>4</v>
      </c>
    </row>
    <row r="5607" spans="1:47" x14ac:dyDescent="0.35">
      <c r="A5607">
        <v>8794</v>
      </c>
      <c r="B5607" t="s">
        <v>47</v>
      </c>
      <c r="C5607">
        <v>2009</v>
      </c>
      <c r="D5607">
        <v>12</v>
      </c>
      <c r="E5607">
        <v>12</v>
      </c>
      <c r="F5607">
        <v>11</v>
      </c>
      <c r="G5607">
        <v>51</v>
      </c>
      <c r="H5607">
        <v>25.7</v>
      </c>
      <c r="I5607">
        <v>10</v>
      </c>
      <c r="J5607">
        <v>5.0999999999999996</v>
      </c>
      <c r="M5607">
        <v>5.0999999999999996</v>
      </c>
      <c r="R5607" t="s">
        <v>77</v>
      </c>
      <c r="T5607" t="s">
        <v>3605</v>
      </c>
      <c r="U5607">
        <v>17.109000000000002</v>
      </c>
      <c r="V5607">
        <v>73.766999999999996</v>
      </c>
      <c r="W5607">
        <v>60</v>
      </c>
      <c r="AE5607">
        <v>1</v>
      </c>
      <c r="AQ5607">
        <v>1</v>
      </c>
      <c r="AU5607">
        <v>2</v>
      </c>
    </row>
    <row r="5608" spans="1:47" x14ac:dyDescent="0.35">
      <c r="A5608">
        <v>8795</v>
      </c>
      <c r="B5608" t="s">
        <v>47</v>
      </c>
      <c r="C5608">
        <v>2009</v>
      </c>
      <c r="D5608">
        <v>12</v>
      </c>
      <c r="E5608">
        <v>17</v>
      </c>
      <c r="F5608">
        <v>23</v>
      </c>
      <c r="G5608">
        <v>45</v>
      </c>
      <c r="H5608">
        <v>36.4</v>
      </c>
      <c r="I5608">
        <v>7</v>
      </c>
      <c r="J5608">
        <v>4.9000000000000004</v>
      </c>
      <c r="M5608">
        <v>4.9000000000000004</v>
      </c>
      <c r="R5608" t="s">
        <v>199</v>
      </c>
      <c r="T5608" t="s">
        <v>3687</v>
      </c>
      <c r="U5608">
        <v>34.920999999999999</v>
      </c>
      <c r="V5608">
        <v>139.261</v>
      </c>
      <c r="W5608">
        <v>30</v>
      </c>
      <c r="AB5608">
        <v>7</v>
      </c>
      <c r="AC5608">
        <v>1</v>
      </c>
      <c r="AE5608">
        <v>1</v>
      </c>
      <c r="AN5608">
        <v>7</v>
      </c>
      <c r="AO5608">
        <v>1</v>
      </c>
      <c r="AQ5608">
        <v>1</v>
      </c>
      <c r="AT5608">
        <v>20</v>
      </c>
      <c r="AU5608">
        <v>1</v>
      </c>
    </row>
    <row r="5609" spans="1:47" x14ac:dyDescent="0.35">
      <c r="A5609">
        <v>8652</v>
      </c>
      <c r="B5609" t="s">
        <v>47</v>
      </c>
      <c r="C5609">
        <v>2009</v>
      </c>
      <c r="D5609">
        <v>12</v>
      </c>
      <c r="E5609">
        <v>19</v>
      </c>
      <c r="F5609">
        <v>13</v>
      </c>
      <c r="G5609">
        <v>2</v>
      </c>
      <c r="H5609">
        <v>17</v>
      </c>
      <c r="I5609">
        <v>57</v>
      </c>
      <c r="J5609">
        <v>6.4</v>
      </c>
      <c r="K5609">
        <v>6.4</v>
      </c>
      <c r="M5609">
        <v>6.2</v>
      </c>
      <c r="R5609" t="s">
        <v>738</v>
      </c>
      <c r="T5609" t="s">
        <v>2510</v>
      </c>
      <c r="U5609">
        <v>23.795999999999999</v>
      </c>
      <c r="V5609">
        <v>121.605</v>
      </c>
      <c r="W5609">
        <v>30</v>
      </c>
      <c r="AB5609">
        <v>14</v>
      </c>
      <c r="AC5609">
        <v>1</v>
      </c>
      <c r="AE5609">
        <v>1</v>
      </c>
      <c r="AI5609">
        <v>1</v>
      </c>
      <c r="AN5609">
        <v>14</v>
      </c>
      <c r="AO5609">
        <v>1</v>
      </c>
      <c r="AQ5609">
        <v>1</v>
      </c>
      <c r="AU5609">
        <v>1</v>
      </c>
    </row>
    <row r="5610" spans="1:47" x14ac:dyDescent="0.35">
      <c r="A5610">
        <v>8632</v>
      </c>
      <c r="B5610" t="s">
        <v>47</v>
      </c>
      <c r="C5610">
        <v>2009</v>
      </c>
      <c r="D5610">
        <v>12</v>
      </c>
      <c r="E5610">
        <v>19</v>
      </c>
      <c r="F5610">
        <v>23</v>
      </c>
      <c r="G5610">
        <v>19</v>
      </c>
      <c r="H5610">
        <v>15.5</v>
      </c>
      <c r="I5610">
        <v>6</v>
      </c>
      <c r="J5610">
        <v>6</v>
      </c>
      <c r="K5610">
        <v>6</v>
      </c>
      <c r="L5610">
        <v>6</v>
      </c>
      <c r="M5610">
        <v>6</v>
      </c>
      <c r="R5610" t="s">
        <v>2967</v>
      </c>
      <c r="T5610" t="s">
        <v>3686</v>
      </c>
      <c r="U5610">
        <v>-10.108000000000001</v>
      </c>
      <c r="V5610">
        <v>33.817999999999998</v>
      </c>
      <c r="W5610">
        <v>10</v>
      </c>
      <c r="X5610">
        <v>3</v>
      </c>
      <c r="Y5610">
        <v>1</v>
      </c>
      <c r="AB5610">
        <v>250</v>
      </c>
      <c r="AC5610">
        <v>3</v>
      </c>
      <c r="AE5610">
        <v>3</v>
      </c>
      <c r="AF5610">
        <v>1111</v>
      </c>
      <c r="AG5610">
        <v>4</v>
      </c>
      <c r="AH5610">
        <v>1111</v>
      </c>
      <c r="AI5610">
        <v>4</v>
      </c>
      <c r="AJ5610">
        <v>3</v>
      </c>
      <c r="AK5610">
        <v>1</v>
      </c>
      <c r="AN5610">
        <v>250</v>
      </c>
      <c r="AO5610">
        <v>3</v>
      </c>
      <c r="AQ5610">
        <v>3</v>
      </c>
      <c r="AR5610">
        <v>1111</v>
      </c>
      <c r="AS5610">
        <v>4</v>
      </c>
      <c r="AT5610">
        <v>3565</v>
      </c>
      <c r="AU5610">
        <v>4</v>
      </c>
    </row>
    <row r="5611" spans="1:47" x14ac:dyDescent="0.35">
      <c r="A5611">
        <v>8812</v>
      </c>
      <c r="B5611" t="s">
        <v>47</v>
      </c>
      <c r="C5611">
        <v>2009</v>
      </c>
      <c r="D5611">
        <v>12</v>
      </c>
      <c r="E5611">
        <v>30</v>
      </c>
      <c r="F5611">
        <v>18</v>
      </c>
      <c r="G5611">
        <v>48</v>
      </c>
      <c r="H5611">
        <v>57.7</v>
      </c>
      <c r="I5611">
        <v>9</v>
      </c>
      <c r="J5611">
        <v>5.9</v>
      </c>
      <c r="K5611">
        <v>5.9</v>
      </c>
      <c r="L5611">
        <v>5.7</v>
      </c>
      <c r="M5611">
        <v>5.7</v>
      </c>
      <c r="R5611" t="s">
        <v>543</v>
      </c>
      <c r="T5611" t="s">
        <v>3688</v>
      </c>
      <c r="U5611">
        <v>32.436999999999998</v>
      </c>
      <c r="V5611">
        <v>-115.16500000000001</v>
      </c>
      <c r="W5611">
        <v>150</v>
      </c>
      <c r="AE5611">
        <v>1</v>
      </c>
      <c r="AQ5611">
        <v>1</v>
      </c>
      <c r="AU5611">
        <v>2</v>
      </c>
    </row>
    <row r="5612" spans="1:47" x14ac:dyDescent="0.35">
      <c r="A5612">
        <v>8813</v>
      </c>
      <c r="B5612" t="s">
        <v>47</v>
      </c>
      <c r="C5612">
        <v>2009</v>
      </c>
      <c r="D5612">
        <v>12</v>
      </c>
      <c r="E5612">
        <v>31</v>
      </c>
      <c r="F5612">
        <v>9</v>
      </c>
      <c r="G5612">
        <v>57</v>
      </c>
      <c r="H5612">
        <v>29.7</v>
      </c>
      <c r="I5612">
        <v>10</v>
      </c>
      <c r="J5612">
        <v>5.2</v>
      </c>
      <c r="L5612">
        <v>5.2</v>
      </c>
      <c r="M5612">
        <v>5.5</v>
      </c>
      <c r="R5612" t="s">
        <v>3386</v>
      </c>
      <c r="T5612" t="s">
        <v>3689</v>
      </c>
      <c r="U5612">
        <v>27.318999999999999</v>
      </c>
      <c r="V5612">
        <v>91.51</v>
      </c>
      <c r="W5612">
        <v>60</v>
      </c>
      <c r="AB5612">
        <v>2</v>
      </c>
      <c r="AC5612">
        <v>1</v>
      </c>
      <c r="AE5612">
        <v>2</v>
      </c>
      <c r="AN5612">
        <v>2</v>
      </c>
      <c r="AO5612">
        <v>1</v>
      </c>
      <c r="AQ5612">
        <v>2</v>
      </c>
      <c r="AT5612">
        <v>700</v>
      </c>
      <c r="AU5612">
        <v>3</v>
      </c>
    </row>
    <row r="5613" spans="1:47" x14ac:dyDescent="0.35">
      <c r="A5613">
        <v>8693</v>
      </c>
      <c r="B5613" t="s">
        <v>47</v>
      </c>
      <c r="C5613">
        <v>2010</v>
      </c>
      <c r="D5613">
        <v>1</v>
      </c>
      <c r="E5613">
        <v>2</v>
      </c>
      <c r="F5613">
        <v>2</v>
      </c>
      <c r="G5613">
        <v>15</v>
      </c>
      <c r="H5613">
        <v>12</v>
      </c>
      <c r="I5613">
        <v>47</v>
      </c>
      <c r="J5613">
        <v>5.0999999999999996</v>
      </c>
      <c r="L5613">
        <v>5.0999999999999996</v>
      </c>
      <c r="M5613">
        <v>5.4</v>
      </c>
      <c r="R5613" t="s">
        <v>1868</v>
      </c>
      <c r="T5613" t="s">
        <v>1868</v>
      </c>
      <c r="U5613">
        <v>38.244999999999997</v>
      </c>
      <c r="V5613">
        <v>71.466999999999999</v>
      </c>
      <c r="W5613">
        <v>40</v>
      </c>
      <c r="AD5613">
        <v>1.5</v>
      </c>
      <c r="AE5613">
        <v>2</v>
      </c>
      <c r="AF5613">
        <v>98</v>
      </c>
      <c r="AG5613">
        <v>2</v>
      </c>
      <c r="AH5613">
        <v>1000</v>
      </c>
      <c r="AI5613">
        <v>3</v>
      </c>
      <c r="AP5613">
        <v>1.5</v>
      </c>
      <c r="AQ5613">
        <v>2</v>
      </c>
      <c r="AR5613">
        <v>98</v>
      </c>
      <c r="AS5613">
        <v>2</v>
      </c>
      <c r="AT5613">
        <v>1000</v>
      </c>
      <c r="AU5613">
        <v>3</v>
      </c>
    </row>
    <row r="5614" spans="1:47" x14ac:dyDescent="0.35">
      <c r="A5614">
        <v>8672</v>
      </c>
      <c r="B5614" t="s">
        <v>51</v>
      </c>
      <c r="C5614">
        <v>2010</v>
      </c>
      <c r="D5614">
        <v>1</v>
      </c>
      <c r="E5614">
        <v>3</v>
      </c>
      <c r="F5614">
        <v>21</v>
      </c>
      <c r="G5614">
        <v>48</v>
      </c>
      <c r="H5614">
        <v>5.3</v>
      </c>
      <c r="I5614">
        <v>26</v>
      </c>
      <c r="J5614">
        <v>6.6</v>
      </c>
      <c r="K5614">
        <v>6.6</v>
      </c>
      <c r="L5614">
        <v>6.4</v>
      </c>
      <c r="M5614">
        <v>6</v>
      </c>
      <c r="R5614" t="s">
        <v>1769</v>
      </c>
      <c r="T5614" t="s">
        <v>1769</v>
      </c>
      <c r="U5614">
        <v>-8.7430000000000003</v>
      </c>
      <c r="V5614">
        <v>157.477</v>
      </c>
      <c r="W5614">
        <v>170</v>
      </c>
    </row>
    <row r="5615" spans="1:47" x14ac:dyDescent="0.35">
      <c r="A5615">
        <v>8673</v>
      </c>
      <c r="B5615" t="s">
        <v>51</v>
      </c>
      <c r="C5615">
        <v>2010</v>
      </c>
      <c r="D5615">
        <v>1</v>
      </c>
      <c r="E5615">
        <v>3</v>
      </c>
      <c r="F5615">
        <v>22</v>
      </c>
      <c r="G5615">
        <v>36</v>
      </c>
      <c r="H5615">
        <v>27.9</v>
      </c>
      <c r="I5615">
        <v>25</v>
      </c>
      <c r="J5615">
        <v>7.1</v>
      </c>
      <c r="K5615">
        <v>7.1</v>
      </c>
      <c r="L5615">
        <v>7.1</v>
      </c>
      <c r="M5615">
        <v>6.4</v>
      </c>
      <c r="R5615" t="s">
        <v>1769</v>
      </c>
      <c r="T5615" t="s">
        <v>1769</v>
      </c>
      <c r="U5615">
        <v>-8.7989999999999995</v>
      </c>
      <c r="V5615">
        <v>157.346</v>
      </c>
      <c r="W5615">
        <v>170</v>
      </c>
      <c r="AE5615">
        <v>1</v>
      </c>
      <c r="AF5615">
        <v>16</v>
      </c>
      <c r="AG5615">
        <v>1</v>
      </c>
      <c r="AH5615">
        <v>60</v>
      </c>
      <c r="AI5615">
        <v>2</v>
      </c>
      <c r="AQ5615">
        <v>1</v>
      </c>
      <c r="AR5615">
        <v>16</v>
      </c>
      <c r="AS5615">
        <v>1</v>
      </c>
      <c r="AT5615">
        <v>60</v>
      </c>
      <c r="AU5615">
        <v>2</v>
      </c>
    </row>
    <row r="5616" spans="1:47" x14ac:dyDescent="0.35">
      <c r="A5616">
        <v>8692</v>
      </c>
      <c r="B5616" t="s">
        <v>51</v>
      </c>
      <c r="C5616">
        <v>2010</v>
      </c>
      <c r="D5616">
        <v>1</v>
      </c>
      <c r="E5616">
        <v>5</v>
      </c>
      <c r="F5616">
        <v>12</v>
      </c>
      <c r="G5616">
        <v>15</v>
      </c>
      <c r="H5616">
        <v>32.200000000000003</v>
      </c>
      <c r="I5616">
        <v>15</v>
      </c>
      <c r="J5616">
        <v>6.8</v>
      </c>
      <c r="K5616">
        <v>6.8</v>
      </c>
      <c r="L5616">
        <v>6.7</v>
      </c>
      <c r="M5616">
        <v>6.2</v>
      </c>
      <c r="R5616" t="s">
        <v>1769</v>
      </c>
      <c r="T5616" t="s">
        <v>1769</v>
      </c>
      <c r="U5616">
        <v>-9.0190000000000001</v>
      </c>
      <c r="V5616">
        <v>157.55099999999999</v>
      </c>
      <c r="W5616">
        <v>170</v>
      </c>
    </row>
    <row r="5617" spans="1:47" x14ac:dyDescent="0.35">
      <c r="A5617">
        <v>8992</v>
      </c>
      <c r="B5617" t="s">
        <v>47</v>
      </c>
      <c r="C5617">
        <v>2010</v>
      </c>
      <c r="D5617">
        <v>1</v>
      </c>
      <c r="E5617">
        <v>10</v>
      </c>
      <c r="F5617">
        <v>0</v>
      </c>
      <c r="G5617">
        <v>25</v>
      </c>
      <c r="H5617">
        <v>4.2</v>
      </c>
      <c r="I5617">
        <v>65</v>
      </c>
      <c r="J5617">
        <v>5.0999999999999996</v>
      </c>
      <c r="M5617">
        <v>5.0999999999999996</v>
      </c>
      <c r="R5617" t="s">
        <v>676</v>
      </c>
      <c r="T5617" t="s">
        <v>3502</v>
      </c>
      <c r="U5617">
        <v>-7.907</v>
      </c>
      <c r="V5617">
        <v>107.879</v>
      </c>
      <c r="W5617">
        <v>60</v>
      </c>
      <c r="X5617">
        <v>1</v>
      </c>
      <c r="Y5617">
        <v>1</v>
      </c>
      <c r="AB5617">
        <v>2</v>
      </c>
      <c r="AC5617">
        <v>1</v>
      </c>
      <c r="AJ5617">
        <v>1</v>
      </c>
      <c r="AK5617">
        <v>1</v>
      </c>
      <c r="AN5617">
        <v>2</v>
      </c>
      <c r="AO5617">
        <v>1</v>
      </c>
    </row>
    <row r="5618" spans="1:47" x14ac:dyDescent="0.35">
      <c r="A5618">
        <v>8712</v>
      </c>
      <c r="B5618" t="s">
        <v>47</v>
      </c>
      <c r="C5618">
        <v>2010</v>
      </c>
      <c r="D5618">
        <v>1</v>
      </c>
      <c r="E5618">
        <v>10</v>
      </c>
      <c r="F5618">
        <v>0</v>
      </c>
      <c r="G5618">
        <v>27</v>
      </c>
      <c r="H5618">
        <v>39.299999999999997</v>
      </c>
      <c r="I5618">
        <v>29</v>
      </c>
      <c r="J5618">
        <v>6.5</v>
      </c>
      <c r="K5618">
        <v>6.5</v>
      </c>
      <c r="L5618">
        <v>6.3</v>
      </c>
      <c r="M5618">
        <v>6.5</v>
      </c>
      <c r="R5618" t="s">
        <v>505</v>
      </c>
      <c r="S5618" t="s">
        <v>1092</v>
      </c>
      <c r="T5618" t="s">
        <v>3514</v>
      </c>
      <c r="U5618">
        <v>40.652000000000001</v>
      </c>
      <c r="V5618">
        <v>-124.69199999999999</v>
      </c>
      <c r="W5618">
        <v>150</v>
      </c>
      <c r="AB5618">
        <v>30</v>
      </c>
      <c r="AC5618">
        <v>1</v>
      </c>
      <c r="AD5618">
        <v>21.8</v>
      </c>
      <c r="AE5618">
        <v>3</v>
      </c>
      <c r="AN5618">
        <v>30</v>
      </c>
      <c r="AO5618">
        <v>1</v>
      </c>
      <c r="AP5618">
        <v>21.8</v>
      </c>
      <c r="AQ5618">
        <v>3</v>
      </c>
    </row>
    <row r="5619" spans="1:47" x14ac:dyDescent="0.35">
      <c r="A5619">
        <v>8732</v>
      </c>
      <c r="B5619" t="s">
        <v>51</v>
      </c>
      <c r="C5619">
        <v>2010</v>
      </c>
      <c r="D5619">
        <v>1</v>
      </c>
      <c r="E5619">
        <v>12</v>
      </c>
      <c r="F5619">
        <v>21</v>
      </c>
      <c r="G5619">
        <v>53</v>
      </c>
      <c r="H5619">
        <v>10</v>
      </c>
      <c r="I5619">
        <v>13</v>
      </c>
      <c r="J5619">
        <v>7</v>
      </c>
      <c r="K5619">
        <v>7</v>
      </c>
      <c r="L5619">
        <v>7.3</v>
      </c>
      <c r="M5619">
        <v>6.8</v>
      </c>
      <c r="R5619" t="s">
        <v>826</v>
      </c>
      <c r="T5619" t="s">
        <v>936</v>
      </c>
      <c r="U5619">
        <v>18.457000000000001</v>
      </c>
      <c r="V5619">
        <v>-72.533000000000001</v>
      </c>
      <c r="W5619">
        <v>90</v>
      </c>
      <c r="X5619">
        <v>316000</v>
      </c>
      <c r="Y5619">
        <v>4</v>
      </c>
      <c r="AB5619">
        <v>30000</v>
      </c>
      <c r="AC5619">
        <v>4</v>
      </c>
      <c r="AD5619">
        <v>8000</v>
      </c>
      <c r="AE5619">
        <v>4</v>
      </c>
      <c r="AF5619">
        <v>97294</v>
      </c>
      <c r="AG5619">
        <v>4</v>
      </c>
      <c r="AH5619">
        <v>188383</v>
      </c>
      <c r="AI5619">
        <v>4</v>
      </c>
      <c r="AJ5619">
        <v>316000</v>
      </c>
      <c r="AK5619">
        <v>4</v>
      </c>
      <c r="AN5619">
        <v>300000</v>
      </c>
      <c r="AO5619">
        <v>4</v>
      </c>
      <c r="AP5619">
        <v>8000</v>
      </c>
      <c r="AQ5619">
        <v>4</v>
      </c>
      <c r="AR5619">
        <v>97294</v>
      </c>
      <c r="AS5619">
        <v>4</v>
      </c>
      <c r="AT5619">
        <v>188383</v>
      </c>
      <c r="AU5619">
        <v>4</v>
      </c>
    </row>
    <row r="5620" spans="1:47" x14ac:dyDescent="0.35">
      <c r="A5620">
        <v>8993</v>
      </c>
      <c r="B5620" t="s">
        <v>47</v>
      </c>
      <c r="C5620">
        <v>2010</v>
      </c>
      <c r="D5620">
        <v>1</v>
      </c>
      <c r="E5620">
        <v>15</v>
      </c>
      <c r="F5620">
        <v>18</v>
      </c>
      <c r="G5620">
        <v>0</v>
      </c>
      <c r="H5620">
        <v>46.7</v>
      </c>
      <c r="I5620">
        <v>8</v>
      </c>
      <c r="J5620">
        <v>5.5</v>
      </c>
      <c r="K5620">
        <v>5.5</v>
      </c>
      <c r="L5620">
        <v>5.2</v>
      </c>
      <c r="M5620">
        <v>5.4</v>
      </c>
      <c r="R5620" t="s">
        <v>501</v>
      </c>
      <c r="T5620" t="s">
        <v>3690</v>
      </c>
      <c r="U5620">
        <v>10.454000000000001</v>
      </c>
      <c r="V5620">
        <v>-63.475000000000001</v>
      </c>
      <c r="W5620">
        <v>160</v>
      </c>
      <c r="AB5620">
        <v>11</v>
      </c>
      <c r="AC5620">
        <v>1</v>
      </c>
      <c r="AE5620">
        <v>1</v>
      </c>
      <c r="AH5620">
        <v>3</v>
      </c>
      <c r="AI5620">
        <v>1</v>
      </c>
      <c r="AN5620">
        <v>11</v>
      </c>
      <c r="AO5620">
        <v>1</v>
      </c>
      <c r="AQ5620">
        <v>1</v>
      </c>
      <c r="AT5620">
        <v>3</v>
      </c>
      <c r="AU5620">
        <v>1</v>
      </c>
    </row>
    <row r="5621" spans="1:47" x14ac:dyDescent="0.35">
      <c r="A5621">
        <v>8994</v>
      </c>
      <c r="B5621" t="s">
        <v>47</v>
      </c>
      <c r="C5621">
        <v>2010</v>
      </c>
      <c r="D5621">
        <v>1</v>
      </c>
      <c r="E5621">
        <v>16</v>
      </c>
      <c r="F5621">
        <v>20</v>
      </c>
      <c r="G5621">
        <v>23</v>
      </c>
      <c r="H5621">
        <v>37</v>
      </c>
      <c r="I5621">
        <v>5</v>
      </c>
      <c r="J5621">
        <v>5</v>
      </c>
      <c r="M5621">
        <v>5</v>
      </c>
      <c r="R5621" t="s">
        <v>73</v>
      </c>
      <c r="T5621" t="s">
        <v>301</v>
      </c>
      <c r="U5621">
        <v>32.450000000000003</v>
      </c>
      <c r="V5621">
        <v>48.3</v>
      </c>
      <c r="W5621">
        <v>140</v>
      </c>
      <c r="AE5621">
        <v>2</v>
      </c>
      <c r="AQ5621">
        <v>2</v>
      </c>
      <c r="AT5621">
        <v>150</v>
      </c>
      <c r="AU5621">
        <v>3</v>
      </c>
    </row>
    <row r="5622" spans="1:47" x14ac:dyDescent="0.35">
      <c r="A5622">
        <v>8995</v>
      </c>
      <c r="B5622" t="s">
        <v>47</v>
      </c>
      <c r="C5622">
        <v>2010</v>
      </c>
      <c r="D5622">
        <v>1</v>
      </c>
      <c r="E5622">
        <v>17</v>
      </c>
      <c r="F5622">
        <v>9</v>
      </c>
      <c r="G5622">
        <v>37</v>
      </c>
      <c r="H5622">
        <v>26.1</v>
      </c>
      <c r="I5622">
        <v>27</v>
      </c>
      <c r="J5622">
        <v>4.4000000000000004</v>
      </c>
      <c r="M5622">
        <v>4.4000000000000004</v>
      </c>
      <c r="R5622" t="s">
        <v>93</v>
      </c>
      <c r="T5622" t="s">
        <v>2328</v>
      </c>
      <c r="U5622">
        <v>25.558</v>
      </c>
      <c r="V5622">
        <v>105.804</v>
      </c>
      <c r="W5622">
        <v>30</v>
      </c>
      <c r="X5622">
        <v>7</v>
      </c>
      <c r="Y5622">
        <v>1</v>
      </c>
      <c r="Z5622">
        <v>1</v>
      </c>
      <c r="AB5622">
        <v>9</v>
      </c>
      <c r="AC5622">
        <v>1</v>
      </c>
      <c r="AJ5622">
        <v>7</v>
      </c>
      <c r="AK5622">
        <v>1</v>
      </c>
      <c r="AL5622">
        <v>1</v>
      </c>
      <c r="AM5622">
        <v>1</v>
      </c>
      <c r="AN5622">
        <v>9</v>
      </c>
      <c r="AO5622">
        <v>1</v>
      </c>
    </row>
    <row r="5623" spans="1:47" x14ac:dyDescent="0.35">
      <c r="A5623">
        <v>8752</v>
      </c>
      <c r="B5623" t="s">
        <v>47</v>
      </c>
      <c r="C5623">
        <v>2010</v>
      </c>
      <c r="D5623">
        <v>1</v>
      </c>
      <c r="E5623">
        <v>30</v>
      </c>
      <c r="F5623">
        <v>21</v>
      </c>
      <c r="G5623">
        <v>36</v>
      </c>
      <c r="H5623">
        <v>58</v>
      </c>
      <c r="I5623">
        <v>10</v>
      </c>
      <c r="J5623">
        <v>4.7</v>
      </c>
      <c r="L5623">
        <v>4.7</v>
      </c>
      <c r="M5623">
        <v>5.0999999999999996</v>
      </c>
      <c r="R5623" t="s">
        <v>93</v>
      </c>
      <c r="T5623" t="s">
        <v>3691</v>
      </c>
      <c r="U5623">
        <v>30.268000000000001</v>
      </c>
      <c r="V5623">
        <v>105.66800000000001</v>
      </c>
      <c r="W5623">
        <v>30</v>
      </c>
      <c r="X5623">
        <v>1</v>
      </c>
      <c r="Y5623">
        <v>1</v>
      </c>
      <c r="AB5623">
        <v>15</v>
      </c>
      <c r="AC5623">
        <v>1</v>
      </c>
      <c r="AE5623">
        <v>2</v>
      </c>
      <c r="AF5623">
        <v>200</v>
      </c>
      <c r="AG5623">
        <v>3</v>
      </c>
      <c r="AH5623">
        <v>200</v>
      </c>
      <c r="AI5623">
        <v>3</v>
      </c>
      <c r="AJ5623">
        <v>1</v>
      </c>
      <c r="AK5623">
        <v>1</v>
      </c>
      <c r="AN5623">
        <v>15</v>
      </c>
      <c r="AO5623">
        <v>1</v>
      </c>
      <c r="AQ5623">
        <v>2</v>
      </c>
      <c r="AR5623">
        <v>200</v>
      </c>
      <c r="AS5623">
        <v>3</v>
      </c>
    </row>
    <row r="5624" spans="1:47" x14ac:dyDescent="0.35">
      <c r="A5624">
        <v>9052</v>
      </c>
      <c r="B5624" t="s">
        <v>47</v>
      </c>
      <c r="C5624">
        <v>2010</v>
      </c>
      <c r="D5624">
        <v>2</v>
      </c>
      <c r="E5624">
        <v>25</v>
      </c>
      <c r="F5624">
        <v>4</v>
      </c>
      <c r="G5624">
        <v>56</v>
      </c>
      <c r="H5624">
        <v>51.9</v>
      </c>
      <c r="I5624">
        <v>36</v>
      </c>
      <c r="J5624">
        <v>4.8</v>
      </c>
      <c r="L5624">
        <v>4.8</v>
      </c>
      <c r="M5624">
        <v>5.2</v>
      </c>
      <c r="R5624" t="s">
        <v>93</v>
      </c>
      <c r="T5624" t="s">
        <v>530</v>
      </c>
      <c r="U5624">
        <v>25.523</v>
      </c>
      <c r="V5624">
        <v>101.90300000000001</v>
      </c>
      <c r="W5624">
        <v>30</v>
      </c>
      <c r="AB5624">
        <v>11</v>
      </c>
      <c r="AC5624">
        <v>1</v>
      </c>
      <c r="AE5624">
        <v>1</v>
      </c>
      <c r="AI5624">
        <v>1</v>
      </c>
      <c r="AN5624">
        <v>11</v>
      </c>
      <c r="AO5624">
        <v>1</v>
      </c>
      <c r="AQ5624">
        <v>1</v>
      </c>
      <c r="AU5624">
        <v>1</v>
      </c>
    </row>
    <row r="5625" spans="1:47" x14ac:dyDescent="0.35">
      <c r="A5625">
        <v>9032</v>
      </c>
      <c r="B5625" t="s">
        <v>51</v>
      </c>
      <c r="C5625">
        <v>2010</v>
      </c>
      <c r="D5625">
        <v>2</v>
      </c>
      <c r="E5625">
        <v>26</v>
      </c>
      <c r="F5625">
        <v>20</v>
      </c>
      <c r="G5625">
        <v>31</v>
      </c>
      <c r="H5625">
        <v>26.9</v>
      </c>
      <c r="I5625">
        <v>25</v>
      </c>
      <c r="J5625">
        <v>7</v>
      </c>
      <c r="K5625">
        <v>7</v>
      </c>
      <c r="L5625">
        <v>7</v>
      </c>
      <c r="M5625">
        <v>6</v>
      </c>
      <c r="R5625" t="s">
        <v>199</v>
      </c>
      <c r="T5625" t="s">
        <v>2848</v>
      </c>
      <c r="U5625">
        <v>25.93</v>
      </c>
      <c r="V5625">
        <v>128.42500000000001</v>
      </c>
      <c r="W5625">
        <v>30</v>
      </c>
      <c r="AB5625">
        <v>2</v>
      </c>
      <c r="AC5625">
        <v>1</v>
      </c>
      <c r="AE5625">
        <v>1</v>
      </c>
      <c r="AN5625">
        <v>2</v>
      </c>
      <c r="AO5625">
        <v>1</v>
      </c>
      <c r="AQ5625">
        <v>1</v>
      </c>
    </row>
    <row r="5626" spans="1:47" x14ac:dyDescent="0.35">
      <c r="A5626">
        <v>8872</v>
      </c>
      <c r="B5626" t="s">
        <v>51</v>
      </c>
      <c r="C5626">
        <v>2010</v>
      </c>
      <c r="D5626">
        <v>2</v>
      </c>
      <c r="E5626">
        <v>27</v>
      </c>
      <c r="F5626">
        <v>6</v>
      </c>
      <c r="G5626">
        <v>34</v>
      </c>
      <c r="H5626">
        <v>11.5</v>
      </c>
      <c r="I5626">
        <v>23</v>
      </c>
      <c r="J5626">
        <v>8.8000000000000007</v>
      </c>
      <c r="K5626">
        <v>8.8000000000000007</v>
      </c>
      <c r="L5626">
        <v>8.5</v>
      </c>
      <c r="M5626">
        <v>7.2</v>
      </c>
      <c r="Q5626">
        <v>9</v>
      </c>
      <c r="R5626" t="s">
        <v>539</v>
      </c>
      <c r="T5626" t="s">
        <v>3692</v>
      </c>
      <c r="U5626">
        <v>-36.122</v>
      </c>
      <c r="V5626">
        <v>-72.897999999999996</v>
      </c>
      <c r="W5626">
        <v>160</v>
      </c>
      <c r="X5626">
        <v>402</v>
      </c>
      <c r="Y5626">
        <v>3</v>
      </c>
      <c r="AB5626">
        <v>12000</v>
      </c>
      <c r="AC5626">
        <v>4</v>
      </c>
      <c r="AD5626">
        <v>30000</v>
      </c>
      <c r="AE5626">
        <v>4</v>
      </c>
      <c r="AH5626">
        <v>500000</v>
      </c>
      <c r="AI5626">
        <v>4</v>
      </c>
      <c r="AJ5626">
        <v>558</v>
      </c>
      <c r="AK5626">
        <v>3</v>
      </c>
      <c r="AN5626">
        <v>12000</v>
      </c>
      <c r="AO5626">
        <v>4</v>
      </c>
      <c r="AP5626">
        <v>30000</v>
      </c>
      <c r="AQ5626">
        <v>4</v>
      </c>
      <c r="AT5626">
        <v>500000</v>
      </c>
      <c r="AU5626">
        <v>4</v>
      </c>
    </row>
    <row r="5627" spans="1:47" x14ac:dyDescent="0.35">
      <c r="A5627">
        <v>9053</v>
      </c>
      <c r="B5627" t="s">
        <v>47</v>
      </c>
      <c r="C5627">
        <v>2010</v>
      </c>
      <c r="D5627">
        <v>2</v>
      </c>
      <c r="E5627">
        <v>27</v>
      </c>
      <c r="F5627">
        <v>15</v>
      </c>
      <c r="G5627">
        <v>45</v>
      </c>
      <c r="H5627">
        <v>37</v>
      </c>
      <c r="I5627">
        <v>10</v>
      </c>
      <c r="J5627">
        <v>6.3</v>
      </c>
      <c r="M5627">
        <v>6.3</v>
      </c>
      <c r="R5627" t="s">
        <v>807</v>
      </c>
      <c r="T5627" t="s">
        <v>3693</v>
      </c>
      <c r="U5627">
        <v>-24.872</v>
      </c>
      <c r="V5627">
        <v>-65.602000000000004</v>
      </c>
      <c r="W5627">
        <v>160</v>
      </c>
      <c r="X5627">
        <v>2</v>
      </c>
      <c r="Y5627">
        <v>1</v>
      </c>
      <c r="AB5627">
        <v>2</v>
      </c>
      <c r="AC5627">
        <v>1</v>
      </c>
      <c r="AJ5627">
        <v>2</v>
      </c>
      <c r="AK5627">
        <v>1</v>
      </c>
      <c r="AN5627">
        <v>2</v>
      </c>
      <c r="AO5627">
        <v>1</v>
      </c>
    </row>
    <row r="5628" spans="1:47" x14ac:dyDescent="0.35">
      <c r="A5628">
        <v>9152</v>
      </c>
      <c r="B5628" t="s">
        <v>47</v>
      </c>
      <c r="C5628">
        <v>2010</v>
      </c>
      <c r="D5628">
        <v>3</v>
      </c>
      <c r="E5628">
        <v>4</v>
      </c>
      <c r="F5628">
        <v>0</v>
      </c>
      <c r="G5628">
        <v>18</v>
      </c>
      <c r="H5628">
        <v>51.2</v>
      </c>
      <c r="I5628">
        <v>21</v>
      </c>
      <c r="J5628">
        <v>6.3</v>
      </c>
      <c r="K5628">
        <v>6.3</v>
      </c>
      <c r="L5628">
        <v>6.2</v>
      </c>
      <c r="M5628">
        <v>6.2</v>
      </c>
      <c r="R5628" t="s">
        <v>738</v>
      </c>
      <c r="T5628" t="s">
        <v>3694</v>
      </c>
      <c r="U5628">
        <v>22.917999999999999</v>
      </c>
      <c r="V5628">
        <v>120.795</v>
      </c>
      <c r="W5628">
        <v>30</v>
      </c>
      <c r="AB5628">
        <v>96</v>
      </c>
      <c r="AC5628">
        <v>2</v>
      </c>
      <c r="AD5628">
        <v>1000</v>
      </c>
      <c r="AE5628">
        <v>4</v>
      </c>
      <c r="AN5628">
        <v>96</v>
      </c>
      <c r="AO5628">
        <v>2</v>
      </c>
      <c r="AP5628">
        <v>1000</v>
      </c>
      <c r="AQ5628">
        <v>4</v>
      </c>
      <c r="AT5628">
        <v>340</v>
      </c>
      <c r="AU5628">
        <v>3</v>
      </c>
    </row>
    <row r="5629" spans="1:47" x14ac:dyDescent="0.35">
      <c r="A5629">
        <v>8892</v>
      </c>
      <c r="B5629" t="s">
        <v>47</v>
      </c>
      <c r="C5629">
        <v>2010</v>
      </c>
      <c r="D5629">
        <v>3</v>
      </c>
      <c r="E5629">
        <v>8</v>
      </c>
      <c r="F5629">
        <v>2</v>
      </c>
      <c r="G5629">
        <v>32</v>
      </c>
      <c r="H5629">
        <v>34.700000000000003</v>
      </c>
      <c r="I5629">
        <v>12</v>
      </c>
      <c r="J5629">
        <v>6.1</v>
      </c>
      <c r="K5629">
        <v>6.1</v>
      </c>
      <c r="L5629">
        <v>6</v>
      </c>
      <c r="M5629">
        <v>5.9</v>
      </c>
      <c r="R5629" t="s">
        <v>80</v>
      </c>
      <c r="T5629" t="s">
        <v>3695</v>
      </c>
      <c r="U5629">
        <v>38.863999999999997</v>
      </c>
      <c r="V5629">
        <v>39.985999999999997</v>
      </c>
      <c r="W5629">
        <v>140</v>
      </c>
      <c r="X5629">
        <v>51</v>
      </c>
      <c r="Y5629">
        <v>2</v>
      </c>
      <c r="AB5629">
        <v>100</v>
      </c>
      <c r="AC5629">
        <v>2</v>
      </c>
      <c r="AE5629">
        <v>2</v>
      </c>
      <c r="AF5629">
        <v>287</v>
      </c>
      <c r="AG5629">
        <v>3</v>
      </c>
      <c r="AH5629">
        <v>287</v>
      </c>
      <c r="AI5629">
        <v>3</v>
      </c>
      <c r="AJ5629">
        <v>51</v>
      </c>
      <c r="AK5629">
        <v>2</v>
      </c>
      <c r="AN5629">
        <v>100</v>
      </c>
      <c r="AO5629">
        <v>2</v>
      </c>
      <c r="AQ5629">
        <v>2</v>
      </c>
      <c r="AR5629">
        <v>287</v>
      </c>
      <c r="AS5629">
        <v>3</v>
      </c>
      <c r="AT5629">
        <v>700</v>
      </c>
      <c r="AU5629">
        <v>3</v>
      </c>
    </row>
    <row r="5630" spans="1:47" x14ac:dyDescent="0.35">
      <c r="A5630">
        <v>8912</v>
      </c>
      <c r="B5630" t="s">
        <v>51</v>
      </c>
      <c r="C5630">
        <v>2010</v>
      </c>
      <c r="D5630">
        <v>3</v>
      </c>
      <c r="E5630">
        <v>11</v>
      </c>
      <c r="F5630">
        <v>14</v>
      </c>
      <c r="G5630">
        <v>39</v>
      </c>
      <c r="H5630">
        <v>43.9</v>
      </c>
      <c r="I5630">
        <v>11</v>
      </c>
      <c r="J5630">
        <v>6.9</v>
      </c>
      <c r="K5630">
        <v>6.9</v>
      </c>
      <c r="L5630">
        <v>7</v>
      </c>
      <c r="M5630">
        <v>6.7</v>
      </c>
      <c r="R5630" t="s">
        <v>539</v>
      </c>
      <c r="T5630" t="s">
        <v>3696</v>
      </c>
      <c r="U5630">
        <v>-34.29</v>
      </c>
      <c r="V5630">
        <v>-71.891000000000005</v>
      </c>
      <c r="W5630">
        <v>160</v>
      </c>
      <c r="AE5630">
        <v>1</v>
      </c>
      <c r="AQ5630">
        <v>1</v>
      </c>
    </row>
    <row r="5631" spans="1:47" x14ac:dyDescent="0.35">
      <c r="A5631">
        <v>9372</v>
      </c>
      <c r="B5631" t="s">
        <v>47</v>
      </c>
      <c r="C5631">
        <v>2010</v>
      </c>
      <c r="D5631">
        <v>3</v>
      </c>
      <c r="E5631">
        <v>30</v>
      </c>
      <c r="F5631">
        <v>16</v>
      </c>
      <c r="G5631">
        <v>54</v>
      </c>
      <c r="H5631">
        <v>46.7</v>
      </c>
      <c r="I5631">
        <v>34</v>
      </c>
      <c r="J5631">
        <v>6.7</v>
      </c>
      <c r="K5631">
        <v>6.7</v>
      </c>
      <c r="L5631">
        <v>6.3</v>
      </c>
      <c r="M5631">
        <v>6.5</v>
      </c>
      <c r="R5631" t="s">
        <v>77</v>
      </c>
      <c r="T5631" t="s">
        <v>3697</v>
      </c>
      <c r="U5631">
        <v>13.667</v>
      </c>
      <c r="V5631">
        <v>92.831000000000003</v>
      </c>
      <c r="W5631">
        <v>60</v>
      </c>
      <c r="AB5631">
        <v>10</v>
      </c>
      <c r="AC5631">
        <v>1</v>
      </c>
      <c r="AE5631">
        <v>2</v>
      </c>
      <c r="AN5631">
        <v>10</v>
      </c>
      <c r="AO5631">
        <v>1</v>
      </c>
      <c r="AQ5631">
        <v>2</v>
      </c>
      <c r="AU5631">
        <v>3</v>
      </c>
    </row>
    <row r="5632" spans="1:47" x14ac:dyDescent="0.35">
      <c r="A5632">
        <v>8932</v>
      </c>
      <c r="B5632" t="s">
        <v>47</v>
      </c>
      <c r="C5632">
        <v>2010</v>
      </c>
      <c r="D5632">
        <v>4</v>
      </c>
      <c r="E5632">
        <v>4</v>
      </c>
      <c r="F5632">
        <v>22</v>
      </c>
      <c r="G5632">
        <v>40</v>
      </c>
      <c r="H5632">
        <v>43.1</v>
      </c>
      <c r="I5632">
        <v>4</v>
      </c>
      <c r="J5632">
        <v>7.2</v>
      </c>
      <c r="K5632">
        <v>7.2</v>
      </c>
      <c r="L5632">
        <v>7.3</v>
      </c>
      <c r="M5632">
        <v>6.4</v>
      </c>
      <c r="R5632" t="s">
        <v>543</v>
      </c>
      <c r="T5632" t="s">
        <v>858</v>
      </c>
      <c r="U5632">
        <v>32.296999999999997</v>
      </c>
      <c r="V5632">
        <v>-115.27800000000001</v>
      </c>
      <c r="W5632">
        <v>150</v>
      </c>
      <c r="X5632">
        <v>2</v>
      </c>
      <c r="Y5632">
        <v>1</v>
      </c>
      <c r="AB5632">
        <v>233</v>
      </c>
      <c r="AC5632">
        <v>3</v>
      </c>
      <c r="AD5632">
        <v>1150</v>
      </c>
      <c r="AE5632">
        <v>4</v>
      </c>
      <c r="AI5632">
        <v>3</v>
      </c>
      <c r="AJ5632">
        <v>2</v>
      </c>
      <c r="AK5632">
        <v>1</v>
      </c>
      <c r="AN5632">
        <v>233</v>
      </c>
      <c r="AO5632">
        <v>3</v>
      </c>
      <c r="AP5632">
        <v>1150</v>
      </c>
      <c r="AQ5632">
        <v>4</v>
      </c>
      <c r="AU5632">
        <v>3</v>
      </c>
    </row>
    <row r="5633" spans="1:47" x14ac:dyDescent="0.35">
      <c r="A5633">
        <v>8973</v>
      </c>
      <c r="B5633" t="s">
        <v>51</v>
      </c>
      <c r="C5633">
        <v>2010</v>
      </c>
      <c r="D5633">
        <v>4</v>
      </c>
      <c r="E5633">
        <v>6</v>
      </c>
      <c r="F5633">
        <v>22</v>
      </c>
      <c r="G5633">
        <v>15</v>
      </c>
      <c r="H5633">
        <v>1.5</v>
      </c>
      <c r="I5633">
        <v>31</v>
      </c>
      <c r="J5633">
        <v>7.8</v>
      </c>
      <c r="K5633">
        <v>7.8</v>
      </c>
      <c r="L5633">
        <v>7.9</v>
      </c>
      <c r="M5633">
        <v>7</v>
      </c>
      <c r="R5633" t="s">
        <v>676</v>
      </c>
      <c r="T5633" t="s">
        <v>2074</v>
      </c>
      <c r="U5633">
        <v>2.383</v>
      </c>
      <c r="V5633">
        <v>97.048000000000002</v>
      </c>
      <c r="W5633">
        <v>60</v>
      </c>
    </row>
    <row r="5634" spans="1:47" x14ac:dyDescent="0.35">
      <c r="A5634">
        <v>8972</v>
      </c>
      <c r="B5634" t="s">
        <v>47</v>
      </c>
      <c r="C5634">
        <v>2010</v>
      </c>
      <c r="D5634">
        <v>4</v>
      </c>
      <c r="E5634">
        <v>13</v>
      </c>
      <c r="F5634">
        <v>23</v>
      </c>
      <c r="G5634">
        <v>49</v>
      </c>
      <c r="H5634">
        <v>38.299999999999997</v>
      </c>
      <c r="I5634">
        <v>17</v>
      </c>
      <c r="J5634">
        <v>6.9</v>
      </c>
      <c r="K5634">
        <v>6.9</v>
      </c>
      <c r="L5634">
        <v>7</v>
      </c>
      <c r="M5634">
        <v>6.5</v>
      </c>
      <c r="R5634" t="s">
        <v>93</v>
      </c>
      <c r="T5634" t="s">
        <v>3698</v>
      </c>
      <c r="U5634">
        <v>33.164999999999999</v>
      </c>
      <c r="V5634">
        <v>96.548000000000002</v>
      </c>
      <c r="W5634">
        <v>30</v>
      </c>
      <c r="X5634">
        <v>2220</v>
      </c>
      <c r="Y5634">
        <v>4</v>
      </c>
      <c r="Z5634">
        <v>70</v>
      </c>
      <c r="AA5634">
        <v>2</v>
      </c>
      <c r="AB5634">
        <v>12135</v>
      </c>
      <c r="AC5634">
        <v>4</v>
      </c>
      <c r="AD5634">
        <v>500</v>
      </c>
      <c r="AE5634">
        <v>4</v>
      </c>
      <c r="AF5634">
        <v>15000</v>
      </c>
      <c r="AG5634">
        <v>4</v>
      </c>
      <c r="AJ5634">
        <v>2220</v>
      </c>
      <c r="AK5634">
        <v>4</v>
      </c>
      <c r="AL5634">
        <v>70</v>
      </c>
      <c r="AM5634">
        <v>2</v>
      </c>
      <c r="AN5634">
        <v>12135</v>
      </c>
      <c r="AO5634">
        <v>4</v>
      </c>
      <c r="AP5634">
        <v>500</v>
      </c>
      <c r="AQ5634">
        <v>4</v>
      </c>
      <c r="AR5634">
        <v>15000</v>
      </c>
      <c r="AS5634">
        <v>4</v>
      </c>
    </row>
    <row r="5635" spans="1:47" x14ac:dyDescent="0.35">
      <c r="A5635">
        <v>9012</v>
      </c>
      <c r="B5635" t="s">
        <v>47</v>
      </c>
      <c r="C5635">
        <v>2010</v>
      </c>
      <c r="D5635">
        <v>4</v>
      </c>
      <c r="E5635">
        <v>18</v>
      </c>
      <c r="F5635">
        <v>20</v>
      </c>
      <c r="G5635">
        <v>28</v>
      </c>
      <c r="H5635">
        <v>50.2</v>
      </c>
      <c r="I5635">
        <v>13</v>
      </c>
      <c r="J5635">
        <v>5.6</v>
      </c>
      <c r="K5635">
        <v>5.6</v>
      </c>
      <c r="L5635">
        <v>5.4</v>
      </c>
      <c r="M5635">
        <v>5.7</v>
      </c>
      <c r="R5635" t="s">
        <v>121</v>
      </c>
      <c r="T5635" t="s">
        <v>3699</v>
      </c>
      <c r="U5635">
        <v>35.633000000000003</v>
      </c>
      <c r="V5635">
        <v>67.658000000000001</v>
      </c>
      <c r="W5635">
        <v>40</v>
      </c>
      <c r="X5635">
        <v>11</v>
      </c>
      <c r="Y5635">
        <v>1</v>
      </c>
      <c r="AB5635">
        <v>70</v>
      </c>
      <c r="AC5635">
        <v>2</v>
      </c>
      <c r="AE5635">
        <v>4</v>
      </c>
      <c r="AF5635">
        <v>2000</v>
      </c>
      <c r="AG5635">
        <v>4</v>
      </c>
      <c r="AJ5635">
        <v>11</v>
      </c>
      <c r="AK5635">
        <v>1</v>
      </c>
      <c r="AN5635">
        <v>70</v>
      </c>
      <c r="AO5635">
        <v>2</v>
      </c>
      <c r="AQ5635">
        <v>4</v>
      </c>
      <c r="AR5635">
        <v>2000</v>
      </c>
      <c r="AS5635">
        <v>4</v>
      </c>
    </row>
    <row r="5636" spans="1:47" x14ac:dyDescent="0.35">
      <c r="A5636">
        <v>9033</v>
      </c>
      <c r="B5636" t="s">
        <v>47</v>
      </c>
      <c r="C5636">
        <v>2010</v>
      </c>
      <c r="D5636">
        <v>4</v>
      </c>
      <c r="E5636">
        <v>20</v>
      </c>
      <c r="F5636">
        <v>0</v>
      </c>
      <c r="G5636">
        <v>17</v>
      </c>
      <c r="H5636">
        <v>8</v>
      </c>
      <c r="I5636">
        <v>0</v>
      </c>
      <c r="J5636">
        <v>5.2</v>
      </c>
      <c r="M5636">
        <v>5.2</v>
      </c>
      <c r="N5636">
        <v>5</v>
      </c>
      <c r="R5636" t="s">
        <v>1395</v>
      </c>
      <c r="T5636" t="s">
        <v>3700</v>
      </c>
      <c r="U5636">
        <v>-30.794</v>
      </c>
      <c r="V5636">
        <v>121.40600000000001</v>
      </c>
      <c r="W5636">
        <v>60</v>
      </c>
      <c r="AB5636">
        <v>3</v>
      </c>
      <c r="AC5636">
        <v>1</v>
      </c>
      <c r="AE5636">
        <v>1</v>
      </c>
      <c r="AN5636">
        <v>3</v>
      </c>
      <c r="AO5636">
        <v>1</v>
      </c>
      <c r="AQ5636">
        <v>1</v>
      </c>
      <c r="AU5636">
        <v>1</v>
      </c>
    </row>
    <row r="5637" spans="1:47" x14ac:dyDescent="0.35">
      <c r="A5637">
        <v>9512</v>
      </c>
      <c r="B5637" t="s">
        <v>47</v>
      </c>
      <c r="C5637">
        <v>2010</v>
      </c>
      <c r="D5637">
        <v>5</v>
      </c>
      <c r="E5637">
        <v>1</v>
      </c>
      <c r="F5637">
        <v>22</v>
      </c>
      <c r="G5637">
        <v>36</v>
      </c>
      <c r="H5637">
        <v>29.3</v>
      </c>
      <c r="I5637">
        <v>36</v>
      </c>
      <c r="J5637">
        <v>4.5</v>
      </c>
      <c r="M5637">
        <v>4.5</v>
      </c>
      <c r="R5637" t="s">
        <v>77</v>
      </c>
      <c r="T5637" t="s">
        <v>3701</v>
      </c>
      <c r="U5637">
        <v>30.099</v>
      </c>
      <c r="V5637">
        <v>80.025999999999996</v>
      </c>
      <c r="W5637">
        <v>60</v>
      </c>
      <c r="AE5637">
        <v>1</v>
      </c>
      <c r="AQ5637">
        <v>1</v>
      </c>
    </row>
    <row r="5638" spans="1:47" x14ac:dyDescent="0.35">
      <c r="A5638">
        <v>9513</v>
      </c>
      <c r="B5638" t="s">
        <v>47</v>
      </c>
      <c r="C5638">
        <v>2010</v>
      </c>
      <c r="D5638">
        <v>5</v>
      </c>
      <c r="E5638">
        <v>6</v>
      </c>
      <c r="F5638">
        <v>2</v>
      </c>
      <c r="G5638">
        <v>42</v>
      </c>
      <c r="H5638">
        <v>47.9</v>
      </c>
      <c r="I5638">
        <v>37</v>
      </c>
      <c r="J5638">
        <v>6.2</v>
      </c>
      <c r="K5638">
        <v>6.2</v>
      </c>
      <c r="L5638">
        <v>5.9</v>
      </c>
      <c r="M5638">
        <v>6.7</v>
      </c>
      <c r="R5638" t="s">
        <v>479</v>
      </c>
      <c r="T5638" t="s">
        <v>3702</v>
      </c>
      <c r="U5638">
        <v>-18.058</v>
      </c>
      <c r="V5638">
        <v>-70.546999999999997</v>
      </c>
      <c r="W5638">
        <v>160</v>
      </c>
      <c r="AB5638">
        <v>11</v>
      </c>
      <c r="AC5638">
        <v>1</v>
      </c>
      <c r="AE5638">
        <v>2</v>
      </c>
      <c r="AN5638">
        <v>11</v>
      </c>
      <c r="AO5638">
        <v>1</v>
      </c>
      <c r="AQ5638">
        <v>2</v>
      </c>
      <c r="AU5638">
        <v>2</v>
      </c>
    </row>
    <row r="5639" spans="1:47" x14ac:dyDescent="0.35">
      <c r="A5639">
        <v>9092</v>
      </c>
      <c r="B5639" t="s">
        <v>47</v>
      </c>
      <c r="C5639">
        <v>2010</v>
      </c>
      <c r="D5639">
        <v>5</v>
      </c>
      <c r="E5639">
        <v>9</v>
      </c>
      <c r="F5639">
        <v>5</v>
      </c>
      <c r="G5639">
        <v>59</v>
      </c>
      <c r="H5639">
        <v>41.6</v>
      </c>
      <c r="I5639">
        <v>38</v>
      </c>
      <c r="J5639">
        <v>7.2</v>
      </c>
      <c r="K5639">
        <v>7.2</v>
      </c>
      <c r="L5639">
        <v>7.3</v>
      </c>
      <c r="M5639">
        <v>6.6</v>
      </c>
      <c r="R5639" t="s">
        <v>676</v>
      </c>
      <c r="T5639" t="s">
        <v>3703</v>
      </c>
      <c r="U5639">
        <v>3.7480000000000002</v>
      </c>
      <c r="V5639">
        <v>96.018000000000001</v>
      </c>
      <c r="W5639">
        <v>60</v>
      </c>
      <c r="AE5639">
        <v>1</v>
      </c>
      <c r="AQ5639">
        <v>1</v>
      </c>
    </row>
    <row r="5640" spans="1:47" x14ac:dyDescent="0.35">
      <c r="A5640">
        <v>9132</v>
      </c>
      <c r="B5640" t="s">
        <v>47</v>
      </c>
      <c r="C5640">
        <v>2010</v>
      </c>
      <c r="D5640">
        <v>5</v>
      </c>
      <c r="E5640">
        <v>14</v>
      </c>
      <c r="F5640">
        <v>12</v>
      </c>
      <c r="G5640">
        <v>29</v>
      </c>
      <c r="H5640">
        <v>22.3</v>
      </c>
      <c r="I5640">
        <v>2</v>
      </c>
      <c r="J5640">
        <v>5.2</v>
      </c>
      <c r="M5640">
        <v>5.2</v>
      </c>
      <c r="N5640">
        <v>5.2</v>
      </c>
      <c r="R5640" t="s">
        <v>258</v>
      </c>
      <c r="T5640" t="s">
        <v>3704</v>
      </c>
      <c r="U5640">
        <v>35.9</v>
      </c>
      <c r="V5640">
        <v>4.12</v>
      </c>
      <c r="W5640">
        <v>15</v>
      </c>
      <c r="X5640">
        <v>2</v>
      </c>
      <c r="Y5640">
        <v>1</v>
      </c>
      <c r="AB5640">
        <v>43</v>
      </c>
      <c r="AC5640">
        <v>1</v>
      </c>
      <c r="AJ5640">
        <v>2</v>
      </c>
      <c r="AK5640">
        <v>1</v>
      </c>
      <c r="AN5640">
        <v>43</v>
      </c>
      <c r="AO5640">
        <v>1</v>
      </c>
    </row>
    <row r="5641" spans="1:47" x14ac:dyDescent="0.35">
      <c r="A5641">
        <v>9514</v>
      </c>
      <c r="B5641" t="s">
        <v>47</v>
      </c>
      <c r="C5641">
        <v>2010</v>
      </c>
      <c r="D5641">
        <v>5</v>
      </c>
      <c r="E5641">
        <v>16</v>
      </c>
      <c r="F5641">
        <v>5</v>
      </c>
      <c r="G5641">
        <v>16</v>
      </c>
      <c r="H5641">
        <v>10</v>
      </c>
      <c r="I5641">
        <v>113</v>
      </c>
      <c r="J5641">
        <v>5.8</v>
      </c>
      <c r="K5641">
        <v>5.8</v>
      </c>
      <c r="M5641">
        <v>5.4</v>
      </c>
      <c r="R5641" t="s">
        <v>647</v>
      </c>
      <c r="S5641" t="s">
        <v>648</v>
      </c>
      <c r="T5641" t="s">
        <v>3705</v>
      </c>
      <c r="U5641">
        <v>18.399999999999999</v>
      </c>
      <c r="V5641">
        <v>-67.069999999999993</v>
      </c>
      <c r="W5641">
        <v>90</v>
      </c>
      <c r="AE5641">
        <v>1</v>
      </c>
      <c r="AQ5641">
        <v>1</v>
      </c>
      <c r="AU5641">
        <v>1</v>
      </c>
    </row>
    <row r="5642" spans="1:47" x14ac:dyDescent="0.35">
      <c r="A5642">
        <v>9172</v>
      </c>
      <c r="B5642" t="s">
        <v>51</v>
      </c>
      <c r="C5642">
        <v>2010</v>
      </c>
      <c r="D5642">
        <v>5</v>
      </c>
      <c r="E5642">
        <v>29</v>
      </c>
      <c r="F5642">
        <v>11</v>
      </c>
      <c r="G5642">
        <v>46</v>
      </c>
      <c r="H5642">
        <v>50.3</v>
      </c>
      <c r="I5642">
        <v>10</v>
      </c>
      <c r="J5642">
        <v>4.4000000000000004</v>
      </c>
      <c r="M5642">
        <v>4.4000000000000004</v>
      </c>
      <c r="R5642" t="s">
        <v>647</v>
      </c>
      <c r="S5642" t="s">
        <v>3005</v>
      </c>
      <c r="T5642" t="s">
        <v>3706</v>
      </c>
      <c r="U5642">
        <v>16.591000000000001</v>
      </c>
      <c r="V5642">
        <v>145.68199999999999</v>
      </c>
      <c r="W5642">
        <v>170</v>
      </c>
    </row>
    <row r="5643" spans="1:47" x14ac:dyDescent="0.35">
      <c r="A5643">
        <v>9252</v>
      </c>
      <c r="B5643" t="s">
        <v>51</v>
      </c>
      <c r="C5643">
        <v>2010</v>
      </c>
      <c r="D5643">
        <v>6</v>
      </c>
      <c r="E5643">
        <v>12</v>
      </c>
      <c r="F5643">
        <v>19</v>
      </c>
      <c r="G5643">
        <v>26</v>
      </c>
      <c r="H5643">
        <v>50.4</v>
      </c>
      <c r="I5643">
        <v>35</v>
      </c>
      <c r="J5643">
        <v>7.5</v>
      </c>
      <c r="K5643">
        <v>7.5</v>
      </c>
      <c r="L5643">
        <v>7.5</v>
      </c>
      <c r="M5643">
        <v>7</v>
      </c>
      <c r="Q5643">
        <v>6</v>
      </c>
      <c r="R5643" t="s">
        <v>77</v>
      </c>
      <c r="T5643" t="s">
        <v>1293</v>
      </c>
      <c r="U5643">
        <v>7.8810000000000002</v>
      </c>
      <c r="V5643">
        <v>91.936000000000007</v>
      </c>
      <c r="W5643">
        <v>60</v>
      </c>
    </row>
    <row r="5644" spans="1:47" x14ac:dyDescent="0.35">
      <c r="A5644">
        <v>9764</v>
      </c>
      <c r="B5644" t="s">
        <v>47</v>
      </c>
      <c r="C5644">
        <v>2010</v>
      </c>
      <c r="D5644">
        <v>6</v>
      </c>
      <c r="E5644">
        <v>15</v>
      </c>
      <c r="F5644">
        <v>4</v>
      </c>
      <c r="G5644">
        <v>26</v>
      </c>
      <c r="H5644">
        <v>58.4</v>
      </c>
      <c r="I5644">
        <v>5</v>
      </c>
      <c r="J5644">
        <v>5.8</v>
      </c>
      <c r="K5644">
        <v>5.8</v>
      </c>
      <c r="L5644">
        <v>5.7</v>
      </c>
      <c r="M5644">
        <v>5.6</v>
      </c>
      <c r="R5644" t="s">
        <v>505</v>
      </c>
      <c r="S5644" t="s">
        <v>1092</v>
      </c>
      <c r="T5644" t="s">
        <v>3707</v>
      </c>
      <c r="U5644">
        <v>32.700000000000003</v>
      </c>
      <c r="V5644">
        <v>-115.92100000000001</v>
      </c>
      <c r="W5644">
        <v>150</v>
      </c>
      <c r="AE5644">
        <v>1</v>
      </c>
      <c r="AI5644">
        <v>1</v>
      </c>
      <c r="AQ5644">
        <v>1</v>
      </c>
      <c r="AU5644">
        <v>1</v>
      </c>
    </row>
    <row r="5645" spans="1:47" x14ac:dyDescent="0.35">
      <c r="A5645">
        <v>9292</v>
      </c>
      <c r="B5645" t="s">
        <v>47</v>
      </c>
      <c r="C5645">
        <v>2010</v>
      </c>
      <c r="D5645">
        <v>6</v>
      </c>
      <c r="E5645">
        <v>16</v>
      </c>
      <c r="F5645">
        <v>3</v>
      </c>
      <c r="G5645">
        <v>16</v>
      </c>
      <c r="H5645">
        <v>27.5</v>
      </c>
      <c r="I5645">
        <v>18</v>
      </c>
      <c r="J5645">
        <v>7</v>
      </c>
      <c r="K5645">
        <v>7</v>
      </c>
      <c r="L5645">
        <v>7.1</v>
      </c>
      <c r="M5645">
        <v>6.7</v>
      </c>
      <c r="Q5645">
        <v>6</v>
      </c>
      <c r="R5645" t="s">
        <v>676</v>
      </c>
      <c r="T5645" t="s">
        <v>3708</v>
      </c>
      <c r="U5645">
        <v>-2.1739999999999999</v>
      </c>
      <c r="V5645">
        <v>136.54300000000001</v>
      </c>
      <c r="W5645">
        <v>170</v>
      </c>
      <c r="X5645">
        <v>17</v>
      </c>
      <c r="Y5645">
        <v>1</v>
      </c>
      <c r="AE5645">
        <v>3</v>
      </c>
      <c r="AF5645">
        <v>2556</v>
      </c>
      <c r="AG5645">
        <v>4</v>
      </c>
      <c r="AJ5645">
        <v>17</v>
      </c>
      <c r="AK5645">
        <v>1</v>
      </c>
      <c r="AQ5645">
        <v>3</v>
      </c>
      <c r="AR5645">
        <v>2556</v>
      </c>
      <c r="AS5645">
        <v>4</v>
      </c>
    </row>
    <row r="5646" spans="1:47" x14ac:dyDescent="0.35">
      <c r="A5646">
        <v>9765</v>
      </c>
      <c r="B5646" t="s">
        <v>47</v>
      </c>
      <c r="C5646">
        <v>2010</v>
      </c>
      <c r="D5646">
        <v>6</v>
      </c>
      <c r="E5646">
        <v>18</v>
      </c>
      <c r="F5646">
        <v>23</v>
      </c>
      <c r="G5646">
        <v>9</v>
      </c>
      <c r="H5646">
        <v>31</v>
      </c>
      <c r="I5646">
        <v>20</v>
      </c>
      <c r="J5646">
        <v>5.9</v>
      </c>
      <c r="K5646">
        <v>5.9</v>
      </c>
      <c r="L5646">
        <v>5.9</v>
      </c>
      <c r="M5646">
        <v>6.1</v>
      </c>
      <c r="R5646" t="s">
        <v>77</v>
      </c>
      <c r="T5646" t="s">
        <v>3709</v>
      </c>
      <c r="U5646">
        <v>13.196999999999999</v>
      </c>
      <c r="V5646">
        <v>93.087000000000003</v>
      </c>
      <c r="W5646">
        <v>60</v>
      </c>
      <c r="AE5646">
        <v>1</v>
      </c>
      <c r="AQ5646">
        <v>1</v>
      </c>
      <c r="AU5646">
        <v>2</v>
      </c>
    </row>
    <row r="5647" spans="1:47" x14ac:dyDescent="0.35">
      <c r="A5647">
        <v>9766</v>
      </c>
      <c r="B5647" t="s">
        <v>47</v>
      </c>
      <c r="C5647">
        <v>2010</v>
      </c>
      <c r="D5647">
        <v>6</v>
      </c>
      <c r="E5647">
        <v>22</v>
      </c>
      <c r="F5647">
        <v>23</v>
      </c>
      <c r="G5647">
        <v>14</v>
      </c>
      <c r="H5647">
        <v>10.8</v>
      </c>
      <c r="I5647">
        <v>16</v>
      </c>
      <c r="J5647">
        <v>5.2</v>
      </c>
      <c r="M5647">
        <v>5.2</v>
      </c>
      <c r="N5647">
        <v>5.2</v>
      </c>
      <c r="R5647" t="s">
        <v>77</v>
      </c>
      <c r="T5647" t="s">
        <v>3710</v>
      </c>
      <c r="U5647">
        <v>29.872</v>
      </c>
      <c r="V5647">
        <v>80.427999999999997</v>
      </c>
      <c r="W5647">
        <v>60</v>
      </c>
      <c r="AE5647">
        <v>1</v>
      </c>
      <c r="AG5647">
        <v>1</v>
      </c>
      <c r="AI5647">
        <v>1</v>
      </c>
      <c r="AQ5647">
        <v>1</v>
      </c>
      <c r="AS5647">
        <v>1</v>
      </c>
    </row>
    <row r="5648" spans="1:47" x14ac:dyDescent="0.35">
      <c r="A5648">
        <v>9373</v>
      </c>
      <c r="B5648" t="s">
        <v>47</v>
      </c>
      <c r="C5648">
        <v>2010</v>
      </c>
      <c r="D5648">
        <v>6</v>
      </c>
      <c r="E5648">
        <v>23</v>
      </c>
      <c r="F5648">
        <v>17</v>
      </c>
      <c r="G5648">
        <v>41</v>
      </c>
      <c r="H5648">
        <v>41</v>
      </c>
      <c r="I5648">
        <v>22</v>
      </c>
      <c r="J5648">
        <v>5.2</v>
      </c>
      <c r="K5648">
        <v>5.2</v>
      </c>
      <c r="M5648">
        <v>5.5</v>
      </c>
      <c r="Q5648">
        <v>6</v>
      </c>
      <c r="R5648" t="s">
        <v>743</v>
      </c>
      <c r="T5648" t="s">
        <v>3711</v>
      </c>
      <c r="U5648">
        <v>45.88</v>
      </c>
      <c r="V5648">
        <v>-75.48</v>
      </c>
      <c r="W5648">
        <v>150</v>
      </c>
      <c r="AE5648">
        <v>1</v>
      </c>
      <c r="AQ5648">
        <v>1</v>
      </c>
    </row>
    <row r="5649" spans="1:47" x14ac:dyDescent="0.35">
      <c r="A5649">
        <v>9767</v>
      </c>
      <c r="B5649" t="s">
        <v>47</v>
      </c>
      <c r="C5649">
        <v>2010</v>
      </c>
      <c r="D5649">
        <v>6</v>
      </c>
      <c r="E5649">
        <v>30</v>
      </c>
      <c r="F5649">
        <v>7</v>
      </c>
      <c r="G5649">
        <v>22</v>
      </c>
      <c r="H5649">
        <v>27.6</v>
      </c>
      <c r="I5649">
        <v>20</v>
      </c>
      <c r="J5649">
        <v>6.2</v>
      </c>
      <c r="K5649">
        <v>6.2</v>
      </c>
      <c r="L5649">
        <v>6</v>
      </c>
      <c r="M5649">
        <v>5.9</v>
      </c>
      <c r="R5649" t="s">
        <v>543</v>
      </c>
      <c r="T5649" t="s">
        <v>3712</v>
      </c>
      <c r="U5649">
        <v>16.396000000000001</v>
      </c>
      <c r="V5649">
        <v>-97.781999999999996</v>
      </c>
      <c r="W5649">
        <v>150</v>
      </c>
      <c r="X5649">
        <v>1</v>
      </c>
      <c r="Y5649">
        <v>1</v>
      </c>
      <c r="AJ5649">
        <v>1</v>
      </c>
      <c r="AK5649">
        <v>1</v>
      </c>
    </row>
    <row r="5650" spans="1:47" x14ac:dyDescent="0.35">
      <c r="A5650">
        <v>9412</v>
      </c>
      <c r="B5650" t="s">
        <v>47</v>
      </c>
      <c r="C5650">
        <v>2010</v>
      </c>
      <c r="D5650">
        <v>7</v>
      </c>
      <c r="E5650">
        <v>20</v>
      </c>
      <c r="F5650">
        <v>19</v>
      </c>
      <c r="G5650">
        <v>38</v>
      </c>
      <c r="H5650">
        <v>9.5</v>
      </c>
      <c r="I5650">
        <v>10</v>
      </c>
      <c r="J5650">
        <v>5.8</v>
      </c>
      <c r="K5650">
        <v>5.8</v>
      </c>
      <c r="M5650">
        <v>5.6</v>
      </c>
      <c r="R5650" t="s">
        <v>73</v>
      </c>
      <c r="T5650" t="s">
        <v>2414</v>
      </c>
      <c r="U5650">
        <v>27.021999999999998</v>
      </c>
      <c r="V5650">
        <v>53.860999999999997</v>
      </c>
      <c r="W5650">
        <v>140</v>
      </c>
      <c r="X5650">
        <v>1</v>
      </c>
      <c r="Y5650">
        <v>1</v>
      </c>
      <c r="AB5650">
        <v>32</v>
      </c>
      <c r="AC5650">
        <v>1</v>
      </c>
      <c r="AE5650">
        <v>2</v>
      </c>
      <c r="AI5650">
        <v>3</v>
      </c>
      <c r="AJ5650">
        <v>1</v>
      </c>
      <c r="AK5650">
        <v>1</v>
      </c>
      <c r="AN5650">
        <v>32</v>
      </c>
      <c r="AO5650">
        <v>1</v>
      </c>
      <c r="AQ5650">
        <v>2</v>
      </c>
      <c r="AU5650">
        <v>3</v>
      </c>
    </row>
    <row r="5651" spans="1:47" x14ac:dyDescent="0.35">
      <c r="A5651">
        <v>9432</v>
      </c>
      <c r="B5651" t="s">
        <v>47</v>
      </c>
      <c r="C5651">
        <v>2010</v>
      </c>
      <c r="D5651">
        <v>7</v>
      </c>
      <c r="E5651">
        <v>23</v>
      </c>
      <c r="F5651">
        <v>22</v>
      </c>
      <c r="G5651">
        <v>51</v>
      </c>
      <c r="H5651">
        <v>12.4</v>
      </c>
      <c r="I5651">
        <v>586</v>
      </c>
      <c r="J5651">
        <v>7.6</v>
      </c>
      <c r="K5651">
        <v>7.6</v>
      </c>
      <c r="M5651">
        <v>6.9</v>
      </c>
      <c r="Q5651">
        <v>4</v>
      </c>
      <c r="R5651" t="s">
        <v>621</v>
      </c>
      <c r="T5651" t="s">
        <v>3713</v>
      </c>
      <c r="U5651">
        <v>6.4859999999999998</v>
      </c>
      <c r="V5651">
        <v>123.467</v>
      </c>
      <c r="W5651">
        <v>170</v>
      </c>
    </row>
    <row r="5652" spans="1:47" x14ac:dyDescent="0.35">
      <c r="A5652">
        <v>9769</v>
      </c>
      <c r="B5652" t="s">
        <v>47</v>
      </c>
      <c r="C5652">
        <v>2010</v>
      </c>
      <c r="D5652">
        <v>7</v>
      </c>
      <c r="E5652">
        <v>30</v>
      </c>
      <c r="F5652">
        <v>13</v>
      </c>
      <c r="G5652">
        <v>50</v>
      </c>
      <c r="H5652">
        <v>13.2</v>
      </c>
      <c r="I5652">
        <v>24</v>
      </c>
      <c r="J5652">
        <v>5.4</v>
      </c>
      <c r="K5652">
        <v>5.4</v>
      </c>
      <c r="M5652">
        <v>5.5</v>
      </c>
      <c r="N5652">
        <v>5.8</v>
      </c>
      <c r="R5652" t="s">
        <v>73</v>
      </c>
      <c r="T5652" t="s">
        <v>3714</v>
      </c>
      <c r="U5652">
        <v>35.216999999999999</v>
      </c>
      <c r="V5652">
        <v>59.308</v>
      </c>
      <c r="W5652">
        <v>140</v>
      </c>
      <c r="AB5652">
        <v>274</v>
      </c>
      <c r="AC5652">
        <v>3</v>
      </c>
      <c r="AE5652">
        <v>3</v>
      </c>
      <c r="AN5652">
        <v>274</v>
      </c>
      <c r="AO5652">
        <v>3</v>
      </c>
      <c r="AQ5652">
        <v>3</v>
      </c>
    </row>
    <row r="5653" spans="1:47" x14ac:dyDescent="0.35">
      <c r="A5653">
        <v>9452</v>
      </c>
      <c r="B5653" t="s">
        <v>51</v>
      </c>
      <c r="C5653">
        <v>2010</v>
      </c>
      <c r="D5653">
        <v>8</v>
      </c>
      <c r="E5653">
        <v>10</v>
      </c>
      <c r="F5653">
        <v>5</v>
      </c>
      <c r="G5653">
        <v>23</v>
      </c>
      <c r="H5653">
        <v>44.9</v>
      </c>
      <c r="I5653">
        <v>25</v>
      </c>
      <c r="J5653">
        <v>7.2</v>
      </c>
      <c r="K5653">
        <v>7.2</v>
      </c>
      <c r="L5653">
        <v>7.3</v>
      </c>
      <c r="M5653">
        <v>6.4</v>
      </c>
      <c r="Q5653">
        <v>7</v>
      </c>
      <c r="R5653" t="s">
        <v>1423</v>
      </c>
      <c r="T5653" t="s">
        <v>1424</v>
      </c>
      <c r="U5653">
        <v>-17.541</v>
      </c>
      <c r="V5653">
        <v>168.06899999999999</v>
      </c>
      <c r="W5653">
        <v>170</v>
      </c>
    </row>
    <row r="5654" spans="1:47" x14ac:dyDescent="0.35">
      <c r="A5654">
        <v>9770</v>
      </c>
      <c r="B5654" t="s">
        <v>47</v>
      </c>
      <c r="C5654">
        <v>2010</v>
      </c>
      <c r="D5654">
        <v>8</v>
      </c>
      <c r="E5654">
        <v>12</v>
      </c>
      <c r="F5654">
        <v>11</v>
      </c>
      <c r="G5654">
        <v>54</v>
      </c>
      <c r="H5654">
        <v>15.5</v>
      </c>
      <c r="I5654">
        <v>207</v>
      </c>
      <c r="J5654">
        <v>7.1</v>
      </c>
      <c r="K5654">
        <v>7.1</v>
      </c>
      <c r="M5654">
        <v>6.4</v>
      </c>
      <c r="R5654" t="s">
        <v>570</v>
      </c>
      <c r="T5654" t="s">
        <v>3715</v>
      </c>
      <c r="U5654">
        <v>-1.266</v>
      </c>
      <c r="V5654">
        <v>-77.305999999999997</v>
      </c>
      <c r="W5654">
        <v>160</v>
      </c>
      <c r="AE5654">
        <v>1</v>
      </c>
      <c r="AQ5654">
        <v>1</v>
      </c>
    </row>
    <row r="5655" spans="1:47" x14ac:dyDescent="0.35">
      <c r="A5655">
        <v>9612</v>
      </c>
      <c r="B5655" t="s">
        <v>51</v>
      </c>
      <c r="C5655">
        <v>2010</v>
      </c>
      <c r="D5655">
        <v>8</v>
      </c>
      <c r="E5655">
        <v>13</v>
      </c>
      <c r="F5655">
        <v>21</v>
      </c>
      <c r="G5655">
        <v>19</v>
      </c>
      <c r="H5655">
        <v>33</v>
      </c>
      <c r="I5655">
        <v>10</v>
      </c>
      <c r="J5655">
        <v>6.9</v>
      </c>
      <c r="K5655">
        <v>6.9</v>
      </c>
      <c r="L5655">
        <v>6.9</v>
      </c>
      <c r="M5655">
        <v>6.5</v>
      </c>
      <c r="R5655" t="s">
        <v>647</v>
      </c>
      <c r="S5655" t="s">
        <v>1104</v>
      </c>
      <c r="T5655" t="s">
        <v>3716</v>
      </c>
      <c r="U5655">
        <v>12.484</v>
      </c>
      <c r="V5655">
        <v>141.476</v>
      </c>
      <c r="W5655">
        <v>170</v>
      </c>
    </row>
    <row r="5656" spans="1:47" x14ac:dyDescent="0.35">
      <c r="A5656">
        <v>9472</v>
      </c>
      <c r="B5656" t="s">
        <v>47</v>
      </c>
      <c r="C5656">
        <v>2010</v>
      </c>
      <c r="D5656">
        <v>8</v>
      </c>
      <c r="E5656">
        <v>27</v>
      </c>
      <c r="F5656">
        <v>19</v>
      </c>
      <c r="G5656">
        <v>23</v>
      </c>
      <c r="H5656">
        <v>49.5</v>
      </c>
      <c r="I5656">
        <v>7</v>
      </c>
      <c r="J5656">
        <v>5.7</v>
      </c>
      <c r="K5656">
        <v>5.7</v>
      </c>
      <c r="L5656">
        <v>5.5</v>
      </c>
      <c r="M5656">
        <v>5.6</v>
      </c>
      <c r="R5656" t="s">
        <v>73</v>
      </c>
      <c r="T5656" t="s">
        <v>3717</v>
      </c>
      <c r="U5656">
        <v>35.49</v>
      </c>
      <c r="V5656">
        <v>54.47</v>
      </c>
      <c r="W5656">
        <v>140</v>
      </c>
      <c r="X5656">
        <v>3</v>
      </c>
      <c r="Y5656">
        <v>1</v>
      </c>
      <c r="AB5656">
        <v>200</v>
      </c>
      <c r="AC5656">
        <v>3</v>
      </c>
      <c r="AE5656">
        <v>3</v>
      </c>
      <c r="AF5656">
        <v>700</v>
      </c>
      <c r="AG5656">
        <v>3</v>
      </c>
      <c r="AJ5656">
        <v>3</v>
      </c>
      <c r="AK5656">
        <v>1</v>
      </c>
      <c r="AN5656">
        <v>200</v>
      </c>
      <c r="AO5656">
        <v>3</v>
      </c>
      <c r="AQ5656">
        <v>3</v>
      </c>
      <c r="AR5656">
        <v>700</v>
      </c>
      <c r="AS5656">
        <v>3</v>
      </c>
    </row>
    <row r="5657" spans="1:47" x14ac:dyDescent="0.35">
      <c r="A5657">
        <v>9771</v>
      </c>
      <c r="B5657" t="s">
        <v>47</v>
      </c>
      <c r="C5657">
        <v>2010</v>
      </c>
      <c r="D5657">
        <v>8</v>
      </c>
      <c r="E5657">
        <v>29</v>
      </c>
      <c r="F5657">
        <v>0</v>
      </c>
      <c r="G5657">
        <v>53</v>
      </c>
      <c r="H5657">
        <v>31.4</v>
      </c>
      <c r="I5657">
        <v>35</v>
      </c>
      <c r="J5657">
        <v>4.9000000000000004</v>
      </c>
      <c r="M5657">
        <v>4.9000000000000004</v>
      </c>
      <c r="R5657" t="s">
        <v>93</v>
      </c>
      <c r="T5657" t="s">
        <v>3718</v>
      </c>
      <c r="U5657">
        <v>27.196999999999999</v>
      </c>
      <c r="V5657">
        <v>103.005</v>
      </c>
      <c r="W5657">
        <v>30</v>
      </c>
      <c r="AB5657">
        <v>14</v>
      </c>
      <c r="AC5657">
        <v>1</v>
      </c>
      <c r="AE5657">
        <v>3</v>
      </c>
      <c r="AH5657">
        <v>1001</v>
      </c>
      <c r="AI5657">
        <v>4</v>
      </c>
      <c r="AN5657">
        <v>14</v>
      </c>
      <c r="AO5657">
        <v>1</v>
      </c>
      <c r="AQ5657">
        <v>3</v>
      </c>
      <c r="AT5657">
        <v>1001</v>
      </c>
      <c r="AU5657">
        <v>4</v>
      </c>
    </row>
    <row r="5658" spans="1:47" x14ac:dyDescent="0.35">
      <c r="A5658">
        <v>9492</v>
      </c>
      <c r="B5658" t="s">
        <v>47</v>
      </c>
      <c r="C5658">
        <v>2010</v>
      </c>
      <c r="D5658">
        <v>9</v>
      </c>
      <c r="E5658">
        <v>3</v>
      </c>
      <c r="F5658">
        <v>16</v>
      </c>
      <c r="G5658">
        <v>35</v>
      </c>
      <c r="H5658">
        <v>47.7</v>
      </c>
      <c r="I5658">
        <v>12</v>
      </c>
      <c r="J5658">
        <v>7</v>
      </c>
      <c r="K5658">
        <v>7</v>
      </c>
      <c r="L5658">
        <v>7.3</v>
      </c>
      <c r="M5658">
        <v>6.4</v>
      </c>
      <c r="Q5658">
        <v>9</v>
      </c>
      <c r="R5658" t="s">
        <v>1186</v>
      </c>
      <c r="T5658" t="s">
        <v>3418</v>
      </c>
      <c r="U5658">
        <v>-43.521999999999998</v>
      </c>
      <c r="V5658">
        <v>171.83</v>
      </c>
      <c r="W5658">
        <v>170</v>
      </c>
      <c r="AB5658">
        <v>2</v>
      </c>
      <c r="AC5658">
        <v>1</v>
      </c>
      <c r="AD5658">
        <v>6500</v>
      </c>
      <c r="AE5658">
        <v>4</v>
      </c>
      <c r="AI5658">
        <v>3</v>
      </c>
      <c r="AN5658">
        <v>2</v>
      </c>
      <c r="AO5658">
        <v>1</v>
      </c>
      <c r="AP5658">
        <v>6500</v>
      </c>
      <c r="AQ5658">
        <v>4</v>
      </c>
      <c r="AU5658">
        <v>3</v>
      </c>
    </row>
    <row r="5659" spans="1:47" x14ac:dyDescent="0.35">
      <c r="A5659">
        <v>9772</v>
      </c>
      <c r="B5659" t="s">
        <v>47</v>
      </c>
      <c r="C5659">
        <v>2010</v>
      </c>
      <c r="D5659">
        <v>9</v>
      </c>
      <c r="E5659">
        <v>6</v>
      </c>
      <c r="F5659">
        <v>11</v>
      </c>
      <c r="G5659">
        <v>24</v>
      </c>
      <c r="H5659">
        <v>1.5</v>
      </c>
      <c r="I5659">
        <v>9</v>
      </c>
      <c r="J5659">
        <v>5</v>
      </c>
      <c r="M5659">
        <v>5</v>
      </c>
      <c r="N5659">
        <v>5.3</v>
      </c>
      <c r="Q5659">
        <v>5</v>
      </c>
      <c r="R5659" t="s">
        <v>1186</v>
      </c>
      <c r="T5659" t="s">
        <v>3136</v>
      </c>
      <c r="U5659">
        <v>-43.57</v>
      </c>
      <c r="V5659">
        <v>172.38800000000001</v>
      </c>
      <c r="W5659">
        <v>170</v>
      </c>
      <c r="AE5659">
        <v>1</v>
      </c>
      <c r="AQ5659">
        <v>1</v>
      </c>
    </row>
    <row r="5660" spans="1:47" x14ac:dyDescent="0.35">
      <c r="A5660">
        <v>9773</v>
      </c>
      <c r="B5660" t="s">
        <v>47</v>
      </c>
      <c r="C5660">
        <v>2010</v>
      </c>
      <c r="D5660">
        <v>9</v>
      </c>
      <c r="E5660">
        <v>6</v>
      </c>
      <c r="F5660">
        <v>22</v>
      </c>
      <c r="G5660">
        <v>48</v>
      </c>
      <c r="H5660">
        <v>33.200000000000003</v>
      </c>
      <c r="I5660">
        <v>21</v>
      </c>
      <c r="J5660">
        <v>5.0999999999999996</v>
      </c>
      <c r="M5660">
        <v>5.0999999999999996</v>
      </c>
      <c r="N5660">
        <v>5.2</v>
      </c>
      <c r="Q5660">
        <v>6</v>
      </c>
      <c r="R5660" t="s">
        <v>1186</v>
      </c>
      <c r="T5660" t="s">
        <v>3719</v>
      </c>
      <c r="U5660">
        <v>-40.433</v>
      </c>
      <c r="V5660">
        <v>176.81800000000001</v>
      </c>
      <c r="W5660">
        <v>170</v>
      </c>
      <c r="AE5660">
        <v>1</v>
      </c>
      <c r="AQ5660">
        <v>1</v>
      </c>
    </row>
    <row r="5661" spans="1:47" x14ac:dyDescent="0.35">
      <c r="A5661">
        <v>9774</v>
      </c>
      <c r="B5661" t="s">
        <v>47</v>
      </c>
      <c r="C5661">
        <v>2010</v>
      </c>
      <c r="D5661">
        <v>9</v>
      </c>
      <c r="E5661">
        <v>7</v>
      </c>
      <c r="F5661">
        <v>19</v>
      </c>
      <c r="G5661">
        <v>49</v>
      </c>
      <c r="H5661">
        <v>57.4</v>
      </c>
      <c r="I5661">
        <v>6</v>
      </c>
      <c r="J5661">
        <v>5</v>
      </c>
      <c r="M5661">
        <v>5</v>
      </c>
      <c r="N5661">
        <v>4.7</v>
      </c>
      <c r="Q5661">
        <v>7</v>
      </c>
      <c r="R5661" t="s">
        <v>1186</v>
      </c>
      <c r="T5661" t="s">
        <v>3720</v>
      </c>
      <c r="U5661">
        <v>-43.597999999999999</v>
      </c>
      <c r="V5661">
        <v>172.69</v>
      </c>
      <c r="W5661">
        <v>170</v>
      </c>
      <c r="AE5661">
        <v>1</v>
      </c>
      <c r="AQ5661">
        <v>1</v>
      </c>
    </row>
    <row r="5662" spans="1:47" x14ac:dyDescent="0.35">
      <c r="A5662">
        <v>9775</v>
      </c>
      <c r="B5662" t="s">
        <v>47</v>
      </c>
      <c r="C5662">
        <v>2010</v>
      </c>
      <c r="D5662">
        <v>9</v>
      </c>
      <c r="E5662">
        <v>10</v>
      </c>
      <c r="F5662">
        <v>17</v>
      </c>
      <c r="G5662">
        <v>24</v>
      </c>
      <c r="H5662">
        <v>16.600000000000001</v>
      </c>
      <c r="I5662">
        <v>10</v>
      </c>
      <c r="J5662">
        <v>4.8</v>
      </c>
      <c r="M5662">
        <v>4.8</v>
      </c>
      <c r="Q5662">
        <v>5</v>
      </c>
      <c r="R5662" t="s">
        <v>959</v>
      </c>
      <c r="T5662" t="s">
        <v>3721</v>
      </c>
      <c r="U5662">
        <v>23.407</v>
      </c>
      <c r="V5662">
        <v>90.647999999999996</v>
      </c>
      <c r="W5662">
        <v>60</v>
      </c>
      <c r="AE5662">
        <v>1</v>
      </c>
      <c r="AQ5662">
        <v>1</v>
      </c>
    </row>
    <row r="5663" spans="1:47" x14ac:dyDescent="0.35">
      <c r="A5663">
        <v>9552</v>
      </c>
      <c r="B5663" t="s">
        <v>47</v>
      </c>
      <c r="C5663">
        <v>2010</v>
      </c>
      <c r="D5663">
        <v>9</v>
      </c>
      <c r="E5663">
        <v>27</v>
      </c>
      <c r="F5663">
        <v>11</v>
      </c>
      <c r="G5663">
        <v>22</v>
      </c>
      <c r="H5663">
        <v>46</v>
      </c>
      <c r="I5663">
        <v>27</v>
      </c>
      <c r="J5663">
        <v>5.8</v>
      </c>
      <c r="K5663">
        <v>5.8</v>
      </c>
      <c r="L5663">
        <v>5.6</v>
      </c>
      <c r="M5663">
        <v>5.9</v>
      </c>
      <c r="N5663">
        <v>6</v>
      </c>
      <c r="R5663" t="s">
        <v>73</v>
      </c>
      <c r="T5663" t="s">
        <v>396</v>
      </c>
      <c r="U5663">
        <v>29.646999999999998</v>
      </c>
      <c r="V5663">
        <v>51.664999999999999</v>
      </c>
      <c r="W5663">
        <v>140</v>
      </c>
      <c r="X5663">
        <v>1</v>
      </c>
      <c r="Y5663">
        <v>1</v>
      </c>
      <c r="AB5663">
        <v>3</v>
      </c>
      <c r="AC5663">
        <v>1</v>
      </c>
      <c r="AE5663">
        <v>1</v>
      </c>
      <c r="AG5663">
        <v>1</v>
      </c>
      <c r="AJ5663">
        <v>1</v>
      </c>
      <c r="AK5663">
        <v>1</v>
      </c>
      <c r="AN5663">
        <v>3</v>
      </c>
      <c r="AO5663">
        <v>1</v>
      </c>
      <c r="AQ5663">
        <v>1</v>
      </c>
      <c r="AS5663">
        <v>1</v>
      </c>
    </row>
    <row r="5664" spans="1:47" x14ac:dyDescent="0.35">
      <c r="A5664">
        <v>9777</v>
      </c>
      <c r="B5664" t="s">
        <v>47</v>
      </c>
      <c r="C5664">
        <v>2010</v>
      </c>
      <c r="D5664">
        <v>10</v>
      </c>
      <c r="E5664">
        <v>10</v>
      </c>
      <c r="F5664">
        <v>21</v>
      </c>
      <c r="G5664">
        <v>44</v>
      </c>
      <c r="H5664">
        <v>25.9</v>
      </c>
      <c r="I5664">
        <v>33</v>
      </c>
      <c r="J5664">
        <v>5.2</v>
      </c>
      <c r="M5664">
        <v>5.2</v>
      </c>
      <c r="R5664" t="s">
        <v>115</v>
      </c>
      <c r="T5664" t="s">
        <v>3722</v>
      </c>
      <c r="U5664">
        <v>33.869</v>
      </c>
      <c r="V5664">
        <v>72.887</v>
      </c>
      <c r="W5664">
        <v>60</v>
      </c>
      <c r="X5664">
        <v>1</v>
      </c>
      <c r="Y5664">
        <v>1</v>
      </c>
      <c r="AB5664">
        <v>15</v>
      </c>
      <c r="AC5664">
        <v>1</v>
      </c>
      <c r="AE5664">
        <v>2</v>
      </c>
      <c r="AH5664">
        <v>100</v>
      </c>
      <c r="AI5664">
        <v>1</v>
      </c>
      <c r="AJ5664">
        <v>1</v>
      </c>
      <c r="AK5664">
        <v>1</v>
      </c>
      <c r="AN5664">
        <v>15</v>
      </c>
      <c r="AO5664">
        <v>1</v>
      </c>
      <c r="AQ5664">
        <v>1</v>
      </c>
      <c r="AT5664">
        <v>100</v>
      </c>
      <c r="AU5664">
        <v>2</v>
      </c>
    </row>
    <row r="5665" spans="1:47" x14ac:dyDescent="0.35">
      <c r="A5665">
        <v>9592</v>
      </c>
      <c r="B5665" t="s">
        <v>51</v>
      </c>
      <c r="C5665">
        <v>2010</v>
      </c>
      <c r="D5665">
        <v>10</v>
      </c>
      <c r="E5665">
        <v>25</v>
      </c>
      <c r="F5665">
        <v>14</v>
      </c>
      <c r="G5665">
        <v>42</v>
      </c>
      <c r="H5665">
        <v>22</v>
      </c>
      <c r="I5665">
        <v>20</v>
      </c>
      <c r="J5665">
        <v>7.8</v>
      </c>
      <c r="K5665">
        <v>7.8</v>
      </c>
      <c r="L5665">
        <v>7.3</v>
      </c>
      <c r="M5665">
        <v>6.5</v>
      </c>
      <c r="R5665" t="s">
        <v>676</v>
      </c>
      <c r="T5665" t="s">
        <v>2074</v>
      </c>
      <c r="U5665">
        <v>-3.4870000000000001</v>
      </c>
      <c r="V5665">
        <v>100.08199999999999</v>
      </c>
      <c r="W5665">
        <v>60</v>
      </c>
      <c r="AJ5665">
        <v>431</v>
      </c>
      <c r="AK5665">
        <v>3</v>
      </c>
      <c r="AP5665">
        <v>39</v>
      </c>
      <c r="AQ5665">
        <v>4</v>
      </c>
      <c r="AR5665">
        <v>700</v>
      </c>
      <c r="AS5665">
        <v>3</v>
      </c>
    </row>
    <row r="5666" spans="1:47" x14ac:dyDescent="0.35">
      <c r="A5666">
        <v>9632</v>
      </c>
      <c r="B5666" t="s">
        <v>47</v>
      </c>
      <c r="C5666">
        <v>2010</v>
      </c>
      <c r="D5666">
        <v>11</v>
      </c>
      <c r="E5666">
        <v>3</v>
      </c>
      <c r="F5666">
        <v>0</v>
      </c>
      <c r="G5666">
        <v>56</v>
      </c>
      <c r="H5666">
        <v>55</v>
      </c>
      <c r="I5666">
        <v>1</v>
      </c>
      <c r="J5666">
        <v>5.5</v>
      </c>
      <c r="K5666">
        <v>5.5</v>
      </c>
      <c r="L5666">
        <v>5.2</v>
      </c>
      <c r="M5666">
        <v>5.3</v>
      </c>
      <c r="Q5666">
        <v>6</v>
      </c>
      <c r="R5666" t="s">
        <v>469</v>
      </c>
      <c r="T5666" t="s">
        <v>3723</v>
      </c>
      <c r="U5666">
        <v>43.76</v>
      </c>
      <c r="V5666">
        <v>20.672999999999998</v>
      </c>
      <c r="W5666">
        <v>130</v>
      </c>
      <c r="X5666">
        <v>2</v>
      </c>
      <c r="Y5666">
        <v>1</v>
      </c>
      <c r="AB5666">
        <v>100</v>
      </c>
      <c r="AC5666">
        <v>2</v>
      </c>
      <c r="AE5666">
        <v>3</v>
      </c>
      <c r="AF5666">
        <v>1000</v>
      </c>
      <c r="AG5666">
        <v>3</v>
      </c>
      <c r="AH5666">
        <v>5000</v>
      </c>
      <c r="AI5666">
        <v>4</v>
      </c>
      <c r="AJ5666">
        <v>2</v>
      </c>
      <c r="AN5666">
        <v>100</v>
      </c>
      <c r="AO5666">
        <v>2</v>
      </c>
      <c r="AQ5666">
        <v>3</v>
      </c>
      <c r="AR5666">
        <v>1000</v>
      </c>
      <c r="AS5666">
        <v>3</v>
      </c>
      <c r="AT5666">
        <v>5000</v>
      </c>
      <c r="AU5666">
        <v>4</v>
      </c>
    </row>
    <row r="5667" spans="1:47" x14ac:dyDescent="0.35">
      <c r="A5667">
        <v>9803</v>
      </c>
      <c r="B5667" t="s">
        <v>47</v>
      </c>
      <c r="C5667">
        <v>2010</v>
      </c>
      <c r="D5667">
        <v>11</v>
      </c>
      <c r="E5667">
        <v>6</v>
      </c>
      <c r="F5667">
        <v>3</v>
      </c>
      <c r="G5667">
        <v>52</v>
      </c>
      <c r="H5667">
        <v>20</v>
      </c>
      <c r="I5667">
        <v>5</v>
      </c>
      <c r="J5667">
        <v>4.9000000000000004</v>
      </c>
      <c r="M5667">
        <v>4.9000000000000004</v>
      </c>
      <c r="N5667">
        <v>4.7</v>
      </c>
      <c r="R5667" t="s">
        <v>73</v>
      </c>
      <c r="T5667" t="s">
        <v>3724</v>
      </c>
      <c r="U5667">
        <v>33.369999999999997</v>
      </c>
      <c r="V5667">
        <v>48.94</v>
      </c>
      <c r="W5667">
        <v>140</v>
      </c>
      <c r="AB5667">
        <v>104</v>
      </c>
      <c r="AC5667">
        <v>3</v>
      </c>
      <c r="AE5667">
        <v>1</v>
      </c>
      <c r="AI5667">
        <v>2</v>
      </c>
      <c r="AN5667">
        <v>104</v>
      </c>
      <c r="AO5667">
        <v>2</v>
      </c>
      <c r="AQ5667">
        <v>1</v>
      </c>
      <c r="AU5667">
        <v>2</v>
      </c>
    </row>
    <row r="5668" spans="1:47" x14ac:dyDescent="0.35">
      <c r="A5668">
        <v>9825</v>
      </c>
      <c r="B5668" t="s">
        <v>47</v>
      </c>
      <c r="C5668">
        <v>2010</v>
      </c>
      <c r="D5668">
        <v>11</v>
      </c>
      <c r="E5668">
        <v>12</v>
      </c>
      <c r="F5668">
        <v>9</v>
      </c>
      <c r="G5668">
        <v>37</v>
      </c>
      <c r="H5668">
        <v>19.899999999999999</v>
      </c>
      <c r="I5668">
        <v>27</v>
      </c>
      <c r="J5668">
        <v>4.7</v>
      </c>
      <c r="M5668">
        <v>4.7</v>
      </c>
      <c r="R5668" t="s">
        <v>115</v>
      </c>
      <c r="T5668" t="s">
        <v>2198</v>
      </c>
      <c r="U5668">
        <v>30.178000000000001</v>
      </c>
      <c r="V5668">
        <v>67.117000000000004</v>
      </c>
      <c r="W5668">
        <v>60</v>
      </c>
      <c r="AB5668">
        <v>12</v>
      </c>
      <c r="AC5668">
        <v>1</v>
      </c>
      <c r="AE5668">
        <v>1</v>
      </c>
      <c r="AI5668">
        <v>2</v>
      </c>
      <c r="AN5668">
        <v>12</v>
      </c>
      <c r="AO5668">
        <v>1</v>
      </c>
      <c r="AQ5668">
        <v>1</v>
      </c>
      <c r="AU5668">
        <v>2</v>
      </c>
    </row>
    <row r="5669" spans="1:47" x14ac:dyDescent="0.35">
      <c r="A5669">
        <v>9827</v>
      </c>
      <c r="B5669" t="s">
        <v>47</v>
      </c>
      <c r="C5669">
        <v>2010</v>
      </c>
      <c r="D5669">
        <v>12</v>
      </c>
      <c r="E5669">
        <v>16</v>
      </c>
      <c r="F5669">
        <v>12</v>
      </c>
      <c r="G5669">
        <v>14</v>
      </c>
      <c r="H5669">
        <v>24.5</v>
      </c>
      <c r="I5669">
        <v>10</v>
      </c>
      <c r="J5669">
        <v>5.0999999999999996</v>
      </c>
      <c r="M5669">
        <v>5.0999999999999996</v>
      </c>
      <c r="R5669" t="s">
        <v>680</v>
      </c>
      <c r="T5669" t="s">
        <v>3725</v>
      </c>
      <c r="U5669">
        <v>7.5209999999999999</v>
      </c>
      <c r="V5669">
        <v>37.838999999999999</v>
      </c>
      <c r="W5669">
        <v>10</v>
      </c>
      <c r="AC5669">
        <v>3</v>
      </c>
      <c r="AE5669">
        <v>2</v>
      </c>
      <c r="AI5669">
        <v>3</v>
      </c>
      <c r="AO5669">
        <v>3</v>
      </c>
      <c r="AQ5669">
        <v>2</v>
      </c>
      <c r="AU5669">
        <v>3</v>
      </c>
    </row>
    <row r="5670" spans="1:47" x14ac:dyDescent="0.35">
      <c r="A5670">
        <v>9826</v>
      </c>
      <c r="B5670" t="s">
        <v>47</v>
      </c>
      <c r="C5670">
        <v>2010</v>
      </c>
      <c r="D5670">
        <v>12</v>
      </c>
      <c r="E5670">
        <v>19</v>
      </c>
      <c r="F5670">
        <v>5</v>
      </c>
      <c r="G5670">
        <v>5</v>
      </c>
      <c r="H5670">
        <v>30</v>
      </c>
      <c r="I5670">
        <v>5</v>
      </c>
      <c r="J5670">
        <v>3.7</v>
      </c>
      <c r="L5670">
        <v>3.7</v>
      </c>
      <c r="R5670" t="s">
        <v>505</v>
      </c>
      <c r="S5670" t="s">
        <v>3726</v>
      </c>
      <c r="T5670" t="s">
        <v>3727</v>
      </c>
      <c r="U5670">
        <v>35.826999999999998</v>
      </c>
      <c r="V5670">
        <v>-96.772000000000006</v>
      </c>
      <c r="W5670">
        <v>150</v>
      </c>
      <c r="AE5670">
        <v>1</v>
      </c>
      <c r="AI5670">
        <v>1</v>
      </c>
      <c r="AQ5670">
        <v>1</v>
      </c>
      <c r="AU5670">
        <v>1</v>
      </c>
    </row>
    <row r="5671" spans="1:47" x14ac:dyDescent="0.35">
      <c r="A5671">
        <v>9760</v>
      </c>
      <c r="B5671" t="s">
        <v>47</v>
      </c>
      <c r="C5671">
        <v>2010</v>
      </c>
      <c r="D5671">
        <v>12</v>
      </c>
      <c r="E5671">
        <v>20</v>
      </c>
      <c r="F5671">
        <v>18</v>
      </c>
      <c r="G5671">
        <v>41</v>
      </c>
      <c r="H5671">
        <v>59.2</v>
      </c>
      <c r="I5671">
        <v>12</v>
      </c>
      <c r="J5671">
        <v>6.5</v>
      </c>
      <c r="K5671">
        <v>6.5</v>
      </c>
      <c r="L5671">
        <v>6.7</v>
      </c>
      <c r="M5671">
        <v>6.7</v>
      </c>
      <c r="R5671" t="s">
        <v>73</v>
      </c>
      <c r="T5671" t="s">
        <v>3728</v>
      </c>
      <c r="U5671">
        <v>28.411999999999999</v>
      </c>
      <c r="V5671">
        <v>59.18</v>
      </c>
      <c r="W5671">
        <v>140</v>
      </c>
      <c r="X5671">
        <v>7</v>
      </c>
      <c r="Y5671">
        <v>1</v>
      </c>
      <c r="AB5671">
        <v>25</v>
      </c>
      <c r="AC5671">
        <v>1</v>
      </c>
      <c r="AE5671">
        <v>3</v>
      </c>
      <c r="AG5671">
        <v>3</v>
      </c>
      <c r="AH5671">
        <v>1800</v>
      </c>
      <c r="AI5671">
        <v>4</v>
      </c>
      <c r="AJ5671">
        <v>7</v>
      </c>
      <c r="AK5671">
        <v>1</v>
      </c>
      <c r="AN5671">
        <v>25</v>
      </c>
      <c r="AO5671">
        <v>1</v>
      </c>
      <c r="AQ5671">
        <v>3</v>
      </c>
      <c r="AS5671">
        <v>3</v>
      </c>
      <c r="AT5671">
        <v>1800</v>
      </c>
      <c r="AU5671">
        <v>4</v>
      </c>
    </row>
    <row r="5672" spans="1:47" x14ac:dyDescent="0.35">
      <c r="A5672">
        <v>9759</v>
      </c>
      <c r="B5672" t="s">
        <v>51</v>
      </c>
      <c r="C5672">
        <v>2010</v>
      </c>
      <c r="D5672">
        <v>12</v>
      </c>
      <c r="E5672">
        <v>21</v>
      </c>
      <c r="F5672">
        <v>17</v>
      </c>
      <c r="G5672">
        <v>19</v>
      </c>
      <c r="H5672">
        <v>40.6</v>
      </c>
      <c r="I5672">
        <v>14</v>
      </c>
      <c r="J5672">
        <v>7.4</v>
      </c>
      <c r="K5672">
        <v>7.4</v>
      </c>
      <c r="L5672">
        <v>7.5</v>
      </c>
      <c r="M5672">
        <v>7</v>
      </c>
      <c r="R5672" t="s">
        <v>199</v>
      </c>
      <c r="T5672" t="s">
        <v>2535</v>
      </c>
      <c r="U5672">
        <v>26.901</v>
      </c>
      <c r="V5672">
        <v>143.69800000000001</v>
      </c>
      <c r="W5672">
        <v>30</v>
      </c>
    </row>
    <row r="5673" spans="1:47" x14ac:dyDescent="0.35">
      <c r="A5673">
        <v>9761</v>
      </c>
      <c r="B5673" t="s">
        <v>51</v>
      </c>
      <c r="C5673">
        <v>2010</v>
      </c>
      <c r="D5673">
        <v>12</v>
      </c>
      <c r="E5673">
        <v>25</v>
      </c>
      <c r="F5673">
        <v>13</v>
      </c>
      <c r="G5673">
        <v>16</v>
      </c>
      <c r="H5673">
        <v>37</v>
      </c>
      <c r="I5673">
        <v>16</v>
      </c>
      <c r="J5673">
        <v>7.3</v>
      </c>
      <c r="K5673">
        <v>7.3</v>
      </c>
      <c r="L5673">
        <v>7.4</v>
      </c>
      <c r="M5673">
        <v>6.8</v>
      </c>
      <c r="R5673" t="s">
        <v>1423</v>
      </c>
      <c r="T5673" t="s">
        <v>1424</v>
      </c>
      <c r="U5673">
        <v>-19.702000000000002</v>
      </c>
      <c r="V5673">
        <v>167.947</v>
      </c>
      <c r="W5673">
        <v>170</v>
      </c>
      <c r="AN5673">
        <v>4</v>
      </c>
      <c r="AO5673">
        <v>1</v>
      </c>
      <c r="AQ5673">
        <v>1</v>
      </c>
    </row>
    <row r="5674" spans="1:47" x14ac:dyDescent="0.35">
      <c r="A5674">
        <v>9828</v>
      </c>
      <c r="B5674" t="s">
        <v>47</v>
      </c>
      <c r="C5674">
        <v>2010</v>
      </c>
      <c r="D5674">
        <v>12</v>
      </c>
      <c r="E5674">
        <v>25</v>
      </c>
      <c r="F5674">
        <v>21</v>
      </c>
      <c r="G5674">
        <v>30</v>
      </c>
      <c r="H5674">
        <v>15.7</v>
      </c>
      <c r="I5674">
        <v>5</v>
      </c>
      <c r="J5674">
        <v>4.5</v>
      </c>
      <c r="M5674">
        <v>4.5</v>
      </c>
      <c r="N5674">
        <v>4.9000000000000004</v>
      </c>
      <c r="R5674" t="s">
        <v>1186</v>
      </c>
      <c r="T5674" t="s">
        <v>3418</v>
      </c>
      <c r="U5674">
        <v>-43.55</v>
      </c>
      <c r="V5674">
        <v>172.64699999999999</v>
      </c>
      <c r="W5674">
        <v>170</v>
      </c>
      <c r="AE5674">
        <v>1</v>
      </c>
      <c r="AH5674">
        <v>20</v>
      </c>
      <c r="AI5674">
        <v>1</v>
      </c>
      <c r="AQ5674">
        <v>1</v>
      </c>
      <c r="AT5674">
        <v>20</v>
      </c>
      <c r="AU5674">
        <v>1</v>
      </c>
    </row>
    <row r="5675" spans="1:47" x14ac:dyDescent="0.35">
      <c r="A5675">
        <v>9762</v>
      </c>
      <c r="B5675" t="s">
        <v>47</v>
      </c>
      <c r="C5675">
        <v>2011</v>
      </c>
      <c r="D5675">
        <v>1</v>
      </c>
      <c r="E5675">
        <v>5</v>
      </c>
      <c r="F5675">
        <v>16</v>
      </c>
      <c r="G5675">
        <v>32</v>
      </c>
      <c r="H5675">
        <v>24.2</v>
      </c>
      <c r="I5675">
        <v>24</v>
      </c>
      <c r="J5675">
        <v>4.5</v>
      </c>
      <c r="M5675">
        <v>4.5</v>
      </c>
      <c r="N5675">
        <v>4.4000000000000004</v>
      </c>
      <c r="R5675" t="s">
        <v>73</v>
      </c>
      <c r="T5675" t="s">
        <v>3729</v>
      </c>
      <c r="U5675">
        <v>30.16</v>
      </c>
      <c r="V5675">
        <v>51.62</v>
      </c>
      <c r="W5675">
        <v>140</v>
      </c>
      <c r="AB5675">
        <v>16</v>
      </c>
      <c r="AC5675">
        <v>1</v>
      </c>
      <c r="AE5675">
        <v>2</v>
      </c>
      <c r="AN5675">
        <v>16</v>
      </c>
      <c r="AO5675">
        <v>1</v>
      </c>
      <c r="AQ5675">
        <v>2</v>
      </c>
    </row>
    <row r="5676" spans="1:47" x14ac:dyDescent="0.35">
      <c r="A5676">
        <v>9811</v>
      </c>
      <c r="B5676" t="s">
        <v>51</v>
      </c>
      <c r="C5676">
        <v>2011</v>
      </c>
      <c r="D5676">
        <v>1</v>
      </c>
      <c r="E5676">
        <v>9</v>
      </c>
      <c r="F5676">
        <v>10</v>
      </c>
      <c r="G5676">
        <v>3</v>
      </c>
      <c r="H5676">
        <v>44.2</v>
      </c>
      <c r="I5676">
        <v>24</v>
      </c>
      <c r="J5676">
        <v>6.5</v>
      </c>
      <c r="K5676">
        <v>6.5</v>
      </c>
      <c r="L5676">
        <v>6.4</v>
      </c>
      <c r="M5676">
        <v>6.1</v>
      </c>
      <c r="R5676" t="s">
        <v>1423</v>
      </c>
      <c r="T5676" t="s">
        <v>1424</v>
      </c>
      <c r="U5676">
        <v>-19.157</v>
      </c>
      <c r="V5676">
        <v>168.31100000000001</v>
      </c>
      <c r="W5676">
        <v>170</v>
      </c>
    </row>
    <row r="5677" spans="1:47" x14ac:dyDescent="0.35">
      <c r="A5677">
        <v>9763</v>
      </c>
      <c r="B5677" t="s">
        <v>47</v>
      </c>
      <c r="C5677">
        <v>2011</v>
      </c>
      <c r="D5677">
        <v>1</v>
      </c>
      <c r="E5677">
        <v>18</v>
      </c>
      <c r="F5677">
        <v>20</v>
      </c>
      <c r="G5677">
        <v>23</v>
      </c>
      <c r="H5677">
        <v>23.4</v>
      </c>
      <c r="I5677">
        <v>68</v>
      </c>
      <c r="J5677">
        <v>7.2</v>
      </c>
      <c r="K5677">
        <v>7.2</v>
      </c>
      <c r="M5677">
        <v>6.7</v>
      </c>
      <c r="R5677" t="s">
        <v>115</v>
      </c>
      <c r="T5677" t="s">
        <v>3730</v>
      </c>
      <c r="U5677">
        <v>28.777000000000001</v>
      </c>
      <c r="V5677">
        <v>63.951000000000001</v>
      </c>
      <c r="W5677">
        <v>60</v>
      </c>
      <c r="X5677">
        <v>3</v>
      </c>
      <c r="Y5677">
        <v>1</v>
      </c>
      <c r="AC5677">
        <v>2</v>
      </c>
      <c r="AE5677">
        <v>2</v>
      </c>
      <c r="AF5677">
        <v>200</v>
      </c>
      <c r="AG5677">
        <v>3</v>
      </c>
      <c r="AH5677">
        <v>200</v>
      </c>
      <c r="AI5677">
        <v>3</v>
      </c>
      <c r="AJ5677">
        <v>3</v>
      </c>
      <c r="AK5677">
        <v>1</v>
      </c>
      <c r="AO5677">
        <v>2</v>
      </c>
      <c r="AQ5677">
        <v>2</v>
      </c>
      <c r="AT5677">
        <v>200</v>
      </c>
      <c r="AU5677">
        <v>3</v>
      </c>
    </row>
    <row r="5678" spans="1:47" x14ac:dyDescent="0.35">
      <c r="A5678">
        <v>9830</v>
      </c>
      <c r="B5678" t="s">
        <v>47</v>
      </c>
      <c r="C5678">
        <v>2011</v>
      </c>
      <c r="D5678">
        <v>2</v>
      </c>
      <c r="E5678">
        <v>1</v>
      </c>
      <c r="F5678">
        <v>7</v>
      </c>
      <c r="G5678">
        <v>11</v>
      </c>
      <c r="H5678">
        <v>26</v>
      </c>
      <c r="I5678">
        <v>31</v>
      </c>
      <c r="J5678">
        <v>4.8</v>
      </c>
      <c r="M5678">
        <v>4.8</v>
      </c>
      <c r="R5678" t="s">
        <v>93</v>
      </c>
      <c r="T5678" t="s">
        <v>3731</v>
      </c>
      <c r="U5678">
        <v>24.693000000000001</v>
      </c>
      <c r="V5678">
        <v>97.942999999999998</v>
      </c>
      <c r="W5678">
        <v>30</v>
      </c>
      <c r="AB5678">
        <v>1</v>
      </c>
      <c r="AC5678">
        <v>1</v>
      </c>
      <c r="AE5678">
        <v>2</v>
      </c>
      <c r="AH5678">
        <v>700</v>
      </c>
      <c r="AI5678">
        <v>3</v>
      </c>
      <c r="AN5678">
        <v>1</v>
      </c>
      <c r="AO5678">
        <v>1</v>
      </c>
      <c r="AQ5678">
        <v>2</v>
      </c>
      <c r="AT5678">
        <v>700</v>
      </c>
      <c r="AU5678">
        <v>3</v>
      </c>
    </row>
    <row r="5679" spans="1:47" x14ac:dyDescent="0.35">
      <c r="A5679">
        <v>9831</v>
      </c>
      <c r="B5679" t="s">
        <v>47</v>
      </c>
      <c r="C5679">
        <v>2011</v>
      </c>
      <c r="D5679">
        <v>2</v>
      </c>
      <c r="E5679">
        <v>4</v>
      </c>
      <c r="F5679">
        <v>13</v>
      </c>
      <c r="G5679">
        <v>53</v>
      </c>
      <c r="H5679">
        <v>46.2</v>
      </c>
      <c r="I5679">
        <v>85</v>
      </c>
      <c r="J5679">
        <v>6.3</v>
      </c>
      <c r="K5679">
        <v>6.3</v>
      </c>
      <c r="M5679">
        <v>6.4</v>
      </c>
      <c r="R5679" t="s">
        <v>851</v>
      </c>
      <c r="T5679" t="s">
        <v>3732</v>
      </c>
      <c r="U5679">
        <v>24.617999999999999</v>
      </c>
      <c r="V5679">
        <v>94.68</v>
      </c>
      <c r="W5679">
        <v>60</v>
      </c>
      <c r="X5679">
        <v>1</v>
      </c>
      <c r="Y5679">
        <v>1</v>
      </c>
      <c r="AE5679">
        <v>1</v>
      </c>
      <c r="AG5679">
        <v>2</v>
      </c>
      <c r="AJ5679">
        <v>1</v>
      </c>
      <c r="AK5679">
        <v>1</v>
      </c>
      <c r="AQ5679">
        <v>1</v>
      </c>
      <c r="AS5679">
        <v>2</v>
      </c>
    </row>
    <row r="5680" spans="1:47" x14ac:dyDescent="0.35">
      <c r="A5680">
        <v>9776</v>
      </c>
      <c r="B5680" t="s">
        <v>51</v>
      </c>
      <c r="C5680">
        <v>2011</v>
      </c>
      <c r="D5680">
        <v>2</v>
      </c>
      <c r="E5680">
        <v>11</v>
      </c>
      <c r="F5680">
        <v>20</v>
      </c>
      <c r="G5680">
        <v>5</v>
      </c>
      <c r="H5680">
        <v>30.7</v>
      </c>
      <c r="I5680">
        <v>28</v>
      </c>
      <c r="J5680">
        <v>6.8</v>
      </c>
      <c r="K5680">
        <v>6.8</v>
      </c>
      <c r="M5680">
        <v>6</v>
      </c>
      <c r="R5680" t="s">
        <v>539</v>
      </c>
      <c r="T5680" t="s">
        <v>2012</v>
      </c>
      <c r="U5680">
        <v>-36.473999999999997</v>
      </c>
      <c r="V5680">
        <v>-73.125</v>
      </c>
      <c r="W5680">
        <v>160</v>
      </c>
    </row>
    <row r="5681" spans="1:47" x14ac:dyDescent="0.35">
      <c r="A5681">
        <v>9832</v>
      </c>
      <c r="B5681" t="s">
        <v>47</v>
      </c>
      <c r="C5681">
        <v>2011</v>
      </c>
      <c r="D5681">
        <v>2</v>
      </c>
      <c r="E5681">
        <v>17</v>
      </c>
      <c r="F5681">
        <v>22</v>
      </c>
      <c r="G5681">
        <v>47</v>
      </c>
      <c r="H5681">
        <v>21.5</v>
      </c>
      <c r="I5681">
        <v>1</v>
      </c>
      <c r="J5681">
        <v>3.1</v>
      </c>
      <c r="N5681">
        <v>3.1</v>
      </c>
      <c r="R5681" t="s">
        <v>505</v>
      </c>
      <c r="S5681" t="s">
        <v>3733</v>
      </c>
      <c r="T5681" t="s">
        <v>3734</v>
      </c>
      <c r="U5681">
        <v>38.947000000000003</v>
      </c>
      <c r="V5681">
        <v>-107.497</v>
      </c>
      <c r="W5681">
        <v>150</v>
      </c>
      <c r="AE5681">
        <v>1</v>
      </c>
      <c r="AQ5681">
        <v>1</v>
      </c>
    </row>
    <row r="5682" spans="1:47" x14ac:dyDescent="0.35">
      <c r="A5682">
        <v>9779</v>
      </c>
      <c r="B5682" t="s">
        <v>51</v>
      </c>
      <c r="C5682">
        <v>2011</v>
      </c>
      <c r="D5682">
        <v>2</v>
      </c>
      <c r="E5682">
        <v>21</v>
      </c>
      <c r="F5682">
        <v>23</v>
      </c>
      <c r="G5682">
        <v>51</v>
      </c>
      <c r="H5682">
        <v>42.3</v>
      </c>
      <c r="I5682">
        <v>6</v>
      </c>
      <c r="J5682">
        <v>6.1</v>
      </c>
      <c r="K5682">
        <v>6.1</v>
      </c>
      <c r="L5682">
        <v>6.3</v>
      </c>
      <c r="M5682">
        <v>6.1</v>
      </c>
      <c r="N5682">
        <v>6.3</v>
      </c>
      <c r="R5682" t="s">
        <v>1186</v>
      </c>
      <c r="T5682" t="s">
        <v>3735</v>
      </c>
      <c r="U5682">
        <v>-43.582999999999998</v>
      </c>
      <c r="V5682">
        <v>172.68</v>
      </c>
      <c r="W5682">
        <v>170</v>
      </c>
      <c r="X5682">
        <v>181</v>
      </c>
      <c r="Y5682">
        <v>3</v>
      </c>
      <c r="AB5682">
        <v>1500</v>
      </c>
      <c r="AC5682">
        <v>4</v>
      </c>
      <c r="AD5682">
        <v>15000</v>
      </c>
      <c r="AE5682">
        <v>4</v>
      </c>
      <c r="AF5682">
        <v>100000</v>
      </c>
      <c r="AG5682">
        <v>4</v>
      </c>
      <c r="AJ5682">
        <v>181</v>
      </c>
      <c r="AK5682">
        <v>3</v>
      </c>
      <c r="AN5682">
        <v>1500</v>
      </c>
      <c r="AO5682">
        <v>4</v>
      </c>
      <c r="AP5682">
        <v>15000</v>
      </c>
      <c r="AQ5682">
        <v>4</v>
      </c>
      <c r="AR5682">
        <v>100000</v>
      </c>
      <c r="AS5682">
        <v>4</v>
      </c>
    </row>
    <row r="5683" spans="1:47" x14ac:dyDescent="0.35">
      <c r="A5683">
        <v>9835</v>
      </c>
      <c r="B5683" t="s">
        <v>47</v>
      </c>
      <c r="C5683">
        <v>2011</v>
      </c>
      <c r="D5683">
        <v>3</v>
      </c>
      <c r="E5683">
        <v>3</v>
      </c>
      <c r="F5683">
        <v>15</v>
      </c>
      <c r="G5683">
        <v>12</v>
      </c>
      <c r="H5683">
        <v>1.4</v>
      </c>
      <c r="I5683">
        <v>50</v>
      </c>
      <c r="J5683">
        <v>5.5</v>
      </c>
      <c r="K5683">
        <v>5.5</v>
      </c>
      <c r="M5683">
        <v>5.4</v>
      </c>
      <c r="R5683" t="s">
        <v>621</v>
      </c>
      <c r="T5683" t="s">
        <v>1872</v>
      </c>
      <c r="U5683">
        <v>9.4570000000000007</v>
      </c>
      <c r="V5683">
        <v>125.935</v>
      </c>
      <c r="W5683">
        <v>170</v>
      </c>
      <c r="AE5683">
        <v>1</v>
      </c>
      <c r="AI5683">
        <v>2</v>
      </c>
      <c r="AQ5683">
        <v>1</v>
      </c>
      <c r="AU5683">
        <v>2</v>
      </c>
    </row>
    <row r="5684" spans="1:47" x14ac:dyDescent="0.35">
      <c r="A5684">
        <v>9797</v>
      </c>
      <c r="B5684" t="s">
        <v>51</v>
      </c>
      <c r="C5684">
        <v>2011</v>
      </c>
      <c r="D5684">
        <v>3</v>
      </c>
      <c r="E5684">
        <v>9</v>
      </c>
      <c r="F5684">
        <v>2</v>
      </c>
      <c r="G5684">
        <v>45</v>
      </c>
      <c r="H5684">
        <v>20.3</v>
      </c>
      <c r="I5684">
        <v>32</v>
      </c>
      <c r="J5684">
        <v>7.5</v>
      </c>
      <c r="K5684">
        <v>7.5</v>
      </c>
      <c r="L5684">
        <v>7.3</v>
      </c>
      <c r="M5684">
        <v>6.4</v>
      </c>
      <c r="R5684" t="s">
        <v>199</v>
      </c>
      <c r="T5684" t="s">
        <v>3639</v>
      </c>
      <c r="U5684">
        <v>38.435000000000002</v>
      </c>
      <c r="V5684">
        <v>142.84200000000001</v>
      </c>
      <c r="W5684">
        <v>30</v>
      </c>
    </row>
    <row r="5685" spans="1:47" x14ac:dyDescent="0.35">
      <c r="A5685">
        <v>9836</v>
      </c>
      <c r="B5685" t="s">
        <v>47</v>
      </c>
      <c r="C5685">
        <v>2011</v>
      </c>
      <c r="D5685">
        <v>3</v>
      </c>
      <c r="E5685">
        <v>10</v>
      </c>
      <c r="F5685">
        <v>4</v>
      </c>
      <c r="G5685">
        <v>58</v>
      </c>
      <c r="H5685">
        <v>16</v>
      </c>
      <c r="I5685">
        <v>26</v>
      </c>
      <c r="J5685">
        <v>5.5</v>
      </c>
      <c r="K5685">
        <v>5.5</v>
      </c>
      <c r="L5685">
        <v>5.3</v>
      </c>
      <c r="M5685">
        <v>5.4</v>
      </c>
      <c r="N5685">
        <v>5.4</v>
      </c>
      <c r="R5685" t="s">
        <v>93</v>
      </c>
      <c r="T5685" t="s">
        <v>3731</v>
      </c>
      <c r="U5685">
        <v>24.719000000000001</v>
      </c>
      <c r="V5685">
        <v>97.968999999999994</v>
      </c>
      <c r="W5685">
        <v>30</v>
      </c>
      <c r="X5685">
        <v>25</v>
      </c>
      <c r="Y5685">
        <v>1</v>
      </c>
      <c r="AB5685">
        <v>250</v>
      </c>
      <c r="AC5685">
        <v>3</v>
      </c>
      <c r="AE5685">
        <v>3</v>
      </c>
      <c r="AF5685">
        <v>1039</v>
      </c>
      <c r="AG5685">
        <v>4</v>
      </c>
      <c r="AH5685">
        <v>12528</v>
      </c>
      <c r="AJ5685">
        <v>25</v>
      </c>
      <c r="AK5685">
        <v>1</v>
      </c>
      <c r="AN5685">
        <v>250</v>
      </c>
      <c r="AO5685">
        <v>3</v>
      </c>
      <c r="AQ5685">
        <v>3</v>
      </c>
      <c r="AR5685">
        <v>1039</v>
      </c>
      <c r="AS5685">
        <v>4</v>
      </c>
      <c r="AT5685">
        <v>12528</v>
      </c>
      <c r="AU5685">
        <v>4</v>
      </c>
    </row>
    <row r="5686" spans="1:47" x14ac:dyDescent="0.35">
      <c r="A5686">
        <v>9799</v>
      </c>
      <c r="B5686" t="s">
        <v>51</v>
      </c>
      <c r="C5686">
        <v>2011</v>
      </c>
      <c r="D5686">
        <v>3</v>
      </c>
      <c r="E5686">
        <v>11</v>
      </c>
      <c r="F5686">
        <v>5</v>
      </c>
      <c r="G5686">
        <v>46</v>
      </c>
      <c r="H5686">
        <v>24.1</v>
      </c>
      <c r="I5686">
        <v>30</v>
      </c>
      <c r="J5686">
        <v>9.1</v>
      </c>
      <c r="K5686">
        <v>9.1</v>
      </c>
      <c r="L5686">
        <v>8.3000000000000007</v>
      </c>
      <c r="M5686">
        <v>7.2</v>
      </c>
      <c r="R5686" t="s">
        <v>199</v>
      </c>
      <c r="T5686" t="s">
        <v>2158</v>
      </c>
      <c r="U5686">
        <v>38.296999999999997</v>
      </c>
      <c r="V5686">
        <v>142.37200000000001</v>
      </c>
      <c r="W5686">
        <v>30</v>
      </c>
      <c r="X5686">
        <v>1475</v>
      </c>
      <c r="Y5686">
        <v>4</v>
      </c>
      <c r="AB5686">
        <v>6157</v>
      </c>
      <c r="AC5686">
        <v>4</v>
      </c>
      <c r="AD5686">
        <v>4401.7089999999998</v>
      </c>
      <c r="AE5686">
        <v>4</v>
      </c>
      <c r="AF5686">
        <v>2473</v>
      </c>
      <c r="AG5686">
        <v>4</v>
      </c>
      <c r="AH5686">
        <v>5618</v>
      </c>
      <c r="AI5686">
        <v>4</v>
      </c>
      <c r="AJ5686">
        <v>18431</v>
      </c>
      <c r="AK5686">
        <v>4</v>
      </c>
      <c r="AN5686">
        <v>6157</v>
      </c>
      <c r="AO5686">
        <v>4</v>
      </c>
      <c r="AP5686">
        <v>220085.45600000001</v>
      </c>
      <c r="AQ5686">
        <v>4</v>
      </c>
      <c r="AR5686">
        <v>123661</v>
      </c>
      <c r="AS5686">
        <v>4</v>
      </c>
      <c r="AT5686">
        <v>280920</v>
      </c>
      <c r="AU5686">
        <v>4</v>
      </c>
    </row>
    <row r="5687" spans="1:47" x14ac:dyDescent="0.35">
      <c r="A5687">
        <v>9805</v>
      </c>
      <c r="B5687" t="s">
        <v>47</v>
      </c>
      <c r="C5687">
        <v>2011</v>
      </c>
      <c r="D5687">
        <v>3</v>
      </c>
      <c r="E5687">
        <v>11</v>
      </c>
      <c r="F5687">
        <v>6</v>
      </c>
      <c r="G5687">
        <v>15</v>
      </c>
      <c r="H5687">
        <v>40.200000000000003</v>
      </c>
      <c r="I5687">
        <v>43</v>
      </c>
      <c r="J5687">
        <v>7.9</v>
      </c>
      <c r="K5687">
        <v>7.9</v>
      </c>
      <c r="M5687">
        <v>6.8</v>
      </c>
      <c r="R5687" t="s">
        <v>199</v>
      </c>
      <c r="T5687" t="s">
        <v>1966</v>
      </c>
      <c r="U5687">
        <v>36.280999999999999</v>
      </c>
      <c r="V5687">
        <v>141.11099999999999</v>
      </c>
      <c r="W5687">
        <v>30</v>
      </c>
    </row>
    <row r="5688" spans="1:47" x14ac:dyDescent="0.35">
      <c r="A5688">
        <v>9806</v>
      </c>
      <c r="B5688" t="s">
        <v>47</v>
      </c>
      <c r="C5688">
        <v>2011</v>
      </c>
      <c r="D5688">
        <v>3</v>
      </c>
      <c r="E5688">
        <v>11</v>
      </c>
      <c r="F5688">
        <v>6</v>
      </c>
      <c r="G5688">
        <v>25</v>
      </c>
      <c r="H5688">
        <v>50.3</v>
      </c>
      <c r="I5688">
        <v>19</v>
      </c>
      <c r="J5688">
        <v>7.6</v>
      </c>
      <c r="K5688">
        <v>7.6</v>
      </c>
      <c r="M5688">
        <v>7.1</v>
      </c>
      <c r="R5688" t="s">
        <v>199</v>
      </c>
      <c r="T5688" t="s">
        <v>1973</v>
      </c>
      <c r="U5688">
        <v>38.058</v>
      </c>
      <c r="V5688">
        <v>144.59</v>
      </c>
      <c r="W5688">
        <v>30</v>
      </c>
    </row>
    <row r="5689" spans="1:47" x14ac:dyDescent="0.35">
      <c r="A5689">
        <v>9801</v>
      </c>
      <c r="B5689" t="s">
        <v>47</v>
      </c>
      <c r="C5689">
        <v>2011</v>
      </c>
      <c r="D5689">
        <v>3</v>
      </c>
      <c r="E5689">
        <v>24</v>
      </c>
      <c r="F5689">
        <v>13</v>
      </c>
      <c r="G5689">
        <v>55</v>
      </c>
      <c r="H5689">
        <v>12</v>
      </c>
      <c r="I5689">
        <v>8</v>
      </c>
      <c r="J5689">
        <v>6.8</v>
      </c>
      <c r="K5689">
        <v>6.8</v>
      </c>
      <c r="L5689">
        <v>7.1</v>
      </c>
      <c r="M5689">
        <v>6.3</v>
      </c>
      <c r="N5689">
        <v>7.2</v>
      </c>
      <c r="R5689" t="s">
        <v>851</v>
      </c>
      <c r="T5689" t="s">
        <v>3736</v>
      </c>
      <c r="U5689">
        <v>20.687000000000001</v>
      </c>
      <c r="V5689">
        <v>99.822000000000003</v>
      </c>
      <c r="W5689">
        <v>60</v>
      </c>
      <c r="X5689">
        <v>75</v>
      </c>
      <c r="Y5689">
        <v>2</v>
      </c>
      <c r="AB5689">
        <v>123</v>
      </c>
      <c r="AC5689">
        <v>3</v>
      </c>
      <c r="AD5689">
        <v>3.6</v>
      </c>
      <c r="AE5689">
        <v>2</v>
      </c>
      <c r="AH5689">
        <v>10104</v>
      </c>
      <c r="AI5689">
        <v>4</v>
      </c>
      <c r="AJ5689">
        <v>75</v>
      </c>
      <c r="AK5689">
        <v>2</v>
      </c>
      <c r="AN5689">
        <v>123</v>
      </c>
      <c r="AO5689">
        <v>3</v>
      </c>
      <c r="AP5689">
        <v>3.6</v>
      </c>
      <c r="AQ5689">
        <v>2</v>
      </c>
      <c r="AT5689">
        <v>10104</v>
      </c>
      <c r="AU5689">
        <v>4</v>
      </c>
    </row>
    <row r="5690" spans="1:47" x14ac:dyDescent="0.35">
      <c r="A5690">
        <v>9848</v>
      </c>
      <c r="B5690" t="s">
        <v>47</v>
      </c>
      <c r="C5690">
        <v>2011</v>
      </c>
      <c r="D5690">
        <v>4</v>
      </c>
      <c r="E5690">
        <v>4</v>
      </c>
      <c r="F5690">
        <v>11</v>
      </c>
      <c r="G5690">
        <v>31</v>
      </c>
      <c r="H5690">
        <v>43</v>
      </c>
      <c r="I5690">
        <v>26</v>
      </c>
      <c r="J5690">
        <v>5.4</v>
      </c>
      <c r="K5690">
        <v>5.4</v>
      </c>
      <c r="L5690">
        <v>5.0999999999999996</v>
      </c>
      <c r="M5690">
        <v>5.6</v>
      </c>
      <c r="R5690" t="s">
        <v>376</v>
      </c>
      <c r="T5690" t="s">
        <v>3737</v>
      </c>
      <c r="U5690">
        <v>29.698</v>
      </c>
      <c r="V5690">
        <v>80.754000000000005</v>
      </c>
      <c r="W5690">
        <v>60</v>
      </c>
      <c r="AE5690">
        <v>1</v>
      </c>
      <c r="AQ5690">
        <v>1</v>
      </c>
    </row>
    <row r="5691" spans="1:47" x14ac:dyDescent="0.35">
      <c r="A5691">
        <v>9804</v>
      </c>
      <c r="B5691" t="s">
        <v>51</v>
      </c>
      <c r="C5691">
        <v>2011</v>
      </c>
      <c r="D5691">
        <v>4</v>
      </c>
      <c r="E5691">
        <v>7</v>
      </c>
      <c r="F5691">
        <v>14</v>
      </c>
      <c r="G5691">
        <v>32</v>
      </c>
      <c r="H5691">
        <v>43.2</v>
      </c>
      <c r="I5691">
        <v>42</v>
      </c>
      <c r="J5691">
        <v>7.1</v>
      </c>
      <c r="K5691">
        <v>7.1</v>
      </c>
      <c r="L5691">
        <v>7</v>
      </c>
      <c r="M5691">
        <v>6.9</v>
      </c>
      <c r="R5691" t="s">
        <v>199</v>
      </c>
      <c r="T5691" t="s">
        <v>3738</v>
      </c>
      <c r="U5691">
        <v>38.276000000000003</v>
      </c>
      <c r="V5691">
        <v>141.58799999999999</v>
      </c>
      <c r="W5691">
        <v>30</v>
      </c>
      <c r="X5691">
        <v>3</v>
      </c>
      <c r="Y5691">
        <v>1</v>
      </c>
      <c r="AB5691">
        <v>132</v>
      </c>
      <c r="AC5691">
        <v>3</v>
      </c>
      <c r="AE5691">
        <v>1</v>
      </c>
      <c r="AJ5691">
        <v>3</v>
      </c>
      <c r="AK5691">
        <v>1</v>
      </c>
      <c r="AN5691">
        <v>132</v>
      </c>
      <c r="AO5691">
        <v>3</v>
      </c>
      <c r="AQ5691">
        <v>1</v>
      </c>
    </row>
    <row r="5692" spans="1:47" x14ac:dyDescent="0.35">
      <c r="A5692">
        <v>9847</v>
      </c>
      <c r="B5692" t="s">
        <v>47</v>
      </c>
      <c r="C5692">
        <v>2011</v>
      </c>
      <c r="D5692">
        <v>4</v>
      </c>
      <c r="E5692">
        <v>10</v>
      </c>
      <c r="F5692">
        <v>9</v>
      </c>
      <c r="G5692">
        <v>2</v>
      </c>
      <c r="H5692">
        <v>47.3</v>
      </c>
      <c r="I5692">
        <v>43</v>
      </c>
      <c r="J5692">
        <v>5.0999999999999996</v>
      </c>
      <c r="M5692">
        <v>5.0999999999999996</v>
      </c>
      <c r="R5692" t="s">
        <v>93</v>
      </c>
      <c r="T5692" t="s">
        <v>3739</v>
      </c>
      <c r="U5692">
        <v>31.373000000000001</v>
      </c>
      <c r="V5692">
        <v>100.75700000000001</v>
      </c>
      <c r="W5692">
        <v>30</v>
      </c>
      <c r="AE5692">
        <v>1</v>
      </c>
      <c r="AI5692">
        <v>1</v>
      </c>
      <c r="AQ5692">
        <v>1</v>
      </c>
      <c r="AS5692">
        <v>1</v>
      </c>
    </row>
    <row r="5693" spans="1:47" x14ac:dyDescent="0.35">
      <c r="A5693">
        <v>9841</v>
      </c>
      <c r="B5693" t="s">
        <v>47</v>
      </c>
      <c r="C5693">
        <v>2011</v>
      </c>
      <c r="D5693">
        <v>4</v>
      </c>
      <c r="E5693">
        <v>11</v>
      </c>
      <c r="F5693">
        <v>8</v>
      </c>
      <c r="G5693">
        <v>16</v>
      </c>
      <c r="H5693">
        <v>12.7</v>
      </c>
      <c r="I5693">
        <v>11</v>
      </c>
      <c r="J5693">
        <v>6.6</v>
      </c>
      <c r="K5693">
        <v>6.6</v>
      </c>
      <c r="L5693">
        <v>6.5</v>
      </c>
      <c r="M5693">
        <v>6.4</v>
      </c>
      <c r="R5693" t="s">
        <v>199</v>
      </c>
      <c r="T5693" t="s">
        <v>2158</v>
      </c>
      <c r="U5693">
        <v>37.000999999999998</v>
      </c>
      <c r="V5693">
        <v>140.40100000000001</v>
      </c>
      <c r="W5693">
        <v>30</v>
      </c>
      <c r="X5693">
        <v>7</v>
      </c>
      <c r="Y5693">
        <v>1</v>
      </c>
      <c r="AE5693">
        <v>1</v>
      </c>
      <c r="AF5693">
        <v>3</v>
      </c>
      <c r="AG5693">
        <v>1</v>
      </c>
      <c r="AJ5693">
        <v>7</v>
      </c>
      <c r="AK5693">
        <v>1</v>
      </c>
      <c r="AQ5693">
        <v>1</v>
      </c>
      <c r="AR5693">
        <v>3</v>
      </c>
      <c r="AS5693">
        <v>1</v>
      </c>
    </row>
    <row r="5694" spans="1:47" x14ac:dyDescent="0.35">
      <c r="A5694">
        <v>9864</v>
      </c>
      <c r="B5694" t="s">
        <v>47</v>
      </c>
      <c r="C5694">
        <v>2011</v>
      </c>
      <c r="D5694">
        <v>4</v>
      </c>
      <c r="E5694">
        <v>24</v>
      </c>
      <c r="F5694">
        <v>23</v>
      </c>
      <c r="G5694">
        <v>7</v>
      </c>
      <c r="H5694">
        <v>51.4</v>
      </c>
      <c r="I5694">
        <v>8</v>
      </c>
      <c r="J5694">
        <v>6.1</v>
      </c>
      <c r="K5694">
        <v>6.1</v>
      </c>
      <c r="L5694">
        <v>5.8</v>
      </c>
      <c r="M5694">
        <v>5.7</v>
      </c>
      <c r="R5694" t="s">
        <v>676</v>
      </c>
      <c r="T5694" t="s">
        <v>3740</v>
      </c>
      <c r="U5694">
        <v>-4.5860000000000003</v>
      </c>
      <c r="V5694">
        <v>122.771</v>
      </c>
      <c r="W5694">
        <v>170</v>
      </c>
      <c r="AB5694">
        <v>14</v>
      </c>
      <c r="AC5694">
        <v>1</v>
      </c>
      <c r="AE5694">
        <v>2</v>
      </c>
      <c r="AG5694">
        <v>2</v>
      </c>
      <c r="AN5694">
        <v>14</v>
      </c>
      <c r="AO5694">
        <v>1</v>
      </c>
      <c r="AQ5694">
        <v>2</v>
      </c>
      <c r="AS5694">
        <v>2</v>
      </c>
    </row>
    <row r="5695" spans="1:47" x14ac:dyDescent="0.35">
      <c r="A5695">
        <v>10440</v>
      </c>
      <c r="B5695" t="s">
        <v>51</v>
      </c>
      <c r="C5695">
        <v>2011</v>
      </c>
      <c r="D5695">
        <v>5</v>
      </c>
      <c r="E5695">
        <v>10</v>
      </c>
      <c r="F5695">
        <v>8</v>
      </c>
      <c r="G5695">
        <v>55</v>
      </c>
      <c r="H5695">
        <v>9</v>
      </c>
      <c r="I5695">
        <v>11</v>
      </c>
      <c r="J5695">
        <v>6.8</v>
      </c>
      <c r="K5695">
        <v>6.8</v>
      </c>
      <c r="L5695">
        <v>6.8</v>
      </c>
      <c r="M5695">
        <v>6.4</v>
      </c>
      <c r="Q5695">
        <v>2</v>
      </c>
      <c r="R5695" t="s">
        <v>1543</v>
      </c>
      <c r="T5695" t="s">
        <v>1781</v>
      </c>
      <c r="U5695">
        <v>-20.244</v>
      </c>
      <c r="V5695">
        <v>168.226</v>
      </c>
      <c r="W5695">
        <v>170</v>
      </c>
    </row>
    <row r="5696" spans="1:47" x14ac:dyDescent="0.35">
      <c r="A5696">
        <v>9821</v>
      </c>
      <c r="B5696" t="s">
        <v>47</v>
      </c>
      <c r="C5696">
        <v>2011</v>
      </c>
      <c r="D5696">
        <v>5</v>
      </c>
      <c r="E5696">
        <v>11</v>
      </c>
      <c r="F5696">
        <v>16</v>
      </c>
      <c r="G5696">
        <v>47</v>
      </c>
      <c r="H5696">
        <v>25.7</v>
      </c>
      <c r="I5696">
        <v>1</v>
      </c>
      <c r="J5696">
        <v>5.0999999999999996</v>
      </c>
      <c r="K5696">
        <v>5.0999999999999996</v>
      </c>
      <c r="M5696">
        <v>5.3</v>
      </c>
      <c r="R5696" t="s">
        <v>87</v>
      </c>
      <c r="T5696" t="s">
        <v>3741</v>
      </c>
      <c r="U5696">
        <v>37.698999999999998</v>
      </c>
      <c r="V5696">
        <v>-1.6719999999999999</v>
      </c>
      <c r="W5696">
        <v>130</v>
      </c>
      <c r="X5696">
        <v>10</v>
      </c>
      <c r="Y5696">
        <v>1</v>
      </c>
      <c r="AC5696">
        <v>3</v>
      </c>
      <c r="AE5696">
        <v>1</v>
      </c>
      <c r="AG5696">
        <v>1</v>
      </c>
      <c r="AI5696">
        <v>1</v>
      </c>
      <c r="AJ5696">
        <v>10</v>
      </c>
      <c r="AK5696">
        <v>1</v>
      </c>
      <c r="AO5696">
        <v>3</v>
      </c>
      <c r="AQ5696">
        <v>1</v>
      </c>
      <c r="AS5696">
        <v>1</v>
      </c>
    </row>
    <row r="5697" spans="1:47" x14ac:dyDescent="0.35">
      <c r="A5697">
        <v>9833</v>
      </c>
      <c r="B5697" t="s">
        <v>47</v>
      </c>
      <c r="C5697">
        <v>2011</v>
      </c>
      <c r="D5697">
        <v>5</v>
      </c>
      <c r="E5697">
        <v>19</v>
      </c>
      <c r="F5697">
        <v>21</v>
      </c>
      <c r="G5697">
        <v>12</v>
      </c>
      <c r="H5697">
        <v>51</v>
      </c>
      <c r="I5697">
        <v>7</v>
      </c>
      <c r="J5697">
        <v>4.3</v>
      </c>
      <c r="M5697">
        <v>4.3</v>
      </c>
      <c r="N5697">
        <v>4.5999999999999996</v>
      </c>
      <c r="R5697" t="s">
        <v>80</v>
      </c>
      <c r="T5697" t="s">
        <v>3742</v>
      </c>
      <c r="U5697">
        <v>39.119999999999997</v>
      </c>
      <c r="V5697">
        <v>29.04</v>
      </c>
      <c r="W5697">
        <v>140</v>
      </c>
      <c r="X5697">
        <v>2</v>
      </c>
      <c r="Y5697">
        <v>1</v>
      </c>
      <c r="AB5697">
        <v>125</v>
      </c>
      <c r="AC5697">
        <v>3</v>
      </c>
      <c r="AE5697">
        <v>1</v>
      </c>
      <c r="AI5697">
        <v>2</v>
      </c>
      <c r="AJ5697">
        <v>2</v>
      </c>
      <c r="AK5697">
        <v>1</v>
      </c>
      <c r="AN5697">
        <v>125</v>
      </c>
      <c r="AO5697">
        <v>3</v>
      </c>
      <c r="AQ5697">
        <v>1</v>
      </c>
      <c r="AU5697">
        <v>2</v>
      </c>
    </row>
    <row r="5698" spans="1:47" x14ac:dyDescent="0.35">
      <c r="A5698">
        <v>9857</v>
      </c>
      <c r="B5698" t="s">
        <v>47</v>
      </c>
      <c r="C5698">
        <v>2011</v>
      </c>
      <c r="D5698">
        <v>6</v>
      </c>
      <c r="E5698">
        <v>8</v>
      </c>
      <c r="F5698">
        <v>1</v>
      </c>
      <c r="G5698">
        <v>53</v>
      </c>
      <c r="H5698">
        <v>26</v>
      </c>
      <c r="I5698">
        <v>21</v>
      </c>
      <c r="J5698">
        <v>5.3</v>
      </c>
      <c r="M5698">
        <v>5.3</v>
      </c>
      <c r="R5698" t="s">
        <v>93</v>
      </c>
      <c r="T5698" t="s">
        <v>3743</v>
      </c>
      <c r="U5698">
        <v>43.015000000000001</v>
      </c>
      <c r="V5698">
        <v>88.247</v>
      </c>
      <c r="W5698">
        <v>40</v>
      </c>
      <c r="AB5698">
        <v>8</v>
      </c>
      <c r="AC5698">
        <v>1</v>
      </c>
      <c r="AE5698">
        <v>1</v>
      </c>
      <c r="AH5698">
        <v>50</v>
      </c>
      <c r="AI5698">
        <v>1</v>
      </c>
      <c r="AN5698">
        <v>8</v>
      </c>
      <c r="AO5698">
        <v>1</v>
      </c>
      <c r="AQ5698">
        <v>1</v>
      </c>
      <c r="AT5698">
        <v>50</v>
      </c>
      <c r="AU5698">
        <v>1</v>
      </c>
    </row>
    <row r="5699" spans="1:47" x14ac:dyDescent="0.35">
      <c r="A5699">
        <v>9858</v>
      </c>
      <c r="B5699" t="s">
        <v>47</v>
      </c>
      <c r="C5699">
        <v>2011</v>
      </c>
      <c r="D5699">
        <v>6</v>
      </c>
      <c r="E5699">
        <v>13</v>
      </c>
      <c r="F5699">
        <v>2</v>
      </c>
      <c r="G5699">
        <v>20</v>
      </c>
      <c r="H5699">
        <v>49.3</v>
      </c>
      <c r="I5699">
        <v>6</v>
      </c>
      <c r="J5699">
        <v>6</v>
      </c>
      <c r="K5699">
        <v>6</v>
      </c>
      <c r="L5699">
        <v>6</v>
      </c>
      <c r="M5699">
        <v>6</v>
      </c>
      <c r="R5699" t="s">
        <v>1186</v>
      </c>
      <c r="T5699" t="s">
        <v>3720</v>
      </c>
      <c r="U5699">
        <v>-43.564</v>
      </c>
      <c r="V5699">
        <v>172.74299999999999</v>
      </c>
      <c r="W5699">
        <v>170</v>
      </c>
      <c r="X5699">
        <v>1</v>
      </c>
      <c r="Y5699">
        <v>1</v>
      </c>
      <c r="AB5699">
        <v>45</v>
      </c>
      <c r="AC5699">
        <v>1</v>
      </c>
      <c r="AD5699">
        <v>3000</v>
      </c>
      <c r="AE5699">
        <v>4</v>
      </c>
      <c r="AF5699">
        <v>100</v>
      </c>
      <c r="AG5699">
        <v>2</v>
      </c>
      <c r="AJ5699">
        <v>1</v>
      </c>
      <c r="AK5699">
        <v>1</v>
      </c>
      <c r="AN5699">
        <v>45</v>
      </c>
      <c r="AO5699">
        <v>1</v>
      </c>
      <c r="AP5699">
        <v>3000</v>
      </c>
      <c r="AQ5699">
        <v>4</v>
      </c>
      <c r="AR5699">
        <v>100</v>
      </c>
      <c r="AS5699">
        <v>2</v>
      </c>
    </row>
    <row r="5700" spans="1:47" x14ac:dyDescent="0.35">
      <c r="A5700">
        <v>9859</v>
      </c>
      <c r="B5700" t="s">
        <v>47</v>
      </c>
      <c r="C5700">
        <v>2011</v>
      </c>
      <c r="D5700">
        <v>6</v>
      </c>
      <c r="E5700">
        <v>20</v>
      </c>
      <c r="F5700">
        <v>10</v>
      </c>
      <c r="G5700">
        <v>16</v>
      </c>
      <c r="H5700">
        <v>55.2</v>
      </c>
      <c r="I5700">
        <v>39</v>
      </c>
      <c r="J5700">
        <v>5.3</v>
      </c>
      <c r="M5700">
        <v>5.3</v>
      </c>
      <c r="R5700" t="s">
        <v>93</v>
      </c>
      <c r="T5700" t="s">
        <v>597</v>
      </c>
      <c r="U5700">
        <v>25.074999999999999</v>
      </c>
      <c r="V5700">
        <v>98.721000000000004</v>
      </c>
      <c r="W5700">
        <v>30</v>
      </c>
      <c r="AB5700">
        <v>4</v>
      </c>
      <c r="AC5700">
        <v>1</v>
      </c>
      <c r="AE5700">
        <v>2</v>
      </c>
      <c r="AN5700">
        <v>4</v>
      </c>
      <c r="AO5700">
        <v>1</v>
      </c>
      <c r="AQ5700">
        <v>2</v>
      </c>
    </row>
    <row r="5701" spans="1:47" x14ac:dyDescent="0.35">
      <c r="A5701">
        <v>9824</v>
      </c>
      <c r="B5701" t="s">
        <v>51</v>
      </c>
      <c r="C5701">
        <v>2011</v>
      </c>
      <c r="D5701">
        <v>6</v>
      </c>
      <c r="E5701">
        <v>24</v>
      </c>
      <c r="F5701">
        <v>3</v>
      </c>
      <c r="G5701">
        <v>9</v>
      </c>
      <c r="H5701">
        <v>39.4</v>
      </c>
      <c r="I5701">
        <v>52</v>
      </c>
      <c r="J5701">
        <v>7.3</v>
      </c>
      <c r="K5701">
        <v>7.3</v>
      </c>
      <c r="M5701">
        <v>6.9</v>
      </c>
      <c r="N5701">
        <v>6.7</v>
      </c>
      <c r="R5701" t="s">
        <v>505</v>
      </c>
      <c r="S5701" t="s">
        <v>1032</v>
      </c>
      <c r="T5701" t="s">
        <v>3744</v>
      </c>
      <c r="U5701">
        <v>52.05</v>
      </c>
      <c r="V5701">
        <v>-171.83600000000001</v>
      </c>
      <c r="W5701">
        <v>150</v>
      </c>
    </row>
    <row r="5702" spans="1:47" x14ac:dyDescent="0.35">
      <c r="A5702">
        <v>9860</v>
      </c>
      <c r="B5702" t="s">
        <v>47</v>
      </c>
      <c r="C5702">
        <v>2011</v>
      </c>
      <c r="D5702">
        <v>6</v>
      </c>
      <c r="E5702">
        <v>26</v>
      </c>
      <c r="F5702">
        <v>7</v>
      </c>
      <c r="G5702">
        <v>48</v>
      </c>
      <c r="H5702">
        <v>16.7</v>
      </c>
      <c r="I5702">
        <v>29</v>
      </c>
      <c r="J5702">
        <v>5.3</v>
      </c>
      <c r="M5702">
        <v>5.3</v>
      </c>
      <c r="R5702" t="s">
        <v>93</v>
      </c>
      <c r="T5702" t="s">
        <v>908</v>
      </c>
      <c r="U5702">
        <v>32.447000000000003</v>
      </c>
      <c r="V5702">
        <v>95.947999999999993</v>
      </c>
      <c r="W5702">
        <v>40</v>
      </c>
      <c r="AE5702">
        <v>1</v>
      </c>
      <c r="AF5702">
        <v>10</v>
      </c>
      <c r="AG5702">
        <v>1</v>
      </c>
      <c r="AI5702">
        <v>3</v>
      </c>
      <c r="AQ5702">
        <v>1</v>
      </c>
      <c r="AR5702">
        <v>10</v>
      </c>
      <c r="AS5702">
        <v>1</v>
      </c>
      <c r="AU5702">
        <v>3</v>
      </c>
    </row>
    <row r="5703" spans="1:47" x14ac:dyDescent="0.35">
      <c r="A5703">
        <v>9822</v>
      </c>
      <c r="B5703" t="s">
        <v>51</v>
      </c>
      <c r="C5703">
        <v>2011</v>
      </c>
      <c r="D5703">
        <v>7</v>
      </c>
      <c r="E5703">
        <v>6</v>
      </c>
      <c r="F5703">
        <v>19</v>
      </c>
      <c r="G5703">
        <v>3</v>
      </c>
      <c r="H5703">
        <v>18.2</v>
      </c>
      <c r="I5703">
        <v>17</v>
      </c>
      <c r="J5703">
        <v>7.6</v>
      </c>
      <c r="K5703">
        <v>7.6</v>
      </c>
      <c r="L5703">
        <v>7.8</v>
      </c>
      <c r="M5703">
        <v>7</v>
      </c>
      <c r="R5703" t="s">
        <v>1827</v>
      </c>
      <c r="T5703" t="s">
        <v>3745</v>
      </c>
      <c r="U5703">
        <v>-29.539000000000001</v>
      </c>
      <c r="V5703">
        <v>-176.34</v>
      </c>
      <c r="W5703">
        <v>170</v>
      </c>
    </row>
    <row r="5704" spans="1:47" x14ac:dyDescent="0.35">
      <c r="A5704">
        <v>9823</v>
      </c>
      <c r="B5704" t="s">
        <v>51</v>
      </c>
      <c r="C5704">
        <v>2011</v>
      </c>
      <c r="D5704">
        <v>7</v>
      </c>
      <c r="E5704">
        <v>10</v>
      </c>
      <c r="F5704">
        <v>0</v>
      </c>
      <c r="G5704">
        <v>57</v>
      </c>
      <c r="H5704">
        <v>10.8</v>
      </c>
      <c r="I5704">
        <v>23</v>
      </c>
      <c r="J5704">
        <v>7</v>
      </c>
      <c r="K5704">
        <v>7</v>
      </c>
      <c r="L5704">
        <v>7</v>
      </c>
      <c r="M5704">
        <v>6.6</v>
      </c>
      <c r="R5704" t="s">
        <v>199</v>
      </c>
      <c r="T5704" t="s">
        <v>3639</v>
      </c>
      <c r="U5704">
        <v>38.033999999999999</v>
      </c>
      <c r="V5704">
        <v>143.26400000000001</v>
      </c>
      <c r="W5704">
        <v>30</v>
      </c>
    </row>
    <row r="5705" spans="1:47" x14ac:dyDescent="0.35">
      <c r="A5705">
        <v>9829</v>
      </c>
      <c r="B5705" t="s">
        <v>47</v>
      </c>
      <c r="C5705">
        <v>2011</v>
      </c>
      <c r="D5705">
        <v>7</v>
      </c>
      <c r="E5705">
        <v>19</v>
      </c>
      <c r="F5705">
        <v>19</v>
      </c>
      <c r="G5705">
        <v>35</v>
      </c>
      <c r="H5705">
        <v>43.4</v>
      </c>
      <c r="I5705">
        <v>20</v>
      </c>
      <c r="J5705">
        <v>6.1</v>
      </c>
      <c r="K5705">
        <v>6.1</v>
      </c>
      <c r="L5705">
        <v>6.2</v>
      </c>
      <c r="M5705">
        <v>6.1</v>
      </c>
      <c r="R5705" t="s">
        <v>233</v>
      </c>
      <c r="T5705" t="s">
        <v>3746</v>
      </c>
      <c r="U5705">
        <v>40.081000000000003</v>
      </c>
      <c r="V5705">
        <v>71.41</v>
      </c>
      <c r="W5705">
        <v>40</v>
      </c>
      <c r="X5705">
        <v>14</v>
      </c>
      <c r="Y5705">
        <v>1</v>
      </c>
      <c r="AB5705">
        <v>86</v>
      </c>
      <c r="AC5705">
        <v>2</v>
      </c>
      <c r="AE5705">
        <v>1</v>
      </c>
      <c r="AG5705">
        <v>2</v>
      </c>
      <c r="AJ5705">
        <v>14</v>
      </c>
      <c r="AK5705">
        <v>1</v>
      </c>
      <c r="AN5705">
        <v>86</v>
      </c>
      <c r="AO5705">
        <v>2</v>
      </c>
      <c r="AQ5705">
        <v>1</v>
      </c>
      <c r="AS5705">
        <v>2</v>
      </c>
    </row>
    <row r="5706" spans="1:47" x14ac:dyDescent="0.35">
      <c r="A5706">
        <v>9862</v>
      </c>
      <c r="B5706" t="s">
        <v>47</v>
      </c>
      <c r="C5706">
        <v>2011</v>
      </c>
      <c r="D5706">
        <v>8</v>
      </c>
      <c r="E5706">
        <v>9</v>
      </c>
      <c r="F5706">
        <v>11</v>
      </c>
      <c r="G5706">
        <v>50</v>
      </c>
      <c r="H5706">
        <v>22.2</v>
      </c>
      <c r="I5706">
        <v>40</v>
      </c>
      <c r="J5706">
        <v>5</v>
      </c>
      <c r="M5706">
        <v>5</v>
      </c>
      <c r="R5706" t="s">
        <v>93</v>
      </c>
      <c r="T5706" t="s">
        <v>3747</v>
      </c>
      <c r="U5706">
        <v>24.931999999999999</v>
      </c>
      <c r="V5706">
        <v>98.73</v>
      </c>
      <c r="W5706">
        <v>30</v>
      </c>
      <c r="AE5706">
        <v>3</v>
      </c>
      <c r="AH5706">
        <v>22823</v>
      </c>
      <c r="AI5706">
        <v>4</v>
      </c>
      <c r="AN5706">
        <v>3</v>
      </c>
      <c r="AO5706">
        <v>1</v>
      </c>
      <c r="AQ5706">
        <v>3</v>
      </c>
      <c r="AT5706">
        <v>22823</v>
      </c>
      <c r="AU5706">
        <v>4</v>
      </c>
    </row>
    <row r="5707" spans="1:47" x14ac:dyDescent="0.35">
      <c r="A5707">
        <v>9872</v>
      </c>
      <c r="B5707" t="s">
        <v>47</v>
      </c>
      <c r="C5707">
        <v>2011</v>
      </c>
      <c r="D5707">
        <v>8</v>
      </c>
      <c r="E5707">
        <v>11</v>
      </c>
      <c r="F5707">
        <v>10</v>
      </c>
      <c r="G5707">
        <v>6</v>
      </c>
      <c r="H5707">
        <v>29.3</v>
      </c>
      <c r="I5707">
        <v>10</v>
      </c>
      <c r="J5707">
        <v>5.7</v>
      </c>
      <c r="K5707">
        <v>5.7</v>
      </c>
      <c r="L5707">
        <v>5.3</v>
      </c>
      <c r="M5707">
        <v>5.3</v>
      </c>
      <c r="R5707" t="s">
        <v>93</v>
      </c>
      <c r="T5707" t="s">
        <v>3748</v>
      </c>
      <c r="U5707">
        <v>39.954999999999998</v>
      </c>
      <c r="V5707">
        <v>77.028000000000006</v>
      </c>
      <c r="W5707">
        <v>40</v>
      </c>
      <c r="AB5707">
        <v>21</v>
      </c>
      <c r="AC5707">
        <v>1</v>
      </c>
      <c r="AE5707">
        <v>2</v>
      </c>
      <c r="AN5707">
        <v>21</v>
      </c>
      <c r="AO5707">
        <v>1</v>
      </c>
      <c r="AQ5707">
        <v>2</v>
      </c>
    </row>
    <row r="5708" spans="1:47" x14ac:dyDescent="0.35">
      <c r="A5708">
        <v>9838</v>
      </c>
      <c r="B5708" t="s">
        <v>51</v>
      </c>
      <c r="C5708">
        <v>2011</v>
      </c>
      <c r="D5708">
        <v>8</v>
      </c>
      <c r="E5708">
        <v>20</v>
      </c>
      <c r="F5708">
        <v>16</v>
      </c>
      <c r="G5708">
        <v>55</v>
      </c>
      <c r="H5708">
        <v>2.8</v>
      </c>
      <c r="I5708">
        <v>32</v>
      </c>
      <c r="J5708">
        <v>7.1</v>
      </c>
      <c r="K5708">
        <v>7.1</v>
      </c>
      <c r="L5708">
        <v>7.1</v>
      </c>
      <c r="M5708">
        <v>6.2</v>
      </c>
      <c r="R5708" t="s">
        <v>1423</v>
      </c>
      <c r="T5708" t="s">
        <v>1424</v>
      </c>
      <c r="U5708">
        <v>-18.364999999999998</v>
      </c>
      <c r="V5708">
        <v>168.143</v>
      </c>
      <c r="W5708">
        <v>170</v>
      </c>
    </row>
    <row r="5709" spans="1:47" x14ac:dyDescent="0.35">
      <c r="A5709">
        <v>9837</v>
      </c>
      <c r="B5709" t="s">
        <v>51</v>
      </c>
      <c r="C5709">
        <v>2011</v>
      </c>
      <c r="D5709">
        <v>8</v>
      </c>
      <c r="E5709">
        <v>20</v>
      </c>
      <c r="F5709">
        <v>18</v>
      </c>
      <c r="G5709">
        <v>19</v>
      </c>
      <c r="H5709">
        <v>23.5</v>
      </c>
      <c r="I5709">
        <v>28</v>
      </c>
      <c r="J5709">
        <v>7</v>
      </c>
      <c r="K5709">
        <v>7</v>
      </c>
      <c r="L5709">
        <v>7.1</v>
      </c>
      <c r="M5709">
        <v>6.4</v>
      </c>
      <c r="R5709" t="s">
        <v>1423</v>
      </c>
      <c r="T5709" t="s">
        <v>1424</v>
      </c>
      <c r="U5709">
        <v>-18.311</v>
      </c>
      <c r="V5709">
        <v>168.21799999999999</v>
      </c>
      <c r="W5709">
        <v>170</v>
      </c>
    </row>
    <row r="5710" spans="1:47" x14ac:dyDescent="0.35">
      <c r="A5710">
        <v>9873</v>
      </c>
      <c r="B5710" t="s">
        <v>47</v>
      </c>
      <c r="C5710">
        <v>2011</v>
      </c>
      <c r="D5710">
        <v>8</v>
      </c>
      <c r="E5710">
        <v>23</v>
      </c>
      <c r="F5710">
        <v>5</v>
      </c>
      <c r="G5710">
        <v>46</v>
      </c>
      <c r="H5710">
        <v>18.2</v>
      </c>
      <c r="I5710">
        <v>4</v>
      </c>
      <c r="J5710">
        <v>5.4</v>
      </c>
      <c r="K5710">
        <v>5.4</v>
      </c>
      <c r="M5710">
        <v>5</v>
      </c>
      <c r="Q5710">
        <v>7</v>
      </c>
      <c r="R5710" t="s">
        <v>505</v>
      </c>
      <c r="S5710" t="s">
        <v>3733</v>
      </c>
      <c r="T5710" t="s">
        <v>3749</v>
      </c>
      <c r="U5710">
        <v>37.063000000000002</v>
      </c>
      <c r="V5710">
        <v>-104.70099999999999</v>
      </c>
      <c r="W5710">
        <v>150</v>
      </c>
      <c r="AE5710">
        <v>2</v>
      </c>
      <c r="AQ5710">
        <v>2</v>
      </c>
    </row>
    <row r="5711" spans="1:47" x14ac:dyDescent="0.35">
      <c r="A5711">
        <v>9861</v>
      </c>
      <c r="B5711" t="s">
        <v>47</v>
      </c>
      <c r="C5711">
        <v>2011</v>
      </c>
      <c r="D5711">
        <v>8</v>
      </c>
      <c r="E5711">
        <v>23</v>
      </c>
      <c r="F5711">
        <v>17</v>
      </c>
      <c r="G5711">
        <v>51</v>
      </c>
      <c r="H5711">
        <v>4.5</v>
      </c>
      <c r="I5711">
        <v>6</v>
      </c>
      <c r="J5711">
        <v>5.8</v>
      </c>
      <c r="K5711">
        <v>5.8</v>
      </c>
      <c r="L5711">
        <v>5.6</v>
      </c>
      <c r="M5711">
        <v>5.9</v>
      </c>
      <c r="Q5711">
        <v>7</v>
      </c>
      <c r="R5711" t="s">
        <v>505</v>
      </c>
      <c r="S5711" t="s">
        <v>3750</v>
      </c>
      <c r="T5711" t="s">
        <v>3751</v>
      </c>
      <c r="U5711">
        <v>37.936</v>
      </c>
      <c r="V5711">
        <v>-77.933000000000007</v>
      </c>
      <c r="W5711">
        <v>150</v>
      </c>
      <c r="AE5711">
        <v>2</v>
      </c>
      <c r="AQ5711">
        <v>2</v>
      </c>
    </row>
    <row r="5712" spans="1:47" x14ac:dyDescent="0.35">
      <c r="A5712">
        <v>9839</v>
      </c>
      <c r="B5712" t="s">
        <v>51</v>
      </c>
      <c r="C5712">
        <v>2011</v>
      </c>
      <c r="D5712">
        <v>9</v>
      </c>
      <c r="E5712">
        <v>2</v>
      </c>
      <c r="F5712">
        <v>10</v>
      </c>
      <c r="G5712">
        <v>55</v>
      </c>
      <c r="H5712">
        <v>53.5</v>
      </c>
      <c r="I5712">
        <v>32</v>
      </c>
      <c r="J5712">
        <v>6.8</v>
      </c>
      <c r="K5712">
        <v>6.8</v>
      </c>
      <c r="L5712">
        <v>6.9</v>
      </c>
      <c r="M5712">
        <v>6.5</v>
      </c>
      <c r="R5712" t="s">
        <v>505</v>
      </c>
      <c r="S5712" t="s">
        <v>1032</v>
      </c>
      <c r="T5712" t="s">
        <v>1517</v>
      </c>
      <c r="U5712">
        <v>52.170999999999999</v>
      </c>
      <c r="V5712">
        <v>-171.708</v>
      </c>
      <c r="W5712">
        <v>150</v>
      </c>
    </row>
    <row r="5713" spans="1:47" x14ac:dyDescent="0.35">
      <c r="A5713">
        <v>9840</v>
      </c>
      <c r="B5713" t="s">
        <v>47</v>
      </c>
      <c r="C5713">
        <v>2011</v>
      </c>
      <c r="D5713">
        <v>9</v>
      </c>
      <c r="E5713">
        <v>5</v>
      </c>
      <c r="F5713">
        <v>17</v>
      </c>
      <c r="G5713">
        <v>55</v>
      </c>
      <c r="H5713">
        <v>11.2</v>
      </c>
      <c r="I5713">
        <v>91</v>
      </c>
      <c r="J5713">
        <v>6.7</v>
      </c>
      <c r="K5713">
        <v>6.7</v>
      </c>
      <c r="M5713">
        <v>6.6</v>
      </c>
      <c r="R5713" t="s">
        <v>676</v>
      </c>
      <c r="T5713" t="s">
        <v>2074</v>
      </c>
      <c r="U5713">
        <v>2.9649999999999999</v>
      </c>
      <c r="V5713">
        <v>97.893000000000001</v>
      </c>
      <c r="W5713">
        <v>60</v>
      </c>
      <c r="X5713">
        <v>10</v>
      </c>
      <c r="Y5713">
        <v>1</v>
      </c>
      <c r="AE5713">
        <v>1</v>
      </c>
      <c r="AI5713">
        <v>2</v>
      </c>
      <c r="AJ5713">
        <v>10</v>
      </c>
      <c r="AK5713">
        <v>1</v>
      </c>
      <c r="AQ5713">
        <v>1</v>
      </c>
      <c r="AU5713">
        <v>2</v>
      </c>
    </row>
    <row r="5714" spans="1:47" x14ac:dyDescent="0.35">
      <c r="A5714">
        <v>9874</v>
      </c>
      <c r="B5714" t="s">
        <v>47</v>
      </c>
      <c r="C5714">
        <v>2011</v>
      </c>
      <c r="D5714">
        <v>9</v>
      </c>
      <c r="E5714">
        <v>7</v>
      </c>
      <c r="F5714">
        <v>17</v>
      </c>
      <c r="G5714">
        <v>58</v>
      </c>
      <c r="H5714">
        <v>18.7</v>
      </c>
      <c r="I5714">
        <v>10</v>
      </c>
      <c r="J5714">
        <v>4.3</v>
      </c>
      <c r="M5714">
        <v>4.3</v>
      </c>
      <c r="R5714" t="s">
        <v>77</v>
      </c>
      <c r="T5714" t="s">
        <v>864</v>
      </c>
      <c r="U5714">
        <v>28.724</v>
      </c>
      <c r="V5714">
        <v>77.188999999999993</v>
      </c>
      <c r="W5714">
        <v>60</v>
      </c>
      <c r="AB5714">
        <v>1</v>
      </c>
      <c r="AC5714">
        <v>1</v>
      </c>
      <c r="AN5714">
        <v>1</v>
      </c>
      <c r="AO5714">
        <v>1</v>
      </c>
      <c r="AQ5714">
        <v>1</v>
      </c>
    </row>
    <row r="5715" spans="1:47" x14ac:dyDescent="0.35">
      <c r="A5715">
        <v>9842</v>
      </c>
      <c r="B5715" t="s">
        <v>47</v>
      </c>
      <c r="C5715">
        <v>2011</v>
      </c>
      <c r="D5715">
        <v>9</v>
      </c>
      <c r="E5715">
        <v>18</v>
      </c>
      <c r="F5715">
        <v>12</v>
      </c>
      <c r="G5715">
        <v>40</v>
      </c>
      <c r="H5715">
        <v>51.8</v>
      </c>
      <c r="I5715">
        <v>50</v>
      </c>
      <c r="J5715">
        <v>6.9</v>
      </c>
      <c r="K5715">
        <v>6.9</v>
      </c>
      <c r="L5715">
        <v>6.7</v>
      </c>
      <c r="M5715">
        <v>6.6</v>
      </c>
      <c r="R5715" t="s">
        <v>77</v>
      </c>
      <c r="T5715" t="s">
        <v>3541</v>
      </c>
      <c r="U5715">
        <v>27.73</v>
      </c>
      <c r="V5715">
        <v>88.155000000000001</v>
      </c>
      <c r="W5715">
        <v>60</v>
      </c>
      <c r="X5715">
        <v>111</v>
      </c>
      <c r="Y5715">
        <v>3</v>
      </c>
      <c r="AB5715">
        <v>177</v>
      </c>
      <c r="AC5715">
        <v>3</v>
      </c>
      <c r="AD5715">
        <v>22.3</v>
      </c>
      <c r="AE5715">
        <v>3</v>
      </c>
      <c r="AF5715">
        <v>6000</v>
      </c>
      <c r="AG5715">
        <v>4</v>
      </c>
      <c r="AH5715">
        <v>6000</v>
      </c>
      <c r="AI5715">
        <v>4</v>
      </c>
      <c r="AJ5715">
        <v>111</v>
      </c>
      <c r="AK5715">
        <v>3</v>
      </c>
      <c r="AN5715">
        <v>177</v>
      </c>
      <c r="AO5715">
        <v>3</v>
      </c>
      <c r="AP5715">
        <v>22.3</v>
      </c>
      <c r="AQ5715">
        <v>3</v>
      </c>
      <c r="AS5715">
        <v>4</v>
      </c>
      <c r="AT5715">
        <v>6000</v>
      </c>
      <c r="AU5715">
        <v>4</v>
      </c>
    </row>
    <row r="5716" spans="1:47" x14ac:dyDescent="0.35">
      <c r="A5716">
        <v>9843</v>
      </c>
      <c r="B5716" t="s">
        <v>47</v>
      </c>
      <c r="C5716">
        <v>2011</v>
      </c>
      <c r="D5716">
        <v>9</v>
      </c>
      <c r="E5716">
        <v>19</v>
      </c>
      <c r="F5716">
        <v>18</v>
      </c>
      <c r="G5716">
        <v>33</v>
      </c>
      <c r="H5716">
        <v>55.8</v>
      </c>
      <c r="I5716">
        <v>9</v>
      </c>
      <c r="J5716">
        <v>5.6</v>
      </c>
      <c r="K5716">
        <v>5.6</v>
      </c>
      <c r="L5716">
        <v>5.3</v>
      </c>
      <c r="M5716">
        <v>5.0999999999999996</v>
      </c>
      <c r="R5716" t="s">
        <v>578</v>
      </c>
      <c r="T5716" t="s">
        <v>3752</v>
      </c>
      <c r="U5716">
        <v>14.186</v>
      </c>
      <c r="V5716">
        <v>-90.238</v>
      </c>
      <c r="W5716">
        <v>100</v>
      </c>
      <c r="X5716">
        <v>1</v>
      </c>
      <c r="Y5716">
        <v>1</v>
      </c>
      <c r="AE5716">
        <v>1</v>
      </c>
      <c r="AJ5716">
        <v>1</v>
      </c>
      <c r="AK5716">
        <v>1</v>
      </c>
      <c r="AQ5716">
        <v>1</v>
      </c>
    </row>
    <row r="5717" spans="1:47" x14ac:dyDescent="0.35">
      <c r="A5717">
        <v>9875</v>
      </c>
      <c r="B5717" t="s">
        <v>47</v>
      </c>
      <c r="C5717">
        <v>2011</v>
      </c>
      <c r="D5717">
        <v>10</v>
      </c>
      <c r="E5717">
        <v>20</v>
      </c>
      <c r="F5717">
        <v>17</v>
      </c>
      <c r="G5717">
        <v>18</v>
      </c>
      <c r="H5717">
        <v>34.1</v>
      </c>
      <c r="I5717">
        <v>10</v>
      </c>
      <c r="J5717">
        <v>5</v>
      </c>
      <c r="M5717">
        <v>5</v>
      </c>
      <c r="R5717" t="s">
        <v>77</v>
      </c>
      <c r="T5717" t="s">
        <v>3546</v>
      </c>
      <c r="U5717">
        <v>21.210999999999999</v>
      </c>
      <c r="V5717">
        <v>70.533000000000001</v>
      </c>
      <c r="W5717">
        <v>60</v>
      </c>
      <c r="AB5717">
        <v>34</v>
      </c>
      <c r="AC5717">
        <v>1</v>
      </c>
      <c r="AE5717">
        <v>3</v>
      </c>
      <c r="AH5717">
        <v>3000</v>
      </c>
      <c r="AI5717">
        <v>4</v>
      </c>
      <c r="AN5717">
        <v>34</v>
      </c>
      <c r="AO5717">
        <v>1</v>
      </c>
      <c r="AQ5717">
        <v>3</v>
      </c>
      <c r="AT5717">
        <v>3000</v>
      </c>
      <c r="AU5717">
        <v>4</v>
      </c>
    </row>
    <row r="5718" spans="1:47" x14ac:dyDescent="0.35">
      <c r="A5718">
        <v>9846</v>
      </c>
      <c r="B5718" t="s">
        <v>51</v>
      </c>
      <c r="C5718">
        <v>2011</v>
      </c>
      <c r="D5718">
        <v>10</v>
      </c>
      <c r="E5718">
        <v>21</v>
      </c>
      <c r="F5718">
        <v>17</v>
      </c>
      <c r="G5718">
        <v>57</v>
      </c>
      <c r="H5718">
        <v>16.100000000000001</v>
      </c>
      <c r="I5718">
        <v>33</v>
      </c>
      <c r="J5718">
        <v>7.4</v>
      </c>
      <c r="K5718">
        <v>7.4</v>
      </c>
      <c r="L5718">
        <v>7.5</v>
      </c>
      <c r="M5718">
        <v>6.4</v>
      </c>
      <c r="R5718" t="s">
        <v>1827</v>
      </c>
      <c r="T5718" t="s">
        <v>1828</v>
      </c>
      <c r="U5718">
        <v>-28.992999999999999</v>
      </c>
      <c r="V5718">
        <v>-176.238</v>
      </c>
      <c r="W5718">
        <v>170</v>
      </c>
    </row>
    <row r="5719" spans="1:47" x14ac:dyDescent="0.35">
      <c r="A5719">
        <v>9845</v>
      </c>
      <c r="B5719" t="s">
        <v>47</v>
      </c>
      <c r="C5719">
        <v>2011</v>
      </c>
      <c r="D5719">
        <v>10</v>
      </c>
      <c r="E5719">
        <v>23</v>
      </c>
      <c r="F5719">
        <v>10</v>
      </c>
      <c r="G5719">
        <v>41</v>
      </c>
      <c r="H5719">
        <v>22.9</v>
      </c>
      <c r="I5719">
        <v>16</v>
      </c>
      <c r="J5719">
        <v>7.1</v>
      </c>
      <c r="K5719">
        <v>7.1</v>
      </c>
      <c r="L5719">
        <v>7.3</v>
      </c>
      <c r="M5719">
        <v>6.9</v>
      </c>
      <c r="R5719" t="s">
        <v>80</v>
      </c>
      <c r="T5719" t="s">
        <v>3753</v>
      </c>
      <c r="U5719">
        <v>38.722000000000001</v>
      </c>
      <c r="V5719">
        <v>43.512999999999998</v>
      </c>
      <c r="W5719">
        <v>140</v>
      </c>
      <c r="X5719">
        <v>604</v>
      </c>
      <c r="Y5719">
        <v>3</v>
      </c>
      <c r="AB5719">
        <v>2608</v>
      </c>
      <c r="AC5719">
        <v>4</v>
      </c>
      <c r="AD5719">
        <v>1500</v>
      </c>
      <c r="AE5719">
        <v>4</v>
      </c>
      <c r="AF5719">
        <v>5739</v>
      </c>
      <c r="AG5719">
        <v>4</v>
      </c>
      <c r="AH5719">
        <v>4882</v>
      </c>
      <c r="AI5719">
        <v>4</v>
      </c>
      <c r="AJ5719">
        <v>604</v>
      </c>
      <c r="AK5719">
        <v>3</v>
      </c>
      <c r="AN5719">
        <v>2608</v>
      </c>
      <c r="AO5719">
        <v>4</v>
      </c>
      <c r="AP5719">
        <v>1500</v>
      </c>
      <c r="AQ5719">
        <v>4</v>
      </c>
      <c r="AR5719">
        <v>5739</v>
      </c>
      <c r="AS5719">
        <v>4</v>
      </c>
      <c r="AT5719">
        <v>4882</v>
      </c>
      <c r="AU5719">
        <v>4</v>
      </c>
    </row>
    <row r="5720" spans="1:47" x14ac:dyDescent="0.35">
      <c r="A5720">
        <v>9886</v>
      </c>
      <c r="B5720" t="s">
        <v>47</v>
      </c>
      <c r="C5720">
        <v>2011</v>
      </c>
      <c r="D5720">
        <v>10</v>
      </c>
      <c r="E5720">
        <v>28</v>
      </c>
      <c r="F5720">
        <v>18</v>
      </c>
      <c r="G5720">
        <v>54</v>
      </c>
      <c r="H5720">
        <v>34</v>
      </c>
      <c r="I5720">
        <v>24</v>
      </c>
      <c r="J5720">
        <v>6.9</v>
      </c>
      <c r="K5720">
        <v>6.9</v>
      </c>
      <c r="L5720">
        <v>6.9</v>
      </c>
      <c r="M5720">
        <v>6.5</v>
      </c>
      <c r="R5720" t="s">
        <v>479</v>
      </c>
      <c r="T5720" t="s">
        <v>3754</v>
      </c>
      <c r="U5720">
        <v>-14.438000000000001</v>
      </c>
      <c r="V5720">
        <v>-75.965999999999994</v>
      </c>
      <c r="W5720">
        <v>160</v>
      </c>
      <c r="X5720">
        <v>1</v>
      </c>
      <c r="Y5720">
        <v>1</v>
      </c>
      <c r="AB5720">
        <v>103</v>
      </c>
      <c r="AC5720">
        <v>3</v>
      </c>
      <c r="AE5720">
        <v>2</v>
      </c>
      <c r="AF5720">
        <v>134</v>
      </c>
      <c r="AG5720">
        <v>3</v>
      </c>
      <c r="AJ5720">
        <v>1</v>
      </c>
      <c r="AK5720">
        <v>1</v>
      </c>
      <c r="AN5720">
        <v>103</v>
      </c>
      <c r="AO5720">
        <v>2</v>
      </c>
      <c r="AQ5720">
        <v>2</v>
      </c>
      <c r="AR5720">
        <v>134</v>
      </c>
      <c r="AS5720">
        <v>3</v>
      </c>
    </row>
    <row r="5721" spans="1:47" x14ac:dyDescent="0.35">
      <c r="A5721">
        <v>9887</v>
      </c>
      <c r="B5721" t="s">
        <v>47</v>
      </c>
      <c r="C5721">
        <v>2011</v>
      </c>
      <c r="D5721">
        <v>10</v>
      </c>
      <c r="E5721">
        <v>29</v>
      </c>
      <c r="F5721">
        <v>0</v>
      </c>
      <c r="G5721">
        <v>43</v>
      </c>
      <c r="H5721">
        <v>55.1</v>
      </c>
      <c r="I5721">
        <v>10</v>
      </c>
      <c r="J5721">
        <v>3.5</v>
      </c>
      <c r="N5721">
        <v>3.5</v>
      </c>
      <c r="R5721" t="s">
        <v>77</v>
      </c>
      <c r="T5721" t="s">
        <v>3541</v>
      </c>
      <c r="U5721">
        <v>27.449000000000002</v>
      </c>
      <c r="V5721">
        <v>88.683999999999997</v>
      </c>
      <c r="W5721">
        <v>60</v>
      </c>
      <c r="X5721">
        <v>2</v>
      </c>
      <c r="Y5721">
        <v>1</v>
      </c>
      <c r="AJ5721">
        <v>2</v>
      </c>
      <c r="AK5721">
        <v>1</v>
      </c>
    </row>
    <row r="5722" spans="1:47" x14ac:dyDescent="0.35">
      <c r="A5722">
        <v>9888</v>
      </c>
      <c r="B5722" t="s">
        <v>47</v>
      </c>
      <c r="C5722">
        <v>2011</v>
      </c>
      <c r="D5722">
        <v>10</v>
      </c>
      <c r="E5722">
        <v>29</v>
      </c>
      <c r="F5722">
        <v>13</v>
      </c>
      <c r="G5722">
        <v>50</v>
      </c>
      <c r="H5722">
        <v>49</v>
      </c>
      <c r="I5722">
        <v>3</v>
      </c>
      <c r="J5722">
        <v>4</v>
      </c>
      <c r="M5722">
        <v>4</v>
      </c>
      <c r="N5722">
        <v>4</v>
      </c>
      <c r="R5722" t="s">
        <v>570</v>
      </c>
      <c r="T5722" t="s">
        <v>3755</v>
      </c>
      <c r="U5722">
        <v>-0.13</v>
      </c>
      <c r="V5722">
        <v>-78.37</v>
      </c>
      <c r="W5722">
        <v>160</v>
      </c>
      <c r="AE5722">
        <v>1</v>
      </c>
      <c r="AI5722">
        <v>2</v>
      </c>
      <c r="AQ5722">
        <v>1</v>
      </c>
      <c r="AU5722">
        <v>2</v>
      </c>
    </row>
    <row r="5723" spans="1:47" x14ac:dyDescent="0.35">
      <c r="A5723">
        <v>9849</v>
      </c>
      <c r="B5723" t="s">
        <v>47</v>
      </c>
      <c r="C5723">
        <v>2011</v>
      </c>
      <c r="D5723">
        <v>11</v>
      </c>
      <c r="E5723">
        <v>1</v>
      </c>
      <c r="F5723">
        <v>0</v>
      </c>
      <c r="G5723">
        <v>21</v>
      </c>
      <c r="H5723">
        <v>28</v>
      </c>
      <c r="I5723">
        <v>28</v>
      </c>
      <c r="J5723">
        <v>5.6</v>
      </c>
      <c r="K5723">
        <v>5.6</v>
      </c>
      <c r="L5723">
        <v>5.4</v>
      </c>
      <c r="M5723">
        <v>6</v>
      </c>
      <c r="R5723" t="s">
        <v>93</v>
      </c>
      <c r="T5723" t="s">
        <v>1118</v>
      </c>
      <c r="U5723">
        <v>43.648000000000003</v>
      </c>
      <c r="V5723">
        <v>82.436999999999998</v>
      </c>
      <c r="W5723">
        <v>40</v>
      </c>
      <c r="AD5723">
        <v>10.5</v>
      </c>
      <c r="AE5723">
        <v>3</v>
      </c>
      <c r="AF5723">
        <v>2453</v>
      </c>
      <c r="AG5723">
        <v>4</v>
      </c>
      <c r="AI5723">
        <v>3</v>
      </c>
      <c r="AP5723">
        <v>10.5</v>
      </c>
      <c r="AQ5723">
        <v>3</v>
      </c>
      <c r="AR5723">
        <v>2453</v>
      </c>
      <c r="AS5723">
        <v>2</v>
      </c>
      <c r="AU5723">
        <v>3</v>
      </c>
    </row>
    <row r="5724" spans="1:47" x14ac:dyDescent="0.35">
      <c r="A5724">
        <v>9850</v>
      </c>
      <c r="B5724" t="s">
        <v>47</v>
      </c>
      <c r="C5724">
        <v>2011</v>
      </c>
      <c r="D5724">
        <v>11</v>
      </c>
      <c r="E5724">
        <v>6</v>
      </c>
      <c r="F5724">
        <v>3</v>
      </c>
      <c r="G5724">
        <v>53</v>
      </c>
      <c r="H5724">
        <v>10</v>
      </c>
      <c r="I5724">
        <v>5</v>
      </c>
      <c r="J5724">
        <v>5.7</v>
      </c>
      <c r="K5724">
        <v>5.7</v>
      </c>
      <c r="L5724">
        <v>5.6</v>
      </c>
      <c r="M5724">
        <v>5.2</v>
      </c>
      <c r="Q5724">
        <v>8</v>
      </c>
      <c r="R5724" t="s">
        <v>505</v>
      </c>
      <c r="S5724" t="s">
        <v>3726</v>
      </c>
      <c r="T5724" t="s">
        <v>3756</v>
      </c>
      <c r="U5724">
        <v>35.531999999999996</v>
      </c>
      <c r="V5724">
        <v>-96.765000000000001</v>
      </c>
      <c r="W5724">
        <v>150</v>
      </c>
      <c r="AB5724">
        <v>2</v>
      </c>
      <c r="AC5724">
        <v>1</v>
      </c>
      <c r="AE5724">
        <v>2</v>
      </c>
      <c r="AF5724">
        <v>14</v>
      </c>
      <c r="AG5724">
        <v>1</v>
      </c>
      <c r="AI5724">
        <v>3</v>
      </c>
      <c r="AN5724">
        <v>2</v>
      </c>
      <c r="AO5724">
        <v>1</v>
      </c>
      <c r="AQ5724">
        <v>2</v>
      </c>
      <c r="AR5724">
        <v>14</v>
      </c>
      <c r="AS5724">
        <v>1</v>
      </c>
      <c r="AU5724">
        <v>3</v>
      </c>
    </row>
    <row r="5725" spans="1:47" x14ac:dyDescent="0.35">
      <c r="A5725">
        <v>9851</v>
      </c>
      <c r="B5725" t="s">
        <v>47</v>
      </c>
      <c r="C5725">
        <v>2011</v>
      </c>
      <c r="D5725">
        <v>11</v>
      </c>
      <c r="E5725">
        <v>7</v>
      </c>
      <c r="F5725">
        <v>9</v>
      </c>
      <c r="G5725">
        <v>43</v>
      </c>
      <c r="H5725">
        <v>15.9</v>
      </c>
      <c r="I5725">
        <v>46</v>
      </c>
      <c r="J5725">
        <v>5</v>
      </c>
      <c r="K5725">
        <v>5</v>
      </c>
      <c r="M5725">
        <v>5</v>
      </c>
      <c r="R5725" t="s">
        <v>621</v>
      </c>
      <c r="T5725" t="s">
        <v>3757</v>
      </c>
      <c r="U5725">
        <v>7.9039999999999999</v>
      </c>
      <c r="V5725">
        <v>125.185</v>
      </c>
      <c r="W5725">
        <v>170</v>
      </c>
      <c r="AB5725">
        <v>31</v>
      </c>
      <c r="AC5725">
        <v>1</v>
      </c>
      <c r="AE5725">
        <v>1</v>
      </c>
      <c r="AH5725">
        <v>23</v>
      </c>
      <c r="AI5725">
        <v>1</v>
      </c>
      <c r="AN5725">
        <v>31</v>
      </c>
      <c r="AO5725">
        <v>1</v>
      </c>
      <c r="AQ5725">
        <v>1</v>
      </c>
      <c r="AT5725">
        <v>23</v>
      </c>
      <c r="AU5725">
        <v>1</v>
      </c>
    </row>
    <row r="5726" spans="1:47" x14ac:dyDescent="0.35">
      <c r="A5726">
        <v>9889</v>
      </c>
      <c r="B5726" t="s">
        <v>47</v>
      </c>
      <c r="C5726">
        <v>2011</v>
      </c>
      <c r="D5726">
        <v>11</v>
      </c>
      <c r="E5726">
        <v>8</v>
      </c>
      <c r="F5726">
        <v>2</v>
      </c>
      <c r="G5726">
        <v>46</v>
      </c>
      <c r="H5726">
        <v>57</v>
      </c>
      <c r="I5726">
        <v>5</v>
      </c>
      <c r="J5726">
        <v>5</v>
      </c>
      <c r="K5726">
        <v>5</v>
      </c>
      <c r="M5726">
        <v>4.7</v>
      </c>
      <c r="R5726" t="s">
        <v>505</v>
      </c>
      <c r="S5726" t="s">
        <v>3726</v>
      </c>
      <c r="T5726" t="s">
        <v>3758</v>
      </c>
      <c r="U5726">
        <v>35.530999999999999</v>
      </c>
      <c r="V5726">
        <v>-96.787999999999997</v>
      </c>
      <c r="W5726">
        <v>150</v>
      </c>
      <c r="AE5726">
        <v>1</v>
      </c>
      <c r="AI5726">
        <v>2</v>
      </c>
      <c r="AQ5726">
        <v>1</v>
      </c>
      <c r="AU5726">
        <v>2</v>
      </c>
    </row>
    <row r="5727" spans="1:47" x14ac:dyDescent="0.35">
      <c r="A5727">
        <v>9852</v>
      </c>
      <c r="B5727" t="s">
        <v>47</v>
      </c>
      <c r="C5727">
        <v>2011</v>
      </c>
      <c r="D5727">
        <v>11</v>
      </c>
      <c r="E5727">
        <v>9</v>
      </c>
      <c r="F5727">
        <v>19</v>
      </c>
      <c r="G5727">
        <v>23</v>
      </c>
      <c r="H5727">
        <v>33.200000000000003</v>
      </c>
      <c r="I5727">
        <v>5</v>
      </c>
      <c r="J5727">
        <v>5.7</v>
      </c>
      <c r="K5727">
        <v>5.7</v>
      </c>
      <c r="L5727">
        <v>5.6</v>
      </c>
      <c r="M5727">
        <v>5.6</v>
      </c>
      <c r="R5727" t="s">
        <v>80</v>
      </c>
      <c r="T5727" t="s">
        <v>325</v>
      </c>
      <c r="U5727">
        <v>38.429000000000002</v>
      </c>
      <c r="V5727">
        <v>43.228999999999999</v>
      </c>
      <c r="W5727">
        <v>140</v>
      </c>
      <c r="X5727">
        <v>40</v>
      </c>
      <c r="Y5727">
        <v>1</v>
      </c>
      <c r="AE5727">
        <v>1</v>
      </c>
      <c r="AG5727">
        <v>1</v>
      </c>
      <c r="AJ5727">
        <v>40</v>
      </c>
      <c r="AK5727">
        <v>1</v>
      </c>
      <c r="AQ5727">
        <v>1</v>
      </c>
      <c r="AS5727">
        <v>1</v>
      </c>
    </row>
    <row r="5728" spans="1:47" x14ac:dyDescent="0.35">
      <c r="A5728">
        <v>9890</v>
      </c>
      <c r="B5728" t="s">
        <v>47</v>
      </c>
      <c r="C5728">
        <v>2011</v>
      </c>
      <c r="D5728">
        <v>11</v>
      </c>
      <c r="E5728">
        <v>21</v>
      </c>
      <c r="F5728">
        <v>3</v>
      </c>
      <c r="G5728">
        <v>15</v>
      </c>
      <c r="H5728">
        <v>42.2</v>
      </c>
      <c r="I5728">
        <v>114</v>
      </c>
      <c r="J5728">
        <v>5.8</v>
      </c>
      <c r="K5728">
        <v>5.8</v>
      </c>
      <c r="M5728">
        <v>5.9</v>
      </c>
      <c r="R5728" t="s">
        <v>77</v>
      </c>
      <c r="T5728" t="s">
        <v>3759</v>
      </c>
      <c r="U5728">
        <v>24.954999999999998</v>
      </c>
      <c r="V5728">
        <v>95.236000000000004</v>
      </c>
      <c r="W5728">
        <v>60</v>
      </c>
      <c r="AE5728">
        <v>1</v>
      </c>
      <c r="AQ5728">
        <v>1</v>
      </c>
    </row>
    <row r="5729" spans="1:47" x14ac:dyDescent="0.35">
      <c r="A5729">
        <v>9863</v>
      </c>
      <c r="B5729" t="s">
        <v>47</v>
      </c>
      <c r="C5729">
        <v>2011</v>
      </c>
      <c r="D5729">
        <v>11</v>
      </c>
      <c r="E5729">
        <v>24</v>
      </c>
      <c r="F5729">
        <v>21</v>
      </c>
      <c r="G5729">
        <v>13</v>
      </c>
      <c r="H5729">
        <v>15.6</v>
      </c>
      <c r="I5729">
        <v>43</v>
      </c>
      <c r="J5729">
        <v>5.0999999999999996</v>
      </c>
      <c r="M5729">
        <v>5.0999999999999996</v>
      </c>
      <c r="R5729" t="s">
        <v>591</v>
      </c>
      <c r="T5729" t="s">
        <v>1788</v>
      </c>
      <c r="U5729">
        <v>13.297000000000001</v>
      </c>
      <c r="V5729">
        <v>-87.897999999999996</v>
      </c>
      <c r="W5729">
        <v>100</v>
      </c>
      <c r="AE5729">
        <v>1</v>
      </c>
      <c r="AH5729">
        <v>80</v>
      </c>
      <c r="AI5729">
        <v>2</v>
      </c>
      <c r="AQ5729">
        <v>1</v>
      </c>
      <c r="AT5729">
        <v>80</v>
      </c>
      <c r="AU5729">
        <v>2</v>
      </c>
    </row>
    <row r="5730" spans="1:47" x14ac:dyDescent="0.35">
      <c r="A5730">
        <v>9891</v>
      </c>
      <c r="B5730" t="s">
        <v>47</v>
      </c>
      <c r="C5730">
        <v>2011</v>
      </c>
      <c r="D5730">
        <v>12</v>
      </c>
      <c r="E5730">
        <v>1</v>
      </c>
      <c r="F5730">
        <v>12</v>
      </c>
      <c r="G5730">
        <v>48</v>
      </c>
      <c r="H5730">
        <v>17.7</v>
      </c>
      <c r="I5730">
        <v>32</v>
      </c>
      <c r="J5730">
        <v>5.3</v>
      </c>
      <c r="M5730">
        <v>5.3</v>
      </c>
      <c r="N5730">
        <v>5.6</v>
      </c>
      <c r="R5730" t="s">
        <v>93</v>
      </c>
      <c r="T5730" t="s">
        <v>3748</v>
      </c>
      <c r="U5730">
        <v>38.31</v>
      </c>
      <c r="V5730">
        <v>76.888000000000005</v>
      </c>
      <c r="W5730">
        <v>40</v>
      </c>
      <c r="AE5730">
        <v>2</v>
      </c>
      <c r="AH5730">
        <v>300</v>
      </c>
      <c r="AI5730">
        <v>3</v>
      </c>
      <c r="AQ5730">
        <v>2</v>
      </c>
      <c r="AT5730">
        <v>300</v>
      </c>
      <c r="AU5730">
        <v>3</v>
      </c>
    </row>
    <row r="5731" spans="1:47" x14ac:dyDescent="0.35">
      <c r="A5731">
        <v>9854</v>
      </c>
      <c r="B5731" t="s">
        <v>47</v>
      </c>
      <c r="C5731">
        <v>2011</v>
      </c>
      <c r="D5731">
        <v>12</v>
      </c>
      <c r="E5731">
        <v>3</v>
      </c>
      <c r="F5731">
        <v>6</v>
      </c>
      <c r="G5731">
        <v>19</v>
      </c>
      <c r="H5731">
        <v>10.4</v>
      </c>
      <c r="I5731">
        <v>56</v>
      </c>
      <c r="J5731">
        <v>5.3</v>
      </c>
      <c r="M5731">
        <v>5.3</v>
      </c>
      <c r="N5731">
        <v>5.7</v>
      </c>
      <c r="R5731" t="s">
        <v>1186</v>
      </c>
      <c r="T5731" t="s">
        <v>1299</v>
      </c>
      <c r="U5731">
        <v>-41.363999999999997</v>
      </c>
      <c r="V5731">
        <v>174.315</v>
      </c>
      <c r="W5731">
        <v>170</v>
      </c>
      <c r="AE5731">
        <v>1</v>
      </c>
      <c r="AI5731">
        <v>2</v>
      </c>
      <c r="AQ5731">
        <v>1</v>
      </c>
      <c r="AU5731">
        <v>2</v>
      </c>
    </row>
    <row r="5732" spans="1:47" x14ac:dyDescent="0.35">
      <c r="A5732">
        <v>9853</v>
      </c>
      <c r="B5732" t="s">
        <v>47</v>
      </c>
      <c r="C5732">
        <v>2011</v>
      </c>
      <c r="D5732">
        <v>12</v>
      </c>
      <c r="E5732">
        <v>11</v>
      </c>
      <c r="F5732">
        <v>1</v>
      </c>
      <c r="G5732">
        <v>47</v>
      </c>
      <c r="H5732">
        <v>25.9</v>
      </c>
      <c r="I5732">
        <v>54</v>
      </c>
      <c r="J5732">
        <v>6.4</v>
      </c>
      <c r="K5732">
        <v>6.4</v>
      </c>
      <c r="M5732">
        <v>6.2</v>
      </c>
      <c r="R5732" t="s">
        <v>543</v>
      </c>
      <c r="T5732" t="s">
        <v>1644</v>
      </c>
      <c r="U5732">
        <v>17.844000000000001</v>
      </c>
      <c r="V5732">
        <v>-99.962999999999994</v>
      </c>
      <c r="W5732">
        <v>150</v>
      </c>
      <c r="X5732">
        <v>2</v>
      </c>
      <c r="Y5732">
        <v>1</v>
      </c>
      <c r="AB5732">
        <v>5</v>
      </c>
      <c r="AC5732">
        <v>1</v>
      </c>
      <c r="AE5732">
        <v>2</v>
      </c>
      <c r="AH5732">
        <v>70</v>
      </c>
      <c r="AI5732">
        <v>2</v>
      </c>
      <c r="AJ5732">
        <v>2</v>
      </c>
      <c r="AK5732">
        <v>1</v>
      </c>
      <c r="AN5732">
        <v>5</v>
      </c>
      <c r="AO5732">
        <v>1</v>
      </c>
      <c r="AQ5732">
        <v>2</v>
      </c>
      <c r="AT5732">
        <v>70</v>
      </c>
      <c r="AU5732">
        <v>2</v>
      </c>
    </row>
    <row r="5733" spans="1:47" x14ac:dyDescent="0.35">
      <c r="A5733">
        <v>9855</v>
      </c>
      <c r="B5733" t="s">
        <v>47</v>
      </c>
      <c r="C5733">
        <v>2011</v>
      </c>
      <c r="D5733">
        <v>12</v>
      </c>
      <c r="E5733">
        <v>23</v>
      </c>
      <c r="F5733">
        <v>0</v>
      </c>
      <c r="G5733">
        <v>58</v>
      </c>
      <c r="H5733">
        <v>38.299999999999997</v>
      </c>
      <c r="I5733">
        <v>10</v>
      </c>
      <c r="J5733">
        <v>5.8</v>
      </c>
      <c r="K5733">
        <v>5.8</v>
      </c>
      <c r="L5733">
        <v>5.6</v>
      </c>
      <c r="M5733">
        <v>5.7</v>
      </c>
      <c r="R5733" t="s">
        <v>1186</v>
      </c>
      <c r="T5733" t="s">
        <v>3136</v>
      </c>
      <c r="U5733">
        <v>-43.49</v>
      </c>
      <c r="V5733">
        <v>172.8</v>
      </c>
      <c r="W5733">
        <v>170</v>
      </c>
      <c r="AB5733">
        <v>60</v>
      </c>
      <c r="AC5733">
        <v>2</v>
      </c>
      <c r="AE5733">
        <v>1</v>
      </c>
      <c r="AI5733">
        <v>1</v>
      </c>
      <c r="AN5733">
        <v>60</v>
      </c>
      <c r="AO5733">
        <v>2</v>
      </c>
      <c r="AQ5733">
        <v>1</v>
      </c>
      <c r="AU5733">
        <v>1</v>
      </c>
    </row>
    <row r="5734" spans="1:47" x14ac:dyDescent="0.35">
      <c r="A5734">
        <v>9856</v>
      </c>
      <c r="B5734" t="s">
        <v>47</v>
      </c>
      <c r="C5734">
        <v>2011</v>
      </c>
      <c r="D5734">
        <v>12</v>
      </c>
      <c r="E5734">
        <v>27</v>
      </c>
      <c r="F5734">
        <v>15</v>
      </c>
      <c r="G5734">
        <v>21</v>
      </c>
      <c r="H5734">
        <v>56.8</v>
      </c>
      <c r="I5734">
        <v>15</v>
      </c>
      <c r="J5734">
        <v>6.7</v>
      </c>
      <c r="K5734">
        <v>6.7</v>
      </c>
      <c r="L5734">
        <v>6.7</v>
      </c>
      <c r="M5734">
        <v>6.1</v>
      </c>
      <c r="R5734" t="s">
        <v>98</v>
      </c>
      <c r="T5734" t="s">
        <v>3760</v>
      </c>
      <c r="U5734">
        <v>51.841999999999999</v>
      </c>
      <c r="V5734">
        <v>95.911000000000001</v>
      </c>
      <c r="W5734">
        <v>40</v>
      </c>
      <c r="AE5734">
        <v>2</v>
      </c>
      <c r="AI5734">
        <v>3</v>
      </c>
      <c r="AQ5734">
        <v>2</v>
      </c>
      <c r="AU5734">
        <v>3</v>
      </c>
    </row>
    <row r="5735" spans="1:47" x14ac:dyDescent="0.35">
      <c r="A5735">
        <v>9866</v>
      </c>
      <c r="B5735" t="s">
        <v>47</v>
      </c>
      <c r="C5735">
        <v>2012</v>
      </c>
      <c r="D5735">
        <v>1</v>
      </c>
      <c r="E5735">
        <v>19</v>
      </c>
      <c r="F5735">
        <v>12</v>
      </c>
      <c r="G5735">
        <v>35</v>
      </c>
      <c r="H5735">
        <v>51.3</v>
      </c>
      <c r="I5735">
        <v>8</v>
      </c>
      <c r="J5735">
        <v>5.3</v>
      </c>
      <c r="K5735">
        <v>5.3</v>
      </c>
      <c r="M5735">
        <v>5.6</v>
      </c>
      <c r="R5735" t="s">
        <v>73</v>
      </c>
      <c r="T5735" t="s">
        <v>3761</v>
      </c>
      <c r="U5735">
        <v>36.287999999999997</v>
      </c>
      <c r="V5735">
        <v>58.835000000000001</v>
      </c>
      <c r="W5735">
        <v>140</v>
      </c>
      <c r="AB5735">
        <v>238</v>
      </c>
      <c r="AC5735">
        <v>3</v>
      </c>
      <c r="AE5735">
        <v>1</v>
      </c>
      <c r="AI5735">
        <v>2</v>
      </c>
      <c r="AN5735">
        <v>238</v>
      </c>
      <c r="AO5735">
        <v>3</v>
      </c>
      <c r="AQ5735">
        <v>1</v>
      </c>
      <c r="AU5735">
        <v>2</v>
      </c>
    </row>
    <row r="5736" spans="1:47" x14ac:dyDescent="0.35">
      <c r="A5736">
        <v>9867</v>
      </c>
      <c r="B5736" t="s">
        <v>47</v>
      </c>
      <c r="C5736">
        <v>2012</v>
      </c>
      <c r="D5736">
        <v>1</v>
      </c>
      <c r="E5736">
        <v>30</v>
      </c>
      <c r="F5736">
        <v>5</v>
      </c>
      <c r="G5736">
        <v>11</v>
      </c>
      <c r="H5736">
        <v>0.9</v>
      </c>
      <c r="I5736">
        <v>43</v>
      </c>
      <c r="J5736">
        <v>6.4</v>
      </c>
      <c r="K5736">
        <v>6.4</v>
      </c>
      <c r="L5736">
        <v>5.9</v>
      </c>
      <c r="M5736">
        <v>6.3</v>
      </c>
      <c r="R5736" t="s">
        <v>479</v>
      </c>
      <c r="T5736" t="s">
        <v>618</v>
      </c>
      <c r="U5736">
        <v>-14.167999999999999</v>
      </c>
      <c r="V5736">
        <v>-75.635000000000005</v>
      </c>
      <c r="W5736">
        <v>160</v>
      </c>
      <c r="AB5736">
        <v>119</v>
      </c>
      <c r="AC5736">
        <v>3</v>
      </c>
      <c r="AE5736">
        <v>1</v>
      </c>
      <c r="AI5736">
        <v>1</v>
      </c>
      <c r="AN5736">
        <v>119</v>
      </c>
      <c r="AO5736">
        <v>3</v>
      </c>
      <c r="AQ5736">
        <v>1</v>
      </c>
      <c r="AU5736">
        <v>1</v>
      </c>
    </row>
    <row r="5737" spans="1:47" x14ac:dyDescent="0.35">
      <c r="A5737">
        <v>9871</v>
      </c>
      <c r="B5737" t="s">
        <v>51</v>
      </c>
      <c r="C5737">
        <v>2012</v>
      </c>
      <c r="D5737">
        <v>2</v>
      </c>
      <c r="E5737">
        <v>2</v>
      </c>
      <c r="F5737">
        <v>13</v>
      </c>
      <c r="G5737">
        <v>34</v>
      </c>
      <c r="H5737">
        <v>40.6</v>
      </c>
      <c r="I5737">
        <v>23</v>
      </c>
      <c r="J5737">
        <v>7</v>
      </c>
      <c r="K5737">
        <v>7</v>
      </c>
      <c r="L5737">
        <v>6.9</v>
      </c>
      <c r="M5737">
        <v>6.5</v>
      </c>
      <c r="R5737" t="s">
        <v>1423</v>
      </c>
      <c r="T5737" t="s">
        <v>1424</v>
      </c>
      <c r="U5737">
        <v>-17.827000000000002</v>
      </c>
      <c r="V5737">
        <v>167.13300000000001</v>
      </c>
      <c r="W5737">
        <v>170</v>
      </c>
    </row>
    <row r="5738" spans="1:47" x14ac:dyDescent="0.35">
      <c r="A5738">
        <v>9870</v>
      </c>
      <c r="B5738" t="s">
        <v>47</v>
      </c>
      <c r="C5738">
        <v>2012</v>
      </c>
      <c r="D5738">
        <v>2</v>
      </c>
      <c r="E5738">
        <v>6</v>
      </c>
      <c r="F5738">
        <v>3</v>
      </c>
      <c r="G5738">
        <v>49</v>
      </c>
      <c r="H5738">
        <v>12.5</v>
      </c>
      <c r="I5738">
        <v>11</v>
      </c>
      <c r="J5738">
        <v>6.7</v>
      </c>
      <c r="K5738">
        <v>6.7</v>
      </c>
      <c r="L5738">
        <v>6.6</v>
      </c>
      <c r="M5738">
        <v>6.3</v>
      </c>
      <c r="R5738" t="s">
        <v>621</v>
      </c>
      <c r="T5738" t="s">
        <v>3762</v>
      </c>
      <c r="U5738">
        <v>9.9990000000000006</v>
      </c>
      <c r="V5738">
        <v>123.206</v>
      </c>
      <c r="W5738">
        <v>170</v>
      </c>
      <c r="X5738">
        <v>51</v>
      </c>
      <c r="Y5738">
        <v>2</v>
      </c>
      <c r="Z5738">
        <v>62</v>
      </c>
      <c r="AA5738">
        <v>2</v>
      </c>
      <c r="AB5738">
        <v>112</v>
      </c>
      <c r="AC5738">
        <v>3</v>
      </c>
      <c r="AD5738">
        <v>15</v>
      </c>
      <c r="AE5738">
        <v>3</v>
      </c>
      <c r="AF5738">
        <v>15000</v>
      </c>
      <c r="AG5738">
        <v>4</v>
      </c>
      <c r="AJ5738">
        <v>51</v>
      </c>
      <c r="AK5738">
        <v>2</v>
      </c>
      <c r="AL5738">
        <v>62</v>
      </c>
      <c r="AM5738">
        <v>2</v>
      </c>
      <c r="AN5738">
        <v>112</v>
      </c>
      <c r="AO5738">
        <v>3</v>
      </c>
      <c r="AP5738">
        <v>15</v>
      </c>
      <c r="AQ5738">
        <v>3</v>
      </c>
      <c r="AR5738">
        <v>15000</v>
      </c>
      <c r="AS5738">
        <v>4</v>
      </c>
    </row>
    <row r="5739" spans="1:47" x14ac:dyDescent="0.35">
      <c r="A5739">
        <v>9904</v>
      </c>
      <c r="B5739" t="s">
        <v>47</v>
      </c>
      <c r="C5739">
        <v>2012</v>
      </c>
      <c r="D5739">
        <v>2</v>
      </c>
      <c r="E5739">
        <v>26</v>
      </c>
      <c r="F5739">
        <v>2</v>
      </c>
      <c r="G5739">
        <v>35</v>
      </c>
      <c r="H5739">
        <v>0.5</v>
      </c>
      <c r="I5739">
        <v>28</v>
      </c>
      <c r="J5739">
        <v>5.9</v>
      </c>
      <c r="K5739">
        <v>5.9</v>
      </c>
      <c r="L5739">
        <v>5.7</v>
      </c>
      <c r="M5739">
        <v>5.9</v>
      </c>
      <c r="R5739" t="s">
        <v>738</v>
      </c>
      <c r="T5739" t="s">
        <v>3576</v>
      </c>
      <c r="U5739">
        <v>22.661000000000001</v>
      </c>
      <c r="V5739">
        <v>120.89100000000001</v>
      </c>
      <c r="W5739">
        <v>30</v>
      </c>
      <c r="AE5739">
        <v>1</v>
      </c>
      <c r="AQ5739">
        <v>1</v>
      </c>
    </row>
    <row r="5740" spans="1:47" x14ac:dyDescent="0.35">
      <c r="A5740">
        <v>9903</v>
      </c>
      <c r="B5740" t="s">
        <v>47</v>
      </c>
      <c r="C5740">
        <v>2012</v>
      </c>
      <c r="D5740">
        <v>2</v>
      </c>
      <c r="E5740">
        <v>27</v>
      </c>
      <c r="F5740">
        <v>18</v>
      </c>
      <c r="G5740">
        <v>48</v>
      </c>
      <c r="H5740">
        <v>55.3</v>
      </c>
      <c r="I5740">
        <v>10</v>
      </c>
      <c r="J5740">
        <v>5.2</v>
      </c>
      <c r="M5740">
        <v>5.2</v>
      </c>
      <c r="N5740">
        <v>5.2</v>
      </c>
      <c r="R5740" t="s">
        <v>73</v>
      </c>
      <c r="T5740" t="s">
        <v>1911</v>
      </c>
      <c r="U5740">
        <v>31.428000000000001</v>
      </c>
      <c r="V5740">
        <v>56.777999999999999</v>
      </c>
      <c r="W5740">
        <v>140</v>
      </c>
      <c r="AB5740">
        <v>6</v>
      </c>
      <c r="AC5740">
        <v>1</v>
      </c>
      <c r="AE5740">
        <v>1</v>
      </c>
      <c r="AI5740">
        <v>2</v>
      </c>
      <c r="AN5740">
        <v>6</v>
      </c>
      <c r="AO5740">
        <v>1</v>
      </c>
      <c r="AQ5740">
        <v>1</v>
      </c>
      <c r="AU5740">
        <v>2</v>
      </c>
    </row>
    <row r="5741" spans="1:47" x14ac:dyDescent="0.35">
      <c r="A5741">
        <v>9905</v>
      </c>
      <c r="B5741" t="s">
        <v>47</v>
      </c>
      <c r="C5741">
        <v>2012</v>
      </c>
      <c r="D5741">
        <v>3</v>
      </c>
      <c r="E5741">
        <v>5</v>
      </c>
      <c r="F5741">
        <v>23</v>
      </c>
      <c r="G5741">
        <v>6</v>
      </c>
      <c r="H5741">
        <v>30.8</v>
      </c>
      <c r="I5741">
        <v>37</v>
      </c>
      <c r="J5741">
        <v>5.6</v>
      </c>
      <c r="K5741">
        <v>5.6</v>
      </c>
      <c r="L5741">
        <v>2.1</v>
      </c>
      <c r="M5741">
        <v>5.2</v>
      </c>
      <c r="R5741" t="s">
        <v>621</v>
      </c>
      <c r="T5741" t="s">
        <v>1482</v>
      </c>
      <c r="U5741">
        <v>12.353999999999999</v>
      </c>
      <c r="V5741">
        <v>123.7</v>
      </c>
      <c r="W5741">
        <v>170</v>
      </c>
      <c r="AB5741">
        <v>10</v>
      </c>
      <c r="AC5741">
        <v>1</v>
      </c>
      <c r="AE5741">
        <v>1</v>
      </c>
      <c r="AF5741">
        <v>1</v>
      </c>
      <c r="AG5741">
        <v>1</v>
      </c>
      <c r="AI5741">
        <v>2</v>
      </c>
      <c r="AN5741">
        <v>10</v>
      </c>
      <c r="AO5741">
        <v>1</v>
      </c>
      <c r="AQ5741">
        <v>1</v>
      </c>
      <c r="AR5741">
        <v>1</v>
      </c>
      <c r="AS5741">
        <v>1</v>
      </c>
      <c r="AU5741">
        <v>2</v>
      </c>
    </row>
    <row r="5742" spans="1:47" x14ac:dyDescent="0.35">
      <c r="A5742">
        <v>10413</v>
      </c>
      <c r="B5742" t="s">
        <v>51</v>
      </c>
      <c r="C5742">
        <v>2012</v>
      </c>
      <c r="D5742">
        <v>3</v>
      </c>
      <c r="E5742">
        <v>9</v>
      </c>
      <c r="F5742">
        <v>7</v>
      </c>
      <c r="G5742">
        <v>9</v>
      </c>
      <c r="H5742">
        <v>50.9</v>
      </c>
      <c r="I5742">
        <v>16</v>
      </c>
      <c r="J5742">
        <v>6.7</v>
      </c>
      <c r="K5742">
        <v>6.7</v>
      </c>
      <c r="R5742" t="s">
        <v>1423</v>
      </c>
      <c r="T5742" t="s">
        <v>1424</v>
      </c>
      <c r="U5742">
        <v>-19.125</v>
      </c>
      <c r="V5742">
        <v>169.613</v>
      </c>
      <c r="W5742">
        <v>170</v>
      </c>
    </row>
    <row r="5743" spans="1:47" x14ac:dyDescent="0.35">
      <c r="A5743">
        <v>9878</v>
      </c>
      <c r="B5743" t="s">
        <v>51</v>
      </c>
      <c r="C5743">
        <v>2012</v>
      </c>
      <c r="D5743">
        <v>3</v>
      </c>
      <c r="E5743">
        <v>14</v>
      </c>
      <c r="F5743">
        <v>9</v>
      </c>
      <c r="G5743">
        <v>8</v>
      </c>
      <c r="H5743">
        <v>35.1</v>
      </c>
      <c r="I5743">
        <v>12</v>
      </c>
      <c r="J5743">
        <v>6.9</v>
      </c>
      <c r="K5743">
        <v>6.9</v>
      </c>
      <c r="L5743">
        <v>6.9</v>
      </c>
      <c r="M5743">
        <v>6.7</v>
      </c>
      <c r="R5743" t="s">
        <v>199</v>
      </c>
      <c r="T5743" t="s">
        <v>1816</v>
      </c>
      <c r="U5743">
        <v>40.887</v>
      </c>
      <c r="V5743">
        <v>144.94399999999999</v>
      </c>
      <c r="W5743">
        <v>30</v>
      </c>
    </row>
    <row r="5744" spans="1:47" x14ac:dyDescent="0.35">
      <c r="A5744">
        <v>9877</v>
      </c>
      <c r="B5744" t="s">
        <v>47</v>
      </c>
      <c r="C5744">
        <v>2012</v>
      </c>
      <c r="D5744">
        <v>3</v>
      </c>
      <c r="E5744">
        <v>16</v>
      </c>
      <c r="F5744">
        <v>7</v>
      </c>
      <c r="G5744">
        <v>58</v>
      </c>
      <c r="H5744">
        <v>2.5</v>
      </c>
      <c r="I5744">
        <v>18</v>
      </c>
      <c r="J5744">
        <v>5.8</v>
      </c>
      <c r="K5744">
        <v>5.8</v>
      </c>
      <c r="L5744">
        <v>5.3</v>
      </c>
      <c r="M5744">
        <v>5.8</v>
      </c>
      <c r="R5744" t="s">
        <v>621</v>
      </c>
      <c r="T5744" t="s">
        <v>3763</v>
      </c>
      <c r="U5744">
        <v>10.037000000000001</v>
      </c>
      <c r="V5744">
        <v>125.633</v>
      </c>
      <c r="W5744">
        <v>170</v>
      </c>
      <c r="AB5744">
        <v>55</v>
      </c>
      <c r="AC5744">
        <v>2</v>
      </c>
      <c r="AE5744">
        <v>1</v>
      </c>
      <c r="AF5744">
        <v>4</v>
      </c>
      <c r="AG5744">
        <v>1</v>
      </c>
      <c r="AI5744">
        <v>1</v>
      </c>
      <c r="AN5744">
        <v>55</v>
      </c>
      <c r="AO5744">
        <v>2</v>
      </c>
      <c r="AQ5744">
        <v>1</v>
      </c>
      <c r="AR5744">
        <v>4</v>
      </c>
      <c r="AS5744">
        <v>1</v>
      </c>
      <c r="AU5744">
        <v>1</v>
      </c>
    </row>
    <row r="5745" spans="1:47" x14ac:dyDescent="0.35">
      <c r="A5745">
        <v>9876</v>
      </c>
      <c r="B5745" t="s">
        <v>51</v>
      </c>
      <c r="C5745">
        <v>2012</v>
      </c>
      <c r="D5745">
        <v>3</v>
      </c>
      <c r="E5745">
        <v>20</v>
      </c>
      <c r="F5745">
        <v>18</v>
      </c>
      <c r="G5745">
        <v>2</v>
      </c>
      <c r="H5745">
        <v>47.4</v>
      </c>
      <c r="I5745">
        <v>20</v>
      </c>
      <c r="J5745">
        <v>7.4</v>
      </c>
      <c r="K5745">
        <v>7.4</v>
      </c>
      <c r="L5745">
        <v>7.6</v>
      </c>
      <c r="M5745">
        <v>6.6</v>
      </c>
      <c r="Q5745">
        <v>8</v>
      </c>
      <c r="R5745" t="s">
        <v>543</v>
      </c>
      <c r="T5745" t="s">
        <v>3764</v>
      </c>
      <c r="U5745">
        <v>16.492999999999999</v>
      </c>
      <c r="V5745">
        <v>-98.230999999999995</v>
      </c>
      <c r="W5745">
        <v>150</v>
      </c>
      <c r="X5745">
        <v>2</v>
      </c>
      <c r="Y5745">
        <v>1</v>
      </c>
      <c r="AB5745">
        <v>13</v>
      </c>
      <c r="AC5745">
        <v>1</v>
      </c>
      <c r="AE5745">
        <v>3</v>
      </c>
      <c r="AF5745">
        <v>800</v>
      </c>
      <c r="AG5745">
        <v>3</v>
      </c>
      <c r="AJ5745">
        <v>2</v>
      </c>
      <c r="AK5745">
        <v>1</v>
      </c>
      <c r="AN5745">
        <v>13</v>
      </c>
      <c r="AO5745">
        <v>1</v>
      </c>
      <c r="AQ5745">
        <v>3</v>
      </c>
      <c r="AR5745">
        <v>800</v>
      </c>
      <c r="AS5745">
        <v>3</v>
      </c>
    </row>
    <row r="5746" spans="1:47" x14ac:dyDescent="0.35">
      <c r="A5746">
        <v>9920</v>
      </c>
      <c r="B5746" t="s">
        <v>47</v>
      </c>
      <c r="C5746">
        <v>2012</v>
      </c>
      <c r="D5746">
        <v>3</v>
      </c>
      <c r="E5746">
        <v>25</v>
      </c>
      <c r="F5746">
        <v>22</v>
      </c>
      <c r="G5746">
        <v>37</v>
      </c>
      <c r="H5746">
        <v>6</v>
      </c>
      <c r="I5746">
        <v>41</v>
      </c>
      <c r="J5746">
        <v>7.2</v>
      </c>
      <c r="K5746">
        <v>7.2</v>
      </c>
      <c r="L5746">
        <v>7</v>
      </c>
      <c r="M5746">
        <v>6.5</v>
      </c>
      <c r="R5746" t="s">
        <v>539</v>
      </c>
      <c r="T5746" t="s">
        <v>3765</v>
      </c>
      <c r="U5746">
        <v>-35.200000000000003</v>
      </c>
      <c r="V5746">
        <v>-72.216999999999999</v>
      </c>
      <c r="W5746">
        <v>160</v>
      </c>
      <c r="X5746">
        <v>1</v>
      </c>
      <c r="Y5746">
        <v>1</v>
      </c>
      <c r="AB5746">
        <v>14</v>
      </c>
      <c r="AC5746">
        <v>1</v>
      </c>
      <c r="AE5746">
        <v>1</v>
      </c>
      <c r="AI5746">
        <v>2</v>
      </c>
      <c r="AJ5746">
        <v>1</v>
      </c>
      <c r="AK5746">
        <v>1</v>
      </c>
      <c r="AN5746">
        <v>14</v>
      </c>
      <c r="AO5746">
        <v>1</v>
      </c>
      <c r="AQ5746">
        <v>1</v>
      </c>
      <c r="AU5746">
        <v>2</v>
      </c>
    </row>
    <row r="5747" spans="1:47" x14ac:dyDescent="0.35">
      <c r="A5747">
        <v>9879</v>
      </c>
      <c r="B5747" t="s">
        <v>51</v>
      </c>
      <c r="C5747">
        <v>2012</v>
      </c>
      <c r="D5747">
        <v>4</v>
      </c>
      <c r="E5747">
        <v>11</v>
      </c>
      <c r="F5747">
        <v>8</v>
      </c>
      <c r="G5747">
        <v>38</v>
      </c>
      <c r="H5747">
        <v>36.700000000000003</v>
      </c>
      <c r="I5747">
        <v>20</v>
      </c>
      <c r="J5747">
        <v>8.6</v>
      </c>
      <c r="K5747">
        <v>8.6</v>
      </c>
      <c r="L5747">
        <v>8.5</v>
      </c>
      <c r="M5747">
        <v>7.4</v>
      </c>
      <c r="R5747" t="s">
        <v>676</v>
      </c>
      <c r="T5747" t="s">
        <v>3766</v>
      </c>
      <c r="U5747">
        <v>2.327</v>
      </c>
      <c r="V5747">
        <v>93.063000000000002</v>
      </c>
      <c r="W5747">
        <v>60</v>
      </c>
      <c r="X5747">
        <v>10</v>
      </c>
      <c r="Y5747">
        <v>1</v>
      </c>
      <c r="AB5747">
        <v>12</v>
      </c>
      <c r="AC5747">
        <v>1</v>
      </c>
      <c r="AE5747">
        <v>1</v>
      </c>
      <c r="AI5747">
        <v>2</v>
      </c>
      <c r="AJ5747">
        <v>10</v>
      </c>
      <c r="AK5747">
        <v>1</v>
      </c>
      <c r="AN5747">
        <v>12</v>
      </c>
      <c r="AO5747">
        <v>1</v>
      </c>
      <c r="AQ5747">
        <v>1</v>
      </c>
      <c r="AU5747">
        <v>2</v>
      </c>
    </row>
    <row r="5748" spans="1:47" x14ac:dyDescent="0.35">
      <c r="A5748">
        <v>9880</v>
      </c>
      <c r="B5748" t="s">
        <v>51</v>
      </c>
      <c r="C5748">
        <v>2012</v>
      </c>
      <c r="D5748">
        <v>4</v>
      </c>
      <c r="E5748">
        <v>11</v>
      </c>
      <c r="F5748">
        <v>10</v>
      </c>
      <c r="G5748">
        <v>43</v>
      </c>
      <c r="H5748">
        <v>10.8</v>
      </c>
      <c r="I5748">
        <v>25</v>
      </c>
      <c r="J5748">
        <v>8.1999999999999993</v>
      </c>
      <c r="K5748">
        <v>8.1999999999999993</v>
      </c>
      <c r="M5748">
        <v>7.2</v>
      </c>
      <c r="R5748" t="s">
        <v>676</v>
      </c>
      <c r="T5748" t="s">
        <v>3766</v>
      </c>
      <c r="U5748">
        <v>0.80200000000000005</v>
      </c>
      <c r="V5748">
        <v>92.462999999999994</v>
      </c>
      <c r="W5748">
        <v>60</v>
      </c>
    </row>
    <row r="5749" spans="1:47" x14ac:dyDescent="0.35">
      <c r="A5749">
        <v>9885</v>
      </c>
      <c r="B5749" t="s">
        <v>51</v>
      </c>
      <c r="C5749">
        <v>2012</v>
      </c>
      <c r="D5749">
        <v>4</v>
      </c>
      <c r="E5749">
        <v>14</v>
      </c>
      <c r="F5749">
        <v>22</v>
      </c>
      <c r="G5749">
        <v>5</v>
      </c>
      <c r="H5749">
        <v>26.4</v>
      </c>
      <c r="I5749">
        <v>11</v>
      </c>
      <c r="J5749">
        <v>6.3</v>
      </c>
      <c r="K5749">
        <v>6.3</v>
      </c>
      <c r="L5749">
        <v>6.2</v>
      </c>
      <c r="M5749">
        <v>6</v>
      </c>
      <c r="R5749" t="s">
        <v>1423</v>
      </c>
      <c r="T5749" t="s">
        <v>1424</v>
      </c>
      <c r="U5749">
        <v>-18.972000000000001</v>
      </c>
      <c r="V5749">
        <v>168.74100000000001</v>
      </c>
      <c r="W5749">
        <v>170</v>
      </c>
    </row>
    <row r="5750" spans="1:47" x14ac:dyDescent="0.35">
      <c r="A5750">
        <v>9884</v>
      </c>
      <c r="B5750" t="s">
        <v>47</v>
      </c>
      <c r="C5750">
        <v>2012</v>
      </c>
      <c r="D5750">
        <v>4</v>
      </c>
      <c r="E5750">
        <v>17</v>
      </c>
      <c r="F5750">
        <v>3</v>
      </c>
      <c r="G5750">
        <v>50</v>
      </c>
      <c r="H5750">
        <v>15.6</v>
      </c>
      <c r="I5750">
        <v>29</v>
      </c>
      <c r="J5750">
        <v>6.7</v>
      </c>
      <c r="K5750">
        <v>6.7</v>
      </c>
      <c r="L5750">
        <v>6.2</v>
      </c>
      <c r="M5750">
        <v>6.2</v>
      </c>
      <c r="R5750" t="s">
        <v>539</v>
      </c>
      <c r="T5750" t="s">
        <v>886</v>
      </c>
      <c r="U5750">
        <v>-32.625</v>
      </c>
      <c r="V5750">
        <v>-71.364999999999995</v>
      </c>
      <c r="W5750">
        <v>160</v>
      </c>
      <c r="X5750">
        <v>2</v>
      </c>
      <c r="Y5750">
        <v>1</v>
      </c>
      <c r="AE5750">
        <v>1</v>
      </c>
      <c r="AI5750">
        <v>2</v>
      </c>
      <c r="AJ5750">
        <v>2</v>
      </c>
      <c r="AK5750">
        <v>1</v>
      </c>
      <c r="AQ5750">
        <v>1</v>
      </c>
      <c r="AU5750">
        <v>2</v>
      </c>
    </row>
    <row r="5751" spans="1:47" x14ac:dyDescent="0.35">
      <c r="A5751">
        <v>9893</v>
      </c>
      <c r="B5751" t="s">
        <v>47</v>
      </c>
      <c r="C5751">
        <v>2012</v>
      </c>
      <c r="D5751">
        <v>5</v>
      </c>
      <c r="E5751">
        <v>3</v>
      </c>
      <c r="F5751">
        <v>10</v>
      </c>
      <c r="G5751">
        <v>9</v>
      </c>
      <c r="H5751">
        <v>35.6</v>
      </c>
      <c r="I5751">
        <v>10</v>
      </c>
      <c r="J5751">
        <v>5.4</v>
      </c>
      <c r="K5751">
        <v>5.4</v>
      </c>
      <c r="M5751">
        <v>5.6</v>
      </c>
      <c r="R5751" t="s">
        <v>73</v>
      </c>
      <c r="T5751" t="s">
        <v>3767</v>
      </c>
      <c r="U5751">
        <v>32.747</v>
      </c>
      <c r="V5751">
        <v>47.725999999999999</v>
      </c>
      <c r="W5751">
        <v>140</v>
      </c>
      <c r="AB5751">
        <v>8</v>
      </c>
      <c r="AC5751">
        <v>1</v>
      </c>
      <c r="AE5751">
        <v>2</v>
      </c>
      <c r="AI5751">
        <v>3</v>
      </c>
      <c r="AN5751">
        <v>8</v>
      </c>
      <c r="AO5751">
        <v>1</v>
      </c>
      <c r="AQ5751">
        <v>2</v>
      </c>
      <c r="AU5751">
        <v>3</v>
      </c>
    </row>
    <row r="5752" spans="1:47" x14ac:dyDescent="0.35">
      <c r="A5752">
        <v>9894</v>
      </c>
      <c r="B5752" t="s">
        <v>47</v>
      </c>
      <c r="C5752">
        <v>2012</v>
      </c>
      <c r="D5752">
        <v>5</v>
      </c>
      <c r="E5752">
        <v>7</v>
      </c>
      <c r="F5752">
        <v>4</v>
      </c>
      <c r="G5752">
        <v>40</v>
      </c>
      <c r="H5752">
        <v>27.7</v>
      </c>
      <c r="I5752">
        <v>11</v>
      </c>
      <c r="J5752">
        <v>5.7</v>
      </c>
      <c r="K5752">
        <v>5.7</v>
      </c>
      <c r="L5752">
        <v>5.7</v>
      </c>
      <c r="M5752">
        <v>5.7</v>
      </c>
      <c r="R5752" t="s">
        <v>165</v>
      </c>
      <c r="T5752" t="s">
        <v>3768</v>
      </c>
      <c r="U5752">
        <v>41.548999999999999</v>
      </c>
      <c r="V5752">
        <v>46.789000000000001</v>
      </c>
      <c r="W5752">
        <v>40</v>
      </c>
      <c r="AB5752">
        <v>50</v>
      </c>
      <c r="AC5752">
        <v>1</v>
      </c>
      <c r="AE5752">
        <v>3</v>
      </c>
      <c r="AF5752">
        <v>3100</v>
      </c>
      <c r="AG5752">
        <v>4</v>
      </c>
      <c r="AI5752">
        <v>1</v>
      </c>
      <c r="AN5752">
        <v>50</v>
      </c>
      <c r="AO5752">
        <v>1</v>
      </c>
      <c r="AQ5752">
        <v>3</v>
      </c>
      <c r="AR5752">
        <v>3100</v>
      </c>
      <c r="AS5752">
        <v>4</v>
      </c>
      <c r="AU5752">
        <v>1</v>
      </c>
    </row>
    <row r="5753" spans="1:47" x14ac:dyDescent="0.35">
      <c r="A5753">
        <v>9930</v>
      </c>
      <c r="B5753" t="s">
        <v>47</v>
      </c>
      <c r="C5753">
        <v>2012</v>
      </c>
      <c r="D5753">
        <v>5</v>
      </c>
      <c r="E5753">
        <v>11</v>
      </c>
      <c r="F5753">
        <v>12</v>
      </c>
      <c r="G5753">
        <v>41</v>
      </c>
      <c r="H5753">
        <v>35.299999999999997</v>
      </c>
      <c r="I5753">
        <v>43</v>
      </c>
      <c r="J5753">
        <v>5.4</v>
      </c>
      <c r="K5753">
        <v>5.4</v>
      </c>
      <c r="M5753">
        <v>5.2</v>
      </c>
      <c r="R5753" t="s">
        <v>77</v>
      </c>
      <c r="T5753" t="s">
        <v>3769</v>
      </c>
      <c r="U5753">
        <v>26.175000000000001</v>
      </c>
      <c r="V5753">
        <v>92.888999999999996</v>
      </c>
      <c r="W5753">
        <v>60</v>
      </c>
      <c r="AB5753">
        <v>2</v>
      </c>
      <c r="AC5753">
        <v>1</v>
      </c>
      <c r="AE5753">
        <v>1</v>
      </c>
      <c r="AI5753">
        <v>2</v>
      </c>
      <c r="AN5753">
        <v>2</v>
      </c>
      <c r="AO5753">
        <v>1</v>
      </c>
      <c r="AQ5753">
        <v>1</v>
      </c>
      <c r="AU5753">
        <v>2</v>
      </c>
    </row>
    <row r="5754" spans="1:47" x14ac:dyDescent="0.35">
      <c r="A5754">
        <v>9931</v>
      </c>
      <c r="B5754" t="s">
        <v>47</v>
      </c>
      <c r="C5754">
        <v>2012</v>
      </c>
      <c r="D5754">
        <v>5</v>
      </c>
      <c r="E5754">
        <v>12</v>
      </c>
      <c r="F5754">
        <v>23</v>
      </c>
      <c r="G5754">
        <v>48</v>
      </c>
      <c r="H5754">
        <v>43.5</v>
      </c>
      <c r="I5754">
        <v>10</v>
      </c>
      <c r="J5754">
        <v>5.7</v>
      </c>
      <c r="K5754">
        <v>5.7</v>
      </c>
      <c r="L5754">
        <v>5.7</v>
      </c>
      <c r="M5754">
        <v>6</v>
      </c>
      <c r="R5754" t="s">
        <v>1868</v>
      </c>
      <c r="T5754" t="s">
        <v>1868</v>
      </c>
      <c r="U5754">
        <v>38.612000000000002</v>
      </c>
      <c r="V5754">
        <v>70.353999999999999</v>
      </c>
      <c r="W5754">
        <v>40</v>
      </c>
      <c r="X5754">
        <v>1</v>
      </c>
      <c r="Y5754">
        <v>1</v>
      </c>
      <c r="AE5754">
        <v>2</v>
      </c>
      <c r="AG5754">
        <v>3</v>
      </c>
      <c r="AJ5754">
        <v>1</v>
      </c>
      <c r="AK5754">
        <v>1</v>
      </c>
      <c r="AQ5754">
        <v>2</v>
      </c>
      <c r="AS5754">
        <v>3</v>
      </c>
    </row>
    <row r="5755" spans="1:47" x14ac:dyDescent="0.35">
      <c r="A5755">
        <v>9932</v>
      </c>
      <c r="B5755" t="s">
        <v>47</v>
      </c>
      <c r="C5755">
        <v>2012</v>
      </c>
      <c r="D5755">
        <v>5</v>
      </c>
      <c r="E5755">
        <v>14</v>
      </c>
      <c r="F5755">
        <v>10</v>
      </c>
      <c r="G5755">
        <v>0</v>
      </c>
      <c r="H5755">
        <v>40.200000000000003</v>
      </c>
      <c r="I5755">
        <v>10</v>
      </c>
      <c r="J5755">
        <v>6.3</v>
      </c>
      <c r="K5755">
        <v>6.3</v>
      </c>
      <c r="M5755">
        <v>6.4</v>
      </c>
      <c r="R5755" t="s">
        <v>539</v>
      </c>
      <c r="T5755" t="s">
        <v>3770</v>
      </c>
      <c r="U5755">
        <v>-17.678000000000001</v>
      </c>
      <c r="V5755">
        <v>-69.590999999999994</v>
      </c>
      <c r="W5755">
        <v>160</v>
      </c>
      <c r="AE5755">
        <v>1</v>
      </c>
      <c r="AQ5755">
        <v>1</v>
      </c>
    </row>
    <row r="5756" spans="1:47" x14ac:dyDescent="0.35">
      <c r="A5756">
        <v>9933</v>
      </c>
      <c r="B5756" t="s">
        <v>47</v>
      </c>
      <c r="C5756">
        <v>2012</v>
      </c>
      <c r="D5756">
        <v>5</v>
      </c>
      <c r="E5756">
        <v>19</v>
      </c>
      <c r="F5756">
        <v>13</v>
      </c>
      <c r="G5756">
        <v>41</v>
      </c>
      <c r="H5756">
        <v>21.2</v>
      </c>
      <c r="I5756">
        <v>10</v>
      </c>
      <c r="J5756">
        <v>4.0999999999999996</v>
      </c>
      <c r="M5756">
        <v>4.0999999999999996</v>
      </c>
      <c r="R5756" t="s">
        <v>2343</v>
      </c>
      <c r="T5756" t="s">
        <v>3771</v>
      </c>
      <c r="U5756">
        <v>-16.763999999999999</v>
      </c>
      <c r="V5756">
        <v>-43.999000000000002</v>
      </c>
      <c r="W5756">
        <v>160</v>
      </c>
      <c r="AE5756">
        <v>1</v>
      </c>
      <c r="AH5756">
        <v>6</v>
      </c>
      <c r="AI5756">
        <v>1</v>
      </c>
      <c r="AQ5756">
        <v>1</v>
      </c>
      <c r="AT5756">
        <v>6</v>
      </c>
      <c r="AU5756">
        <v>1</v>
      </c>
    </row>
    <row r="5757" spans="1:47" x14ac:dyDescent="0.35">
      <c r="A5757">
        <v>9902</v>
      </c>
      <c r="B5757" t="s">
        <v>47</v>
      </c>
      <c r="C5757">
        <v>2012</v>
      </c>
      <c r="D5757">
        <v>5</v>
      </c>
      <c r="E5757">
        <v>20</v>
      </c>
      <c r="F5757">
        <v>2</v>
      </c>
      <c r="G5757">
        <v>3</v>
      </c>
      <c r="H5757">
        <v>52</v>
      </c>
      <c r="I5757">
        <v>6</v>
      </c>
      <c r="J5757">
        <v>6.1</v>
      </c>
      <c r="K5757">
        <v>6.1</v>
      </c>
      <c r="L5757">
        <v>6</v>
      </c>
      <c r="M5757">
        <v>5.8</v>
      </c>
      <c r="R5757" t="s">
        <v>60</v>
      </c>
      <c r="T5757" t="s">
        <v>3772</v>
      </c>
      <c r="U5757">
        <v>44.89</v>
      </c>
      <c r="V5757">
        <v>11.23</v>
      </c>
      <c r="W5757">
        <v>130</v>
      </c>
      <c r="X5757">
        <v>7</v>
      </c>
      <c r="Y5757">
        <v>1</v>
      </c>
      <c r="AC5757">
        <v>1</v>
      </c>
      <c r="AE5757">
        <v>4</v>
      </c>
      <c r="AI5757">
        <v>3</v>
      </c>
      <c r="AJ5757">
        <v>7</v>
      </c>
      <c r="AK5757">
        <v>1</v>
      </c>
      <c r="AN5757">
        <v>50</v>
      </c>
      <c r="AO5757">
        <v>1</v>
      </c>
      <c r="AQ5757">
        <v>4</v>
      </c>
      <c r="AU5757">
        <v>3</v>
      </c>
    </row>
    <row r="5758" spans="1:47" x14ac:dyDescent="0.35">
      <c r="A5758">
        <v>9948</v>
      </c>
      <c r="B5758" t="s">
        <v>47</v>
      </c>
      <c r="C5758">
        <v>2012</v>
      </c>
      <c r="D5758">
        <v>5</v>
      </c>
      <c r="E5758">
        <v>20</v>
      </c>
      <c r="F5758">
        <v>13</v>
      </c>
      <c r="G5758">
        <v>18</v>
      </c>
      <c r="H5758">
        <v>2</v>
      </c>
      <c r="I5758">
        <v>5</v>
      </c>
      <c r="J5758">
        <v>5.0999999999999996</v>
      </c>
      <c r="K5758">
        <v>5.0999999999999996</v>
      </c>
      <c r="M5758">
        <v>5.0999999999999996</v>
      </c>
      <c r="R5758" t="s">
        <v>60</v>
      </c>
      <c r="T5758" t="s">
        <v>3773</v>
      </c>
      <c r="U5758">
        <v>44.831000000000003</v>
      </c>
      <c r="V5758">
        <v>11.49</v>
      </c>
      <c r="W5758">
        <v>130</v>
      </c>
      <c r="AE5758">
        <v>1</v>
      </c>
      <c r="AQ5758">
        <v>1</v>
      </c>
    </row>
    <row r="5759" spans="1:47" x14ac:dyDescent="0.35">
      <c r="A5759">
        <v>9906</v>
      </c>
      <c r="B5759" t="s">
        <v>47</v>
      </c>
      <c r="C5759">
        <v>2012</v>
      </c>
      <c r="D5759">
        <v>5</v>
      </c>
      <c r="E5759">
        <v>22</v>
      </c>
      <c r="F5759">
        <v>0</v>
      </c>
      <c r="G5759">
        <v>0</v>
      </c>
      <c r="H5759">
        <v>32.700000000000003</v>
      </c>
      <c r="I5759">
        <v>10</v>
      </c>
      <c r="J5759">
        <v>5.6</v>
      </c>
      <c r="K5759">
        <v>5.6</v>
      </c>
      <c r="L5759">
        <v>5.3</v>
      </c>
      <c r="M5759">
        <v>5.7</v>
      </c>
      <c r="Q5759">
        <v>7</v>
      </c>
      <c r="R5759" t="s">
        <v>104</v>
      </c>
      <c r="T5759" t="s">
        <v>3774</v>
      </c>
      <c r="U5759">
        <v>42.645000000000003</v>
      </c>
      <c r="V5759">
        <v>22.968</v>
      </c>
      <c r="W5759">
        <v>110</v>
      </c>
      <c r="AE5759">
        <v>2</v>
      </c>
      <c r="AH5759">
        <v>90</v>
      </c>
      <c r="AI5759">
        <v>2</v>
      </c>
      <c r="AQ5759">
        <v>2</v>
      </c>
      <c r="AT5759">
        <v>90</v>
      </c>
      <c r="AU5759">
        <v>2</v>
      </c>
    </row>
    <row r="5760" spans="1:47" x14ac:dyDescent="0.35">
      <c r="A5760">
        <v>9901</v>
      </c>
      <c r="B5760" t="s">
        <v>47</v>
      </c>
      <c r="C5760">
        <v>2012</v>
      </c>
      <c r="D5760">
        <v>5</v>
      </c>
      <c r="E5760">
        <v>29</v>
      </c>
      <c r="F5760">
        <v>7</v>
      </c>
      <c r="G5760">
        <v>0</v>
      </c>
      <c r="H5760">
        <v>3</v>
      </c>
      <c r="I5760">
        <v>10</v>
      </c>
      <c r="J5760">
        <v>5.9</v>
      </c>
      <c r="K5760">
        <v>5.9</v>
      </c>
      <c r="L5760">
        <v>5.8</v>
      </c>
      <c r="M5760">
        <v>5.9</v>
      </c>
      <c r="R5760" t="s">
        <v>60</v>
      </c>
      <c r="T5760" t="s">
        <v>3775</v>
      </c>
      <c r="U5760">
        <v>44.850999999999999</v>
      </c>
      <c r="V5760">
        <v>11.086</v>
      </c>
      <c r="W5760">
        <v>130</v>
      </c>
      <c r="X5760">
        <v>17</v>
      </c>
      <c r="Y5760">
        <v>1</v>
      </c>
      <c r="AB5760">
        <v>350</v>
      </c>
      <c r="AC5760">
        <v>3</v>
      </c>
      <c r="AD5760">
        <v>15800</v>
      </c>
      <c r="AE5760">
        <v>4</v>
      </c>
      <c r="AJ5760">
        <v>17</v>
      </c>
      <c r="AK5760">
        <v>1</v>
      </c>
      <c r="AN5760">
        <v>350</v>
      </c>
      <c r="AO5760">
        <v>3</v>
      </c>
      <c r="AP5760">
        <v>15800</v>
      </c>
      <c r="AQ5760">
        <v>4</v>
      </c>
    </row>
    <row r="5761" spans="1:47" x14ac:dyDescent="0.35">
      <c r="A5761">
        <v>9909</v>
      </c>
      <c r="B5761" t="s">
        <v>47</v>
      </c>
      <c r="C5761">
        <v>2012</v>
      </c>
      <c r="D5761">
        <v>6</v>
      </c>
      <c r="E5761">
        <v>4</v>
      </c>
      <c r="F5761">
        <v>11</v>
      </c>
      <c r="G5761">
        <v>18</v>
      </c>
      <c r="H5761">
        <v>13.4</v>
      </c>
      <c r="I5761">
        <v>50</v>
      </c>
      <c r="J5761">
        <v>5.8</v>
      </c>
      <c r="K5761">
        <v>5.8</v>
      </c>
      <c r="L5761">
        <v>5.2</v>
      </c>
      <c r="M5761">
        <v>5.9</v>
      </c>
      <c r="R5761" t="s">
        <v>676</v>
      </c>
      <c r="T5761" t="s">
        <v>1170</v>
      </c>
      <c r="U5761">
        <v>-7.6920000000000002</v>
      </c>
      <c r="V5761">
        <v>106.371</v>
      </c>
      <c r="W5761">
        <v>60</v>
      </c>
      <c r="AB5761">
        <v>2</v>
      </c>
      <c r="AC5761">
        <v>1</v>
      </c>
      <c r="AE5761">
        <v>1</v>
      </c>
      <c r="AH5761">
        <v>23</v>
      </c>
      <c r="AI5761">
        <v>1</v>
      </c>
      <c r="AN5761">
        <v>2</v>
      </c>
      <c r="AO5761">
        <v>1</v>
      </c>
      <c r="AQ5761">
        <v>1</v>
      </c>
      <c r="AT5761">
        <v>23</v>
      </c>
      <c r="AU5761">
        <v>1</v>
      </c>
    </row>
    <row r="5762" spans="1:47" x14ac:dyDescent="0.35">
      <c r="A5762">
        <v>9921</v>
      </c>
      <c r="B5762" t="s">
        <v>47</v>
      </c>
      <c r="C5762">
        <v>2012</v>
      </c>
      <c r="D5762">
        <v>6</v>
      </c>
      <c r="E5762">
        <v>10</v>
      </c>
      <c r="F5762">
        <v>12</v>
      </c>
      <c r="G5762">
        <v>44</v>
      </c>
      <c r="H5762">
        <v>16.5</v>
      </c>
      <c r="I5762">
        <v>35</v>
      </c>
      <c r="J5762">
        <v>6.1</v>
      </c>
      <c r="K5762">
        <v>6.1</v>
      </c>
      <c r="L5762">
        <v>5.9</v>
      </c>
      <c r="M5762">
        <v>5.8</v>
      </c>
      <c r="R5762" t="s">
        <v>80</v>
      </c>
      <c r="T5762" t="s">
        <v>1309</v>
      </c>
      <c r="U5762">
        <v>36.42</v>
      </c>
      <c r="V5762">
        <v>28.88</v>
      </c>
      <c r="W5762">
        <v>140</v>
      </c>
      <c r="AB5762">
        <v>6</v>
      </c>
      <c r="AC5762">
        <v>1</v>
      </c>
      <c r="AE5762">
        <v>1</v>
      </c>
      <c r="AI5762">
        <v>2</v>
      </c>
      <c r="AN5762">
        <v>6</v>
      </c>
      <c r="AO5762">
        <v>1</v>
      </c>
      <c r="AQ5762">
        <v>1</v>
      </c>
      <c r="AU5762">
        <v>2</v>
      </c>
    </row>
    <row r="5763" spans="1:47" x14ac:dyDescent="0.35">
      <c r="A5763">
        <v>9922</v>
      </c>
      <c r="B5763" t="s">
        <v>47</v>
      </c>
      <c r="C5763">
        <v>2012</v>
      </c>
      <c r="D5763">
        <v>6</v>
      </c>
      <c r="E5763">
        <v>11</v>
      </c>
      <c r="F5763">
        <v>5</v>
      </c>
      <c r="G5763">
        <v>29</v>
      </c>
      <c r="H5763">
        <v>11.5</v>
      </c>
      <c r="I5763">
        <v>16</v>
      </c>
      <c r="J5763">
        <v>5.8</v>
      </c>
      <c r="K5763">
        <v>5.8</v>
      </c>
      <c r="L5763">
        <v>5.6</v>
      </c>
      <c r="M5763">
        <v>5.6</v>
      </c>
      <c r="R5763" t="s">
        <v>121</v>
      </c>
      <c r="T5763" t="s">
        <v>1875</v>
      </c>
      <c r="U5763">
        <v>36.023000000000003</v>
      </c>
      <c r="V5763">
        <v>69.350999999999999</v>
      </c>
      <c r="W5763">
        <v>40</v>
      </c>
      <c r="X5763">
        <v>75</v>
      </c>
      <c r="Y5763">
        <v>2</v>
      </c>
      <c r="AB5763">
        <v>13</v>
      </c>
      <c r="AC5763">
        <v>1</v>
      </c>
      <c r="AE5763">
        <v>2</v>
      </c>
      <c r="AF5763">
        <v>143</v>
      </c>
      <c r="AG5763">
        <v>3</v>
      </c>
      <c r="AH5763">
        <v>593</v>
      </c>
      <c r="AI5763">
        <v>3</v>
      </c>
      <c r="AJ5763">
        <v>75</v>
      </c>
      <c r="AK5763">
        <v>2</v>
      </c>
      <c r="AN5763">
        <v>13</v>
      </c>
      <c r="AO5763">
        <v>1</v>
      </c>
      <c r="AQ5763">
        <v>2</v>
      </c>
      <c r="AR5763">
        <v>143</v>
      </c>
      <c r="AS5763">
        <v>3</v>
      </c>
      <c r="AT5763">
        <v>593</v>
      </c>
      <c r="AU5763">
        <v>3</v>
      </c>
    </row>
    <row r="5764" spans="1:47" x14ac:dyDescent="0.35">
      <c r="A5764">
        <v>9949</v>
      </c>
      <c r="B5764" t="s">
        <v>47</v>
      </c>
      <c r="C5764">
        <v>2012</v>
      </c>
      <c r="D5764">
        <v>6</v>
      </c>
      <c r="E5764">
        <v>14</v>
      </c>
      <c r="F5764">
        <v>5</v>
      </c>
      <c r="G5764">
        <v>52</v>
      </c>
      <c r="H5764">
        <v>53.6</v>
      </c>
      <c r="I5764">
        <v>5</v>
      </c>
      <c r="J5764">
        <v>5.3</v>
      </c>
      <c r="M5764">
        <v>5.3</v>
      </c>
      <c r="N5764">
        <v>5.5</v>
      </c>
      <c r="R5764" t="s">
        <v>80</v>
      </c>
      <c r="T5764" t="s">
        <v>3776</v>
      </c>
      <c r="U5764">
        <v>37.293999999999997</v>
      </c>
      <c r="V5764">
        <v>42.325000000000003</v>
      </c>
      <c r="W5764">
        <v>140</v>
      </c>
      <c r="AB5764">
        <v>23</v>
      </c>
      <c r="AC5764">
        <v>1</v>
      </c>
      <c r="AE5764">
        <v>1</v>
      </c>
      <c r="AH5764">
        <v>25</v>
      </c>
      <c r="AI5764">
        <v>1</v>
      </c>
      <c r="AN5764">
        <v>23</v>
      </c>
      <c r="AO5764">
        <v>1</v>
      </c>
      <c r="AQ5764">
        <v>1</v>
      </c>
      <c r="AT5764">
        <v>25</v>
      </c>
      <c r="AU5764">
        <v>1</v>
      </c>
    </row>
    <row r="5765" spans="1:47" x14ac:dyDescent="0.35">
      <c r="A5765">
        <v>9919</v>
      </c>
      <c r="B5765" t="s">
        <v>47</v>
      </c>
      <c r="C5765">
        <v>2012</v>
      </c>
      <c r="D5765">
        <v>6</v>
      </c>
      <c r="E5765">
        <v>24</v>
      </c>
      <c r="F5765">
        <v>7</v>
      </c>
      <c r="G5765">
        <v>59</v>
      </c>
      <c r="H5765">
        <v>34.799999999999997</v>
      </c>
      <c r="I5765">
        <v>10</v>
      </c>
      <c r="J5765">
        <v>5.5</v>
      </c>
      <c r="K5765">
        <v>5.5</v>
      </c>
      <c r="L5765">
        <v>5.3</v>
      </c>
      <c r="M5765">
        <v>5.5</v>
      </c>
      <c r="R5765" t="s">
        <v>93</v>
      </c>
      <c r="T5765" t="s">
        <v>3777</v>
      </c>
      <c r="U5765">
        <v>27.766999999999999</v>
      </c>
      <c r="V5765">
        <v>100.78100000000001</v>
      </c>
      <c r="W5765">
        <v>30</v>
      </c>
      <c r="X5765">
        <v>4</v>
      </c>
      <c r="Y5765">
        <v>1</v>
      </c>
      <c r="AB5765">
        <v>394</v>
      </c>
      <c r="AC5765">
        <v>3</v>
      </c>
      <c r="AE5765">
        <v>4</v>
      </c>
      <c r="AF5765">
        <v>6768</v>
      </c>
      <c r="AG5765">
        <v>4</v>
      </c>
      <c r="AJ5765">
        <v>4</v>
      </c>
      <c r="AK5765">
        <v>1</v>
      </c>
      <c r="AN5765">
        <v>394</v>
      </c>
      <c r="AO5765">
        <v>3</v>
      </c>
      <c r="AQ5765">
        <v>4</v>
      </c>
      <c r="AR5765">
        <v>6768</v>
      </c>
      <c r="AS5765">
        <v>4</v>
      </c>
    </row>
    <row r="5766" spans="1:47" x14ac:dyDescent="0.35">
      <c r="A5766">
        <v>9924</v>
      </c>
      <c r="B5766" t="s">
        <v>47</v>
      </c>
      <c r="C5766">
        <v>2012</v>
      </c>
      <c r="D5766">
        <v>6</v>
      </c>
      <c r="E5766">
        <v>29</v>
      </c>
      <c r="F5766">
        <v>21</v>
      </c>
      <c r="G5766">
        <v>7</v>
      </c>
      <c r="H5766">
        <v>33.799999999999997</v>
      </c>
      <c r="I5766">
        <v>18</v>
      </c>
      <c r="J5766">
        <v>6.3</v>
      </c>
      <c r="K5766">
        <v>6.3</v>
      </c>
      <c r="L5766">
        <v>6.4</v>
      </c>
      <c r="M5766">
        <v>6.2</v>
      </c>
      <c r="R5766" t="s">
        <v>93</v>
      </c>
      <c r="T5766" t="s">
        <v>1118</v>
      </c>
      <c r="U5766">
        <v>43.433</v>
      </c>
      <c r="V5766">
        <v>84.7</v>
      </c>
      <c r="W5766">
        <v>40</v>
      </c>
      <c r="AB5766">
        <v>52</v>
      </c>
      <c r="AC5766">
        <v>2</v>
      </c>
      <c r="AD5766">
        <v>68</v>
      </c>
      <c r="AE5766">
        <v>4</v>
      </c>
      <c r="AH5766">
        <v>30000</v>
      </c>
      <c r="AI5766">
        <v>4</v>
      </c>
      <c r="AN5766">
        <v>52</v>
      </c>
      <c r="AO5766">
        <v>2</v>
      </c>
      <c r="AP5766">
        <v>68</v>
      </c>
      <c r="AQ5766">
        <v>4</v>
      </c>
      <c r="AT5766">
        <v>30000</v>
      </c>
      <c r="AU5766">
        <v>4</v>
      </c>
    </row>
    <row r="5767" spans="1:47" x14ac:dyDescent="0.35">
      <c r="A5767">
        <v>9950</v>
      </c>
      <c r="B5767" t="s">
        <v>47</v>
      </c>
      <c r="C5767">
        <v>2012</v>
      </c>
      <c r="D5767">
        <v>7</v>
      </c>
      <c r="E5767">
        <v>20</v>
      </c>
      <c r="F5767">
        <v>12</v>
      </c>
      <c r="G5767">
        <v>11</v>
      </c>
      <c r="H5767">
        <v>52</v>
      </c>
      <c r="I5767">
        <v>10</v>
      </c>
      <c r="J5767">
        <v>4.9000000000000004</v>
      </c>
      <c r="M5767">
        <v>4.9000000000000004</v>
      </c>
      <c r="R5767" t="s">
        <v>93</v>
      </c>
      <c r="T5767" t="s">
        <v>173</v>
      </c>
      <c r="U5767">
        <v>32.978000000000002</v>
      </c>
      <c r="V5767">
        <v>119.593</v>
      </c>
      <c r="W5767">
        <v>30</v>
      </c>
      <c r="X5767">
        <v>1</v>
      </c>
      <c r="Y5767">
        <v>1</v>
      </c>
      <c r="AB5767">
        <v>2</v>
      </c>
      <c r="AC5767">
        <v>1</v>
      </c>
      <c r="AE5767">
        <v>1</v>
      </c>
      <c r="AJ5767">
        <v>1</v>
      </c>
      <c r="AK5767">
        <v>1</v>
      </c>
      <c r="AN5767">
        <v>2</v>
      </c>
      <c r="AO5767">
        <v>1</v>
      </c>
      <c r="AQ5767">
        <v>1</v>
      </c>
    </row>
    <row r="5768" spans="1:47" x14ac:dyDescent="0.35">
      <c r="A5768">
        <v>9951</v>
      </c>
      <c r="B5768" t="s">
        <v>47</v>
      </c>
      <c r="C5768">
        <v>2012</v>
      </c>
      <c r="D5768">
        <v>7</v>
      </c>
      <c r="E5768">
        <v>25</v>
      </c>
      <c r="F5768">
        <v>0</v>
      </c>
      <c r="G5768">
        <v>27</v>
      </c>
      <c r="H5768">
        <v>45.2</v>
      </c>
      <c r="I5768">
        <v>22</v>
      </c>
      <c r="J5768">
        <v>6.5</v>
      </c>
      <c r="K5768">
        <v>6.5</v>
      </c>
      <c r="L5768">
        <v>6.5</v>
      </c>
      <c r="M5768">
        <v>5.9</v>
      </c>
      <c r="R5768" t="s">
        <v>676</v>
      </c>
      <c r="T5768" t="s">
        <v>3778</v>
      </c>
      <c r="U5768">
        <v>2.7069999999999999</v>
      </c>
      <c r="V5768">
        <v>96.045000000000002</v>
      </c>
      <c r="W5768">
        <v>60</v>
      </c>
      <c r="X5768">
        <v>1</v>
      </c>
      <c r="Y5768">
        <v>1</v>
      </c>
      <c r="AE5768">
        <v>1</v>
      </c>
      <c r="AH5768">
        <v>20</v>
      </c>
      <c r="AI5768">
        <v>1</v>
      </c>
      <c r="AJ5768">
        <v>1</v>
      </c>
      <c r="AK5768">
        <v>1</v>
      </c>
      <c r="AQ5768">
        <v>1</v>
      </c>
      <c r="AT5768">
        <v>20</v>
      </c>
      <c r="AU5768">
        <v>1</v>
      </c>
    </row>
    <row r="5769" spans="1:47" x14ac:dyDescent="0.35">
      <c r="A5769">
        <v>9926</v>
      </c>
      <c r="B5769" t="s">
        <v>47</v>
      </c>
      <c r="C5769">
        <v>2012</v>
      </c>
      <c r="D5769">
        <v>7</v>
      </c>
      <c r="E5769">
        <v>25</v>
      </c>
      <c r="F5769">
        <v>11</v>
      </c>
      <c r="G5769">
        <v>20</v>
      </c>
      <c r="H5769">
        <v>27</v>
      </c>
      <c r="I5769">
        <v>20</v>
      </c>
      <c r="J5769">
        <v>6.4</v>
      </c>
      <c r="K5769">
        <v>6.4</v>
      </c>
      <c r="L5769">
        <v>6.5</v>
      </c>
      <c r="M5769">
        <v>6.4</v>
      </c>
      <c r="R5769" t="s">
        <v>1769</v>
      </c>
      <c r="T5769" t="s">
        <v>3779</v>
      </c>
      <c r="U5769">
        <v>-9.6940000000000008</v>
      </c>
      <c r="V5769">
        <v>159.727</v>
      </c>
      <c r="W5769">
        <v>170</v>
      </c>
      <c r="AE5769">
        <v>1</v>
      </c>
      <c r="AF5769">
        <v>26</v>
      </c>
      <c r="AG5769">
        <v>1</v>
      </c>
      <c r="AQ5769">
        <v>1</v>
      </c>
      <c r="AR5769">
        <v>26</v>
      </c>
      <c r="AS5769">
        <v>1</v>
      </c>
    </row>
    <row r="5770" spans="1:47" x14ac:dyDescent="0.35">
      <c r="A5770">
        <v>9928</v>
      </c>
      <c r="B5770" t="s">
        <v>47</v>
      </c>
      <c r="C5770">
        <v>2012</v>
      </c>
      <c r="D5770">
        <v>8</v>
      </c>
      <c r="E5770">
        <v>11</v>
      </c>
      <c r="F5770">
        <v>12</v>
      </c>
      <c r="G5770">
        <v>23</v>
      </c>
      <c r="H5770">
        <v>18.100000000000001</v>
      </c>
      <c r="I5770">
        <v>11</v>
      </c>
      <c r="J5770">
        <v>6.5</v>
      </c>
      <c r="K5770">
        <v>6.5</v>
      </c>
      <c r="L5770">
        <v>6.7</v>
      </c>
      <c r="M5770">
        <v>6.2</v>
      </c>
      <c r="R5770" t="s">
        <v>73</v>
      </c>
      <c r="T5770" t="s">
        <v>3780</v>
      </c>
      <c r="U5770">
        <v>38.329000000000001</v>
      </c>
      <c r="V5770">
        <v>46.826000000000001</v>
      </c>
      <c r="W5770">
        <v>140</v>
      </c>
      <c r="X5770">
        <v>306</v>
      </c>
      <c r="Y5770">
        <v>3</v>
      </c>
      <c r="AB5770">
        <v>3000</v>
      </c>
      <c r="AC5770">
        <v>4</v>
      </c>
      <c r="AE5770">
        <v>4</v>
      </c>
      <c r="AG5770">
        <v>4</v>
      </c>
      <c r="AI5770">
        <v>4</v>
      </c>
      <c r="AJ5770">
        <v>306</v>
      </c>
      <c r="AK5770">
        <v>3</v>
      </c>
      <c r="AN5770">
        <v>3000</v>
      </c>
      <c r="AO5770">
        <v>4</v>
      </c>
      <c r="AQ5770">
        <v>4</v>
      </c>
      <c r="AS5770">
        <v>4</v>
      </c>
      <c r="AU5770">
        <v>4</v>
      </c>
    </row>
    <row r="5771" spans="1:47" x14ac:dyDescent="0.35">
      <c r="A5771">
        <v>9929</v>
      </c>
      <c r="B5771" t="s">
        <v>47</v>
      </c>
      <c r="C5771">
        <v>2012</v>
      </c>
      <c r="D5771">
        <v>8</v>
      </c>
      <c r="E5771">
        <v>14</v>
      </c>
      <c r="F5771">
        <v>2</v>
      </c>
      <c r="G5771">
        <v>59</v>
      </c>
      <c r="H5771">
        <v>38.4</v>
      </c>
      <c r="I5771">
        <v>583</v>
      </c>
      <c r="J5771">
        <v>7.7</v>
      </c>
      <c r="K5771">
        <v>7.7</v>
      </c>
      <c r="M5771">
        <v>6.9</v>
      </c>
      <c r="R5771" t="s">
        <v>98</v>
      </c>
      <c r="T5771" t="s">
        <v>2052</v>
      </c>
      <c r="U5771">
        <v>49.8</v>
      </c>
      <c r="V5771">
        <v>145.06399999999999</v>
      </c>
      <c r="W5771">
        <v>50</v>
      </c>
    </row>
    <row r="5772" spans="1:47" x14ac:dyDescent="0.35">
      <c r="A5772">
        <v>9938</v>
      </c>
      <c r="B5772" t="s">
        <v>47</v>
      </c>
      <c r="C5772">
        <v>2012</v>
      </c>
      <c r="D5772">
        <v>8</v>
      </c>
      <c r="E5772">
        <v>18</v>
      </c>
      <c r="F5772">
        <v>9</v>
      </c>
      <c r="G5772">
        <v>41</v>
      </c>
      <c r="H5772">
        <v>52.4</v>
      </c>
      <c r="I5772">
        <v>10</v>
      </c>
      <c r="J5772">
        <v>6.3</v>
      </c>
      <c r="K5772">
        <v>6.3</v>
      </c>
      <c r="L5772">
        <v>6.1</v>
      </c>
      <c r="M5772">
        <v>5.8</v>
      </c>
      <c r="R5772" t="s">
        <v>676</v>
      </c>
      <c r="T5772" t="s">
        <v>3781</v>
      </c>
      <c r="U5772">
        <v>-1.3149999999999999</v>
      </c>
      <c r="V5772">
        <v>120.096</v>
      </c>
      <c r="W5772">
        <v>170</v>
      </c>
      <c r="X5772">
        <v>6</v>
      </c>
      <c r="Y5772">
        <v>1</v>
      </c>
      <c r="AB5772">
        <v>43</v>
      </c>
      <c r="AC5772">
        <v>1</v>
      </c>
      <c r="AE5772">
        <v>4</v>
      </c>
      <c r="AF5772">
        <v>471</v>
      </c>
      <c r="AG5772">
        <v>3</v>
      </c>
      <c r="AH5772">
        <v>1097</v>
      </c>
      <c r="AI5772">
        <v>4</v>
      </c>
      <c r="AJ5772">
        <v>6</v>
      </c>
      <c r="AK5772">
        <v>1</v>
      </c>
      <c r="AN5772">
        <v>43</v>
      </c>
      <c r="AO5772">
        <v>1</v>
      </c>
      <c r="AQ5772">
        <v>4</v>
      </c>
      <c r="AR5772">
        <v>471</v>
      </c>
      <c r="AS5772">
        <v>3</v>
      </c>
      <c r="AT5772">
        <v>1097</v>
      </c>
      <c r="AU5772">
        <v>4</v>
      </c>
    </row>
    <row r="5773" spans="1:47" x14ac:dyDescent="0.35">
      <c r="A5773">
        <v>9934</v>
      </c>
      <c r="B5773" t="s">
        <v>51</v>
      </c>
      <c r="C5773">
        <v>2012</v>
      </c>
      <c r="D5773">
        <v>8</v>
      </c>
      <c r="E5773">
        <v>27</v>
      </c>
      <c r="F5773">
        <v>4</v>
      </c>
      <c r="G5773">
        <v>37</v>
      </c>
      <c r="H5773">
        <v>19.399999999999999</v>
      </c>
      <c r="I5773">
        <v>28</v>
      </c>
      <c r="J5773">
        <v>7.3</v>
      </c>
      <c r="K5773">
        <v>7.3</v>
      </c>
      <c r="R5773" t="s">
        <v>713</v>
      </c>
      <c r="T5773" t="s">
        <v>3782</v>
      </c>
      <c r="U5773">
        <v>12.138999999999999</v>
      </c>
      <c r="V5773">
        <v>-88.59</v>
      </c>
      <c r="W5773">
        <v>100</v>
      </c>
    </row>
    <row r="5774" spans="1:47" x14ac:dyDescent="0.35">
      <c r="A5774">
        <v>9935</v>
      </c>
      <c r="B5774" t="s">
        <v>51</v>
      </c>
      <c r="C5774">
        <v>2012</v>
      </c>
      <c r="D5774">
        <v>8</v>
      </c>
      <c r="E5774">
        <v>31</v>
      </c>
      <c r="F5774">
        <v>12</v>
      </c>
      <c r="G5774">
        <v>47</v>
      </c>
      <c r="H5774">
        <v>33.299999999999997</v>
      </c>
      <c r="I5774">
        <v>28</v>
      </c>
      <c r="J5774">
        <v>7.6</v>
      </c>
      <c r="K5774">
        <v>7.6</v>
      </c>
      <c r="L5774">
        <v>7.6</v>
      </c>
      <c r="M5774">
        <v>7.2</v>
      </c>
      <c r="R5774" t="s">
        <v>621</v>
      </c>
      <c r="T5774" t="s">
        <v>3783</v>
      </c>
      <c r="U5774">
        <v>10.811</v>
      </c>
      <c r="V5774">
        <v>126.63800000000001</v>
      </c>
      <c r="W5774">
        <v>170</v>
      </c>
      <c r="X5774">
        <v>1</v>
      </c>
      <c r="Y5774">
        <v>1</v>
      </c>
      <c r="AB5774">
        <v>1</v>
      </c>
      <c r="AC5774">
        <v>1</v>
      </c>
      <c r="AD5774">
        <v>0.3</v>
      </c>
      <c r="AE5774">
        <v>1</v>
      </c>
      <c r="AG5774">
        <v>1</v>
      </c>
      <c r="AJ5774">
        <v>1</v>
      </c>
      <c r="AK5774">
        <v>1</v>
      </c>
      <c r="AN5774">
        <v>1</v>
      </c>
      <c r="AO5774">
        <v>1</v>
      </c>
      <c r="AP5774">
        <v>0.3</v>
      </c>
      <c r="AQ5774">
        <v>1</v>
      </c>
      <c r="AS5774">
        <v>1</v>
      </c>
    </row>
    <row r="5775" spans="1:47" x14ac:dyDescent="0.35">
      <c r="A5775">
        <v>9936</v>
      </c>
      <c r="B5775" t="s">
        <v>51</v>
      </c>
      <c r="C5775">
        <v>2012</v>
      </c>
      <c r="D5775">
        <v>9</v>
      </c>
      <c r="E5775">
        <v>5</v>
      </c>
      <c r="F5775">
        <v>14</v>
      </c>
      <c r="G5775">
        <v>42</v>
      </c>
      <c r="H5775">
        <v>7.8</v>
      </c>
      <c r="I5775">
        <v>35</v>
      </c>
      <c r="J5775">
        <v>7.6</v>
      </c>
      <c r="K5775">
        <v>7.6</v>
      </c>
      <c r="L5775">
        <v>7.7</v>
      </c>
      <c r="M5775">
        <v>6.8</v>
      </c>
      <c r="R5775" t="s">
        <v>595</v>
      </c>
      <c r="T5775" t="s">
        <v>3784</v>
      </c>
      <c r="U5775">
        <v>10.085000000000001</v>
      </c>
      <c r="V5775">
        <v>-85.314999999999998</v>
      </c>
      <c r="W5775">
        <v>100</v>
      </c>
      <c r="X5775">
        <v>2</v>
      </c>
      <c r="Y5775">
        <v>1</v>
      </c>
      <c r="AB5775">
        <v>20</v>
      </c>
      <c r="AC5775">
        <v>1</v>
      </c>
      <c r="AE5775">
        <v>1</v>
      </c>
      <c r="AG5775">
        <v>2</v>
      </c>
      <c r="AJ5775">
        <v>2</v>
      </c>
      <c r="AK5775">
        <v>1</v>
      </c>
      <c r="AN5775">
        <v>20</v>
      </c>
      <c r="AO5775">
        <v>1</v>
      </c>
      <c r="AQ5775">
        <v>1</v>
      </c>
      <c r="AS5775">
        <v>2</v>
      </c>
    </row>
    <row r="5776" spans="1:47" x14ac:dyDescent="0.35">
      <c r="A5776">
        <v>9937</v>
      </c>
      <c r="B5776" t="s">
        <v>47</v>
      </c>
      <c r="C5776">
        <v>2012</v>
      </c>
      <c r="D5776">
        <v>9</v>
      </c>
      <c r="E5776">
        <v>7</v>
      </c>
      <c r="F5776">
        <v>3</v>
      </c>
      <c r="G5776">
        <v>19</v>
      </c>
      <c r="H5776">
        <v>42.5</v>
      </c>
      <c r="I5776">
        <v>10</v>
      </c>
      <c r="J5776">
        <v>5.6</v>
      </c>
      <c r="K5776">
        <v>5.6</v>
      </c>
      <c r="L5776">
        <v>5.4</v>
      </c>
      <c r="M5776">
        <v>5.6</v>
      </c>
      <c r="R5776" t="s">
        <v>93</v>
      </c>
      <c r="T5776" t="s">
        <v>3785</v>
      </c>
      <c r="U5776">
        <v>27.574999999999999</v>
      </c>
      <c r="V5776">
        <v>103.983</v>
      </c>
      <c r="W5776">
        <v>30</v>
      </c>
      <c r="X5776">
        <v>81</v>
      </c>
      <c r="Y5776">
        <v>2</v>
      </c>
      <c r="AB5776">
        <v>821</v>
      </c>
      <c r="AC5776">
        <v>3</v>
      </c>
      <c r="AD5776">
        <v>1000</v>
      </c>
      <c r="AE5776">
        <v>4</v>
      </c>
      <c r="AF5776">
        <v>37000</v>
      </c>
      <c r="AG5776">
        <v>4</v>
      </c>
      <c r="AH5776">
        <v>133000</v>
      </c>
      <c r="AI5776">
        <v>4</v>
      </c>
      <c r="AJ5776">
        <v>81</v>
      </c>
      <c r="AK5776">
        <v>2</v>
      </c>
      <c r="AN5776">
        <v>821</v>
      </c>
      <c r="AO5776">
        <v>3</v>
      </c>
      <c r="AP5776">
        <v>1000</v>
      </c>
      <c r="AQ5776">
        <v>4</v>
      </c>
      <c r="AR5776">
        <v>37000</v>
      </c>
      <c r="AS5776">
        <v>4</v>
      </c>
      <c r="AT5776">
        <v>133000</v>
      </c>
      <c r="AU5776">
        <v>4</v>
      </c>
    </row>
    <row r="5777" spans="1:47" x14ac:dyDescent="0.35">
      <c r="A5777">
        <v>9968</v>
      </c>
      <c r="B5777" t="s">
        <v>47</v>
      </c>
      <c r="C5777">
        <v>2012</v>
      </c>
      <c r="D5777">
        <v>10</v>
      </c>
      <c r="E5777">
        <v>18</v>
      </c>
      <c r="F5777">
        <v>2</v>
      </c>
      <c r="G5777">
        <v>33</v>
      </c>
      <c r="H5777">
        <v>27.9</v>
      </c>
      <c r="I5777">
        <v>10</v>
      </c>
      <c r="J5777">
        <v>5</v>
      </c>
      <c r="M5777">
        <v>5</v>
      </c>
      <c r="R5777" t="s">
        <v>77</v>
      </c>
      <c r="T5777" t="s">
        <v>3786</v>
      </c>
      <c r="U5777">
        <v>23.739000000000001</v>
      </c>
      <c r="V5777">
        <v>81.313999999999993</v>
      </c>
      <c r="W5777">
        <v>60</v>
      </c>
      <c r="AE5777">
        <v>1</v>
      </c>
      <c r="AG5777">
        <v>2</v>
      </c>
      <c r="AH5777">
        <v>1</v>
      </c>
      <c r="AI5777">
        <v>1</v>
      </c>
      <c r="AQ5777">
        <v>1</v>
      </c>
      <c r="AS5777">
        <v>2</v>
      </c>
      <c r="AT5777">
        <v>1</v>
      </c>
      <c r="AU5777">
        <v>1</v>
      </c>
    </row>
    <row r="5778" spans="1:47" x14ac:dyDescent="0.35">
      <c r="A5778">
        <v>9941</v>
      </c>
      <c r="B5778" t="s">
        <v>51</v>
      </c>
      <c r="C5778">
        <v>2012</v>
      </c>
      <c r="D5778">
        <v>10</v>
      </c>
      <c r="E5778">
        <v>28</v>
      </c>
      <c r="F5778">
        <v>3</v>
      </c>
      <c r="G5778">
        <v>4</v>
      </c>
      <c r="H5778">
        <v>8.9</v>
      </c>
      <c r="I5778">
        <v>14</v>
      </c>
      <c r="J5778">
        <v>7.7</v>
      </c>
      <c r="K5778">
        <v>7.7</v>
      </c>
      <c r="L5778">
        <v>7.5</v>
      </c>
      <c r="M5778">
        <v>6.5</v>
      </c>
      <c r="R5778" t="s">
        <v>743</v>
      </c>
      <c r="T5778" t="s">
        <v>2339</v>
      </c>
      <c r="U5778">
        <v>52.787999999999997</v>
      </c>
      <c r="V5778">
        <v>-132.101</v>
      </c>
      <c r="W5778">
        <v>150</v>
      </c>
      <c r="AE5778">
        <v>1</v>
      </c>
      <c r="AI5778">
        <v>1</v>
      </c>
      <c r="AJ5778">
        <v>1</v>
      </c>
      <c r="AK5778">
        <v>1</v>
      </c>
      <c r="AQ5778">
        <v>1</v>
      </c>
      <c r="AU5778">
        <v>1</v>
      </c>
    </row>
    <row r="5779" spans="1:47" x14ac:dyDescent="0.35">
      <c r="A5779">
        <v>9942</v>
      </c>
      <c r="B5779" t="s">
        <v>51</v>
      </c>
      <c r="C5779">
        <v>2012</v>
      </c>
      <c r="D5779">
        <v>11</v>
      </c>
      <c r="E5779">
        <v>7</v>
      </c>
      <c r="F5779">
        <v>16</v>
      </c>
      <c r="G5779">
        <v>35</v>
      </c>
      <c r="H5779">
        <v>46.9</v>
      </c>
      <c r="I5779">
        <v>24</v>
      </c>
      <c r="J5779">
        <v>7.3</v>
      </c>
      <c r="K5779">
        <v>7.3</v>
      </c>
      <c r="L5779">
        <v>7.4</v>
      </c>
      <c r="M5779">
        <v>6.6</v>
      </c>
      <c r="R5779" t="s">
        <v>578</v>
      </c>
      <c r="T5779" t="s">
        <v>3787</v>
      </c>
      <c r="U5779">
        <v>13.988</v>
      </c>
      <c r="V5779">
        <v>-91.894999999999996</v>
      </c>
      <c r="W5779">
        <v>100</v>
      </c>
      <c r="X5779">
        <v>48</v>
      </c>
      <c r="Y5779">
        <v>2</v>
      </c>
      <c r="AB5779">
        <v>155</v>
      </c>
      <c r="AC5779">
        <v>3</v>
      </c>
      <c r="AE5779">
        <v>3</v>
      </c>
      <c r="AF5779">
        <v>2769</v>
      </c>
      <c r="AG5779">
        <v>4</v>
      </c>
      <c r="AH5779">
        <v>7561</v>
      </c>
      <c r="AI5779">
        <v>4</v>
      </c>
      <c r="AJ5779">
        <v>48</v>
      </c>
      <c r="AK5779">
        <v>2</v>
      </c>
      <c r="AN5779">
        <v>155</v>
      </c>
      <c r="AO5779">
        <v>3</v>
      </c>
      <c r="AQ5779">
        <v>3</v>
      </c>
      <c r="AR5779">
        <v>2769</v>
      </c>
      <c r="AS5779">
        <v>4</v>
      </c>
      <c r="AT5779">
        <v>7561</v>
      </c>
      <c r="AU5779">
        <v>4</v>
      </c>
    </row>
    <row r="5780" spans="1:47" x14ac:dyDescent="0.35">
      <c r="A5780">
        <v>9943</v>
      </c>
      <c r="B5780" t="s">
        <v>47</v>
      </c>
      <c r="C5780">
        <v>2012</v>
      </c>
      <c r="D5780">
        <v>11</v>
      </c>
      <c r="E5780">
        <v>11</v>
      </c>
      <c r="F5780">
        <v>1</v>
      </c>
      <c r="G5780">
        <v>12</v>
      </c>
      <c r="H5780">
        <v>38.799999999999997</v>
      </c>
      <c r="I5780">
        <v>14</v>
      </c>
      <c r="J5780">
        <v>6.8</v>
      </c>
      <c r="K5780">
        <v>6.8</v>
      </c>
      <c r="L5780">
        <v>6.7</v>
      </c>
      <c r="M5780">
        <v>6.3</v>
      </c>
      <c r="R5780" t="s">
        <v>851</v>
      </c>
      <c r="T5780" t="s">
        <v>3788</v>
      </c>
      <c r="U5780">
        <v>23.004999999999999</v>
      </c>
      <c r="V5780">
        <v>95.885000000000005</v>
      </c>
      <c r="W5780">
        <v>60</v>
      </c>
      <c r="X5780">
        <v>26</v>
      </c>
      <c r="Y5780">
        <v>1</v>
      </c>
      <c r="AB5780">
        <v>230</v>
      </c>
      <c r="AC5780">
        <v>3</v>
      </c>
      <c r="AE5780">
        <v>2</v>
      </c>
      <c r="AF5780">
        <v>251</v>
      </c>
      <c r="AG5780">
        <v>3</v>
      </c>
      <c r="AJ5780">
        <v>26</v>
      </c>
      <c r="AK5780">
        <v>1</v>
      </c>
      <c r="AN5780">
        <v>230</v>
      </c>
      <c r="AO5780">
        <v>3</v>
      </c>
      <c r="AQ5780">
        <v>2</v>
      </c>
      <c r="AR5780">
        <v>251</v>
      </c>
      <c r="AS5780">
        <v>3</v>
      </c>
    </row>
    <row r="5781" spans="1:47" x14ac:dyDescent="0.35">
      <c r="A5781">
        <v>9944</v>
      </c>
      <c r="B5781" t="s">
        <v>47</v>
      </c>
      <c r="C5781">
        <v>2012</v>
      </c>
      <c r="D5781">
        <v>11</v>
      </c>
      <c r="E5781">
        <v>26</v>
      </c>
      <c r="F5781">
        <v>5</v>
      </c>
      <c r="G5781">
        <v>33</v>
      </c>
      <c r="H5781">
        <v>48.8</v>
      </c>
      <c r="I5781">
        <v>10</v>
      </c>
      <c r="J5781">
        <v>5.0999999999999996</v>
      </c>
      <c r="K5781">
        <v>5.0999999999999996</v>
      </c>
      <c r="M5781">
        <v>5.6</v>
      </c>
      <c r="R5781" t="s">
        <v>93</v>
      </c>
      <c r="T5781" t="s">
        <v>3789</v>
      </c>
      <c r="U5781">
        <v>40.411000000000001</v>
      </c>
      <c r="V5781">
        <v>90.355000000000004</v>
      </c>
      <c r="W5781">
        <v>40</v>
      </c>
      <c r="AE5781">
        <v>1</v>
      </c>
      <c r="AI5781">
        <v>2</v>
      </c>
      <c r="AQ5781">
        <v>1</v>
      </c>
      <c r="AU5781">
        <v>2</v>
      </c>
    </row>
    <row r="5782" spans="1:47" x14ac:dyDescent="0.35">
      <c r="A5782">
        <v>9945</v>
      </c>
      <c r="B5782" t="s">
        <v>47</v>
      </c>
      <c r="C5782">
        <v>2012</v>
      </c>
      <c r="D5782">
        <v>12</v>
      </c>
      <c r="E5782">
        <v>5</v>
      </c>
      <c r="F5782">
        <v>17</v>
      </c>
      <c r="G5782">
        <v>8</v>
      </c>
      <c r="H5782">
        <v>13.5</v>
      </c>
      <c r="I5782">
        <v>14</v>
      </c>
      <c r="J5782">
        <v>5.7</v>
      </c>
      <c r="K5782">
        <v>5.7</v>
      </c>
      <c r="L5782">
        <v>5.6</v>
      </c>
      <c r="M5782">
        <v>5.6</v>
      </c>
      <c r="R5782" t="s">
        <v>73</v>
      </c>
      <c r="T5782" t="s">
        <v>2691</v>
      </c>
      <c r="U5782">
        <v>33.506</v>
      </c>
      <c r="V5782">
        <v>59.570999999999998</v>
      </c>
      <c r="W5782">
        <v>140</v>
      </c>
      <c r="X5782">
        <v>8</v>
      </c>
      <c r="Y5782">
        <v>1</v>
      </c>
      <c r="AB5782">
        <v>12</v>
      </c>
      <c r="AC5782">
        <v>1</v>
      </c>
      <c r="AE5782">
        <v>1</v>
      </c>
      <c r="AI5782">
        <v>1</v>
      </c>
      <c r="AJ5782">
        <v>8</v>
      </c>
      <c r="AK5782">
        <v>1</v>
      </c>
      <c r="AN5782">
        <v>12</v>
      </c>
      <c r="AO5782">
        <v>1</v>
      </c>
      <c r="AQ5782">
        <v>1</v>
      </c>
      <c r="AU5782">
        <v>1</v>
      </c>
    </row>
    <row r="5783" spans="1:47" x14ac:dyDescent="0.35">
      <c r="A5783">
        <v>9946</v>
      </c>
      <c r="B5783" t="s">
        <v>51</v>
      </c>
      <c r="C5783">
        <v>2012</v>
      </c>
      <c r="D5783">
        <v>12</v>
      </c>
      <c r="E5783">
        <v>7</v>
      </c>
      <c r="F5783">
        <v>8</v>
      </c>
      <c r="G5783">
        <v>18</v>
      </c>
      <c r="H5783">
        <v>23.1</v>
      </c>
      <c r="I5783">
        <v>31</v>
      </c>
      <c r="J5783">
        <v>7.2</v>
      </c>
      <c r="K5783">
        <v>7.2</v>
      </c>
      <c r="L5783">
        <v>7.3</v>
      </c>
      <c r="M5783">
        <v>7.2</v>
      </c>
      <c r="R5783" t="s">
        <v>199</v>
      </c>
      <c r="T5783" t="s">
        <v>651</v>
      </c>
      <c r="U5783">
        <v>37.89</v>
      </c>
      <c r="V5783">
        <v>143.94900000000001</v>
      </c>
      <c r="W5783">
        <v>30</v>
      </c>
      <c r="AB5783">
        <v>11</v>
      </c>
      <c r="AC5783">
        <v>1</v>
      </c>
      <c r="AN5783">
        <v>11</v>
      </c>
      <c r="AO5783">
        <v>1</v>
      </c>
    </row>
    <row r="5784" spans="1:47" x14ac:dyDescent="0.35">
      <c r="A5784">
        <v>9953</v>
      </c>
      <c r="B5784" t="s">
        <v>51</v>
      </c>
      <c r="C5784">
        <v>2013</v>
      </c>
      <c r="D5784">
        <v>1</v>
      </c>
      <c r="E5784">
        <v>5</v>
      </c>
      <c r="F5784">
        <v>8</v>
      </c>
      <c r="G5784">
        <v>58</v>
      </c>
      <c r="H5784">
        <v>19.3</v>
      </c>
      <c r="I5784">
        <v>10</v>
      </c>
      <c r="J5784">
        <v>7.5</v>
      </c>
      <c r="K5784">
        <v>7.5</v>
      </c>
      <c r="L5784">
        <v>7.7</v>
      </c>
      <c r="M5784">
        <v>6.4</v>
      </c>
      <c r="R5784" t="s">
        <v>505</v>
      </c>
      <c r="S5784" t="s">
        <v>1032</v>
      </c>
      <c r="T5784" t="s">
        <v>1585</v>
      </c>
      <c r="U5784">
        <v>55.393000000000001</v>
      </c>
      <c r="V5784">
        <v>-134.65199999999999</v>
      </c>
      <c r="W5784">
        <v>150</v>
      </c>
      <c r="AQ5784">
        <v>1</v>
      </c>
    </row>
    <row r="5785" spans="1:47" x14ac:dyDescent="0.35">
      <c r="A5785">
        <v>9957</v>
      </c>
      <c r="B5785" t="s">
        <v>47</v>
      </c>
      <c r="C5785">
        <v>2013</v>
      </c>
      <c r="D5785">
        <v>1</v>
      </c>
      <c r="E5785">
        <v>21</v>
      </c>
      <c r="F5785">
        <v>22</v>
      </c>
      <c r="G5785">
        <v>22</v>
      </c>
      <c r="H5785">
        <v>52.7</v>
      </c>
      <c r="I5785">
        <v>12</v>
      </c>
      <c r="J5785">
        <v>6.1</v>
      </c>
      <c r="K5785">
        <v>6.1</v>
      </c>
      <c r="L5785">
        <v>6</v>
      </c>
      <c r="M5785">
        <v>5.8</v>
      </c>
      <c r="R5785" t="s">
        <v>676</v>
      </c>
      <c r="T5785" t="s">
        <v>3790</v>
      </c>
      <c r="U5785">
        <v>4.9269999999999996</v>
      </c>
      <c r="V5785">
        <v>95.906999999999996</v>
      </c>
      <c r="W5785">
        <v>60</v>
      </c>
      <c r="X5785">
        <v>1</v>
      </c>
      <c r="Y5785">
        <v>1</v>
      </c>
      <c r="AB5785">
        <v>15</v>
      </c>
      <c r="AC5785">
        <v>1</v>
      </c>
      <c r="AE5785">
        <v>1</v>
      </c>
      <c r="AH5785">
        <v>71</v>
      </c>
      <c r="AI5785">
        <v>2</v>
      </c>
      <c r="AJ5785">
        <v>1</v>
      </c>
      <c r="AK5785">
        <v>1</v>
      </c>
      <c r="AN5785">
        <v>15</v>
      </c>
      <c r="AO5785">
        <v>1</v>
      </c>
      <c r="AQ5785">
        <v>1</v>
      </c>
      <c r="AT5785">
        <v>71</v>
      </c>
      <c r="AU5785">
        <v>2</v>
      </c>
    </row>
    <row r="5786" spans="1:47" x14ac:dyDescent="0.35">
      <c r="A5786">
        <v>9958</v>
      </c>
      <c r="B5786" t="s">
        <v>51</v>
      </c>
      <c r="C5786">
        <v>2013</v>
      </c>
      <c r="D5786">
        <v>2</v>
      </c>
      <c r="E5786">
        <v>6</v>
      </c>
      <c r="F5786">
        <v>1</v>
      </c>
      <c r="G5786">
        <v>12</v>
      </c>
      <c r="H5786">
        <v>25.8</v>
      </c>
      <c r="I5786">
        <v>24</v>
      </c>
      <c r="J5786">
        <v>7.9</v>
      </c>
      <c r="K5786">
        <v>7.9</v>
      </c>
      <c r="L5786">
        <v>7.4</v>
      </c>
      <c r="M5786">
        <v>6.4</v>
      </c>
      <c r="Q5786">
        <v>8</v>
      </c>
      <c r="R5786" t="s">
        <v>1769</v>
      </c>
      <c r="T5786" t="s">
        <v>1770</v>
      </c>
      <c r="U5786">
        <v>-10.798999999999999</v>
      </c>
      <c r="V5786">
        <v>165.114</v>
      </c>
      <c r="W5786">
        <v>170</v>
      </c>
      <c r="AE5786">
        <v>1</v>
      </c>
      <c r="AJ5786">
        <v>10</v>
      </c>
      <c r="AK5786">
        <v>1</v>
      </c>
      <c r="AN5786">
        <v>15</v>
      </c>
      <c r="AO5786">
        <v>1</v>
      </c>
      <c r="AP5786">
        <v>2</v>
      </c>
      <c r="AQ5786">
        <v>2</v>
      </c>
      <c r="AR5786">
        <v>588</v>
      </c>
      <c r="AS5786">
        <v>3</v>
      </c>
      <c r="AT5786">
        <v>478</v>
      </c>
      <c r="AU5786">
        <v>3</v>
      </c>
    </row>
    <row r="5787" spans="1:47" x14ac:dyDescent="0.35">
      <c r="A5787">
        <v>9963</v>
      </c>
      <c r="B5787" t="s">
        <v>51</v>
      </c>
      <c r="C5787">
        <v>2013</v>
      </c>
      <c r="D5787">
        <v>2</v>
      </c>
      <c r="E5787">
        <v>8</v>
      </c>
      <c r="F5787">
        <v>15</v>
      </c>
      <c r="G5787">
        <v>26</v>
      </c>
      <c r="H5787">
        <v>38.4</v>
      </c>
      <c r="I5787">
        <v>21</v>
      </c>
      <c r="J5787">
        <v>7</v>
      </c>
      <c r="K5787">
        <v>7</v>
      </c>
      <c r="L5787">
        <v>6.9</v>
      </c>
      <c r="M5787">
        <v>6.4</v>
      </c>
      <c r="R5787" t="s">
        <v>1769</v>
      </c>
      <c r="T5787" t="s">
        <v>1770</v>
      </c>
      <c r="U5787">
        <v>-10.928000000000001</v>
      </c>
      <c r="V5787">
        <v>166.018</v>
      </c>
      <c r="W5787">
        <v>170</v>
      </c>
    </row>
    <row r="5788" spans="1:47" x14ac:dyDescent="0.35">
      <c r="A5788">
        <v>9964</v>
      </c>
      <c r="B5788" t="s">
        <v>47</v>
      </c>
      <c r="C5788">
        <v>2013</v>
      </c>
      <c r="D5788">
        <v>2</v>
      </c>
      <c r="E5788">
        <v>9</v>
      </c>
      <c r="F5788">
        <v>14</v>
      </c>
      <c r="G5788">
        <v>16</v>
      </c>
      <c r="H5788">
        <v>7.8</v>
      </c>
      <c r="I5788">
        <v>145</v>
      </c>
      <c r="J5788">
        <v>7</v>
      </c>
      <c r="K5788">
        <v>7</v>
      </c>
      <c r="M5788">
        <v>6.7</v>
      </c>
      <c r="R5788" t="s">
        <v>580</v>
      </c>
      <c r="T5788" t="s">
        <v>3791</v>
      </c>
      <c r="U5788">
        <v>1.135</v>
      </c>
      <c r="V5788">
        <v>-77.393000000000001</v>
      </c>
      <c r="W5788">
        <v>160</v>
      </c>
      <c r="AB5788">
        <v>15</v>
      </c>
      <c r="AC5788">
        <v>1</v>
      </c>
      <c r="AE5788">
        <v>2</v>
      </c>
      <c r="AF5788">
        <v>100</v>
      </c>
      <c r="AG5788">
        <v>2</v>
      </c>
      <c r="AH5788">
        <v>1900</v>
      </c>
      <c r="AI5788">
        <v>4</v>
      </c>
      <c r="AN5788">
        <v>15</v>
      </c>
      <c r="AO5788">
        <v>1</v>
      </c>
      <c r="AQ5788">
        <v>2</v>
      </c>
      <c r="AR5788">
        <v>100</v>
      </c>
      <c r="AS5788">
        <v>2</v>
      </c>
      <c r="AT5788">
        <v>1900</v>
      </c>
      <c r="AU5788">
        <v>4</v>
      </c>
    </row>
    <row r="5789" spans="1:47" x14ac:dyDescent="0.35">
      <c r="A5789">
        <v>9999</v>
      </c>
      <c r="B5789" t="s">
        <v>47</v>
      </c>
      <c r="C5789">
        <v>2013</v>
      </c>
      <c r="D5789">
        <v>2</v>
      </c>
      <c r="E5789">
        <v>15</v>
      </c>
      <c r="F5789">
        <v>3</v>
      </c>
      <c r="G5789">
        <v>20</v>
      </c>
      <c r="H5789">
        <v>26</v>
      </c>
      <c r="J5789">
        <v>4.2</v>
      </c>
      <c r="M5789">
        <v>4.2</v>
      </c>
      <c r="R5789" t="s">
        <v>98</v>
      </c>
      <c r="T5789" t="s">
        <v>3792</v>
      </c>
      <c r="U5789">
        <v>55.15</v>
      </c>
      <c r="V5789">
        <v>61.41</v>
      </c>
      <c r="W5789">
        <v>40</v>
      </c>
      <c r="AB5789">
        <v>1000</v>
      </c>
      <c r="AC5789">
        <v>3</v>
      </c>
      <c r="AE5789">
        <v>3</v>
      </c>
      <c r="AH5789">
        <v>4000</v>
      </c>
      <c r="AI5789">
        <v>4</v>
      </c>
      <c r="AN5789">
        <v>1000</v>
      </c>
      <c r="AO5789">
        <v>3</v>
      </c>
      <c r="AQ5789">
        <v>3</v>
      </c>
      <c r="AT5789">
        <v>4000</v>
      </c>
      <c r="AU5789">
        <v>4</v>
      </c>
    </row>
    <row r="5790" spans="1:47" x14ac:dyDescent="0.35">
      <c r="A5790">
        <v>9965</v>
      </c>
      <c r="B5790" t="s">
        <v>47</v>
      </c>
      <c r="C5790">
        <v>2013</v>
      </c>
      <c r="D5790">
        <v>2</v>
      </c>
      <c r="E5790">
        <v>19</v>
      </c>
      <c r="F5790">
        <v>2</v>
      </c>
      <c r="G5790">
        <v>47</v>
      </c>
      <c r="H5790">
        <v>1.2</v>
      </c>
      <c r="I5790">
        <v>10</v>
      </c>
      <c r="J5790">
        <v>4.9000000000000004</v>
      </c>
      <c r="K5790">
        <v>4.9000000000000004</v>
      </c>
      <c r="N5790">
        <v>4.9000000000000004</v>
      </c>
      <c r="R5790" t="s">
        <v>93</v>
      </c>
      <c r="T5790" t="s">
        <v>3793</v>
      </c>
      <c r="U5790">
        <v>27.225999999999999</v>
      </c>
      <c r="V5790">
        <v>103.071</v>
      </c>
      <c r="W5790">
        <v>30</v>
      </c>
      <c r="AB5790">
        <v>8</v>
      </c>
      <c r="AC5790">
        <v>1</v>
      </c>
      <c r="AE5790">
        <v>2</v>
      </c>
      <c r="AF5790">
        <v>72</v>
      </c>
      <c r="AG5790">
        <v>2</v>
      </c>
      <c r="AH5790">
        <v>949</v>
      </c>
      <c r="AI5790">
        <v>3</v>
      </c>
      <c r="AN5790">
        <v>8</v>
      </c>
      <c r="AO5790">
        <v>1</v>
      </c>
      <c r="AQ5790">
        <v>2</v>
      </c>
      <c r="AR5790">
        <v>72</v>
      </c>
      <c r="AS5790">
        <v>2</v>
      </c>
      <c r="AT5790">
        <v>949</v>
      </c>
      <c r="AU5790">
        <v>3</v>
      </c>
    </row>
    <row r="5791" spans="1:47" x14ac:dyDescent="0.35">
      <c r="A5791">
        <v>9966</v>
      </c>
      <c r="B5791" t="s">
        <v>47</v>
      </c>
      <c r="C5791">
        <v>2013</v>
      </c>
      <c r="D5791">
        <v>2</v>
      </c>
      <c r="E5791">
        <v>22</v>
      </c>
      <c r="F5791">
        <v>21</v>
      </c>
      <c r="G5791">
        <v>1</v>
      </c>
      <c r="H5791">
        <v>47.2</v>
      </c>
      <c r="I5791">
        <v>8</v>
      </c>
      <c r="J5791">
        <v>5.3</v>
      </c>
      <c r="M5791">
        <v>5.3</v>
      </c>
      <c r="R5791" t="s">
        <v>479</v>
      </c>
      <c r="T5791" t="s">
        <v>1962</v>
      </c>
      <c r="U5791">
        <v>-15.747999999999999</v>
      </c>
      <c r="V5791">
        <v>-71.424999999999997</v>
      </c>
      <c r="W5791">
        <v>160</v>
      </c>
      <c r="AE5791">
        <v>1</v>
      </c>
      <c r="AH5791">
        <v>80</v>
      </c>
      <c r="AI5791">
        <v>2</v>
      </c>
      <c r="AQ5791">
        <v>1</v>
      </c>
      <c r="AT5791">
        <v>80</v>
      </c>
      <c r="AU5791">
        <v>2</v>
      </c>
    </row>
    <row r="5792" spans="1:47" x14ac:dyDescent="0.35">
      <c r="A5792">
        <v>9967</v>
      </c>
      <c r="B5792" t="s">
        <v>47</v>
      </c>
      <c r="C5792">
        <v>2013</v>
      </c>
      <c r="D5792">
        <v>3</v>
      </c>
      <c r="E5792">
        <v>3</v>
      </c>
      <c r="F5792">
        <v>5</v>
      </c>
      <c r="G5792">
        <v>41</v>
      </c>
      <c r="H5792">
        <v>16.899999999999999</v>
      </c>
      <c r="I5792">
        <v>8</v>
      </c>
      <c r="J5792">
        <v>5.4</v>
      </c>
      <c r="K5792">
        <v>5.4</v>
      </c>
      <c r="L5792">
        <v>5.0999999999999996</v>
      </c>
      <c r="M5792">
        <v>5.5</v>
      </c>
      <c r="R5792" t="s">
        <v>93</v>
      </c>
      <c r="T5792" t="s">
        <v>530</v>
      </c>
      <c r="U5792">
        <v>25.98</v>
      </c>
      <c r="V5792">
        <v>99.811999999999998</v>
      </c>
      <c r="W5792">
        <v>30</v>
      </c>
      <c r="AB5792">
        <v>30</v>
      </c>
      <c r="AC5792">
        <v>1</v>
      </c>
      <c r="AE5792">
        <v>3</v>
      </c>
      <c r="AF5792">
        <v>700</v>
      </c>
      <c r="AG5792">
        <v>3</v>
      </c>
      <c r="AH5792">
        <v>2500</v>
      </c>
      <c r="AI5792">
        <v>4</v>
      </c>
      <c r="AN5792">
        <v>30</v>
      </c>
      <c r="AO5792">
        <v>1</v>
      </c>
      <c r="AQ5792">
        <v>3</v>
      </c>
      <c r="AR5792">
        <v>700</v>
      </c>
      <c r="AS5792">
        <v>3</v>
      </c>
      <c r="AT5792">
        <v>2500</v>
      </c>
      <c r="AU5792">
        <v>4</v>
      </c>
    </row>
    <row r="5793" spans="1:47" x14ac:dyDescent="0.35">
      <c r="A5793">
        <v>10000</v>
      </c>
      <c r="B5793" t="s">
        <v>47</v>
      </c>
      <c r="C5793">
        <v>2013</v>
      </c>
      <c r="D5793">
        <v>3</v>
      </c>
      <c r="E5793">
        <v>11</v>
      </c>
      <c r="F5793">
        <v>3</v>
      </c>
      <c r="G5793">
        <v>1</v>
      </c>
      <c r="H5793">
        <v>37.4</v>
      </c>
      <c r="I5793">
        <v>10</v>
      </c>
      <c r="J5793">
        <v>5.0999999999999996</v>
      </c>
      <c r="L5793">
        <v>5.0999999999999996</v>
      </c>
      <c r="M5793">
        <v>5.4</v>
      </c>
      <c r="R5793" t="s">
        <v>93</v>
      </c>
      <c r="T5793" t="s">
        <v>3794</v>
      </c>
      <c r="U5793">
        <v>40.119</v>
      </c>
      <c r="V5793">
        <v>77.465999999999994</v>
      </c>
      <c r="W5793">
        <v>40</v>
      </c>
      <c r="AE5793">
        <v>2</v>
      </c>
      <c r="AF5793">
        <v>864</v>
      </c>
      <c r="AG5793">
        <v>3</v>
      </c>
      <c r="AQ5793">
        <v>2</v>
      </c>
      <c r="AR5793">
        <v>864</v>
      </c>
      <c r="AS5793">
        <v>3</v>
      </c>
    </row>
    <row r="5794" spans="1:47" x14ac:dyDescent="0.35">
      <c r="A5794">
        <v>9975</v>
      </c>
      <c r="B5794" t="s">
        <v>47</v>
      </c>
      <c r="C5794">
        <v>2013</v>
      </c>
      <c r="D5794">
        <v>3</v>
      </c>
      <c r="E5794">
        <v>27</v>
      </c>
      <c r="F5794">
        <v>2</v>
      </c>
      <c r="G5794">
        <v>3</v>
      </c>
      <c r="H5794">
        <v>19.8</v>
      </c>
      <c r="I5794">
        <v>19</v>
      </c>
      <c r="J5794">
        <v>6</v>
      </c>
      <c r="K5794">
        <v>6</v>
      </c>
      <c r="L5794">
        <v>5.8</v>
      </c>
      <c r="M5794">
        <v>5.8</v>
      </c>
      <c r="R5794" t="s">
        <v>738</v>
      </c>
      <c r="T5794" t="s">
        <v>3795</v>
      </c>
      <c r="U5794">
        <v>23.827999999999999</v>
      </c>
      <c r="V5794">
        <v>121.215</v>
      </c>
      <c r="W5794">
        <v>30</v>
      </c>
      <c r="X5794">
        <v>1</v>
      </c>
      <c r="Y5794">
        <v>1</v>
      </c>
      <c r="AB5794">
        <v>86</v>
      </c>
      <c r="AC5794">
        <v>2</v>
      </c>
      <c r="AD5794">
        <v>1.1279999999999999</v>
      </c>
      <c r="AE5794">
        <v>2</v>
      </c>
      <c r="AI5794">
        <v>3</v>
      </c>
      <c r="AJ5794">
        <v>1</v>
      </c>
      <c r="AK5794">
        <v>1</v>
      </c>
      <c r="AN5794">
        <v>86</v>
      </c>
      <c r="AO5794">
        <v>2</v>
      </c>
      <c r="AP5794">
        <v>1.1279999999999999</v>
      </c>
      <c r="AQ5794">
        <v>2</v>
      </c>
      <c r="AU5794">
        <v>3</v>
      </c>
    </row>
    <row r="5795" spans="1:47" x14ac:dyDescent="0.35">
      <c r="A5795">
        <v>9974</v>
      </c>
      <c r="B5795" t="s">
        <v>47</v>
      </c>
      <c r="C5795">
        <v>2013</v>
      </c>
      <c r="D5795">
        <v>4</v>
      </c>
      <c r="E5795">
        <v>9</v>
      </c>
      <c r="F5795">
        <v>11</v>
      </c>
      <c r="G5795">
        <v>52</v>
      </c>
      <c r="H5795">
        <v>49.9</v>
      </c>
      <c r="I5795">
        <v>12</v>
      </c>
      <c r="J5795">
        <v>6.3</v>
      </c>
      <c r="K5795">
        <v>6.3</v>
      </c>
      <c r="L5795">
        <v>6.3</v>
      </c>
      <c r="M5795">
        <v>5.9</v>
      </c>
      <c r="R5795" t="s">
        <v>73</v>
      </c>
      <c r="T5795" t="s">
        <v>3796</v>
      </c>
      <c r="U5795">
        <v>28.428000000000001</v>
      </c>
      <c r="V5795">
        <v>51.593000000000004</v>
      </c>
      <c r="W5795">
        <v>140</v>
      </c>
      <c r="X5795">
        <v>37</v>
      </c>
      <c r="Y5795">
        <v>1</v>
      </c>
      <c r="AB5795">
        <v>850</v>
      </c>
      <c r="AC5795">
        <v>3</v>
      </c>
      <c r="AE5795">
        <v>2</v>
      </c>
      <c r="AG5795">
        <v>3</v>
      </c>
      <c r="AH5795">
        <v>700</v>
      </c>
      <c r="AI5795">
        <v>3</v>
      </c>
      <c r="AJ5795">
        <v>37</v>
      </c>
      <c r="AK5795">
        <v>1</v>
      </c>
      <c r="AN5795">
        <v>850</v>
      </c>
      <c r="AO5795">
        <v>3</v>
      </c>
      <c r="AQ5795">
        <v>2</v>
      </c>
      <c r="AS5795">
        <v>3</v>
      </c>
      <c r="AT5795">
        <v>700</v>
      </c>
      <c r="AU5795">
        <v>3</v>
      </c>
    </row>
    <row r="5796" spans="1:47" x14ac:dyDescent="0.35">
      <c r="A5796">
        <v>10182</v>
      </c>
      <c r="B5796" t="s">
        <v>47</v>
      </c>
      <c r="C5796">
        <v>2013</v>
      </c>
      <c r="D5796">
        <v>4</v>
      </c>
      <c r="E5796">
        <v>10</v>
      </c>
      <c r="F5796">
        <v>19</v>
      </c>
      <c r="G5796">
        <v>14</v>
      </c>
      <c r="H5796">
        <v>2</v>
      </c>
      <c r="I5796">
        <v>4</v>
      </c>
      <c r="J5796">
        <v>5.4</v>
      </c>
      <c r="K5796">
        <v>5.4</v>
      </c>
      <c r="M5796">
        <v>5.4</v>
      </c>
      <c r="R5796" t="s">
        <v>553</v>
      </c>
      <c r="T5796" t="s">
        <v>3797</v>
      </c>
      <c r="U5796">
        <v>15.52</v>
      </c>
      <c r="V5796">
        <v>-87.159000000000006</v>
      </c>
      <c r="W5796">
        <v>100</v>
      </c>
      <c r="AE5796">
        <v>1</v>
      </c>
      <c r="AF5796">
        <v>12</v>
      </c>
      <c r="AG5796">
        <v>1</v>
      </c>
      <c r="AH5796">
        <v>66</v>
      </c>
      <c r="AI5796">
        <v>2</v>
      </c>
      <c r="AQ5796">
        <v>1</v>
      </c>
      <c r="AR5796">
        <v>12</v>
      </c>
      <c r="AS5796">
        <v>1</v>
      </c>
      <c r="AT5796">
        <v>66</v>
      </c>
      <c r="AU5796">
        <v>2</v>
      </c>
    </row>
    <row r="5797" spans="1:47" x14ac:dyDescent="0.35">
      <c r="A5797">
        <v>9980</v>
      </c>
      <c r="B5797" t="s">
        <v>47</v>
      </c>
      <c r="C5797">
        <v>2013</v>
      </c>
      <c r="D5797">
        <v>4</v>
      </c>
      <c r="E5797">
        <v>12</v>
      </c>
      <c r="F5797">
        <v>20</v>
      </c>
      <c r="G5797">
        <v>33</v>
      </c>
      <c r="H5797">
        <v>17.5</v>
      </c>
      <c r="I5797">
        <v>14</v>
      </c>
      <c r="J5797">
        <v>5.8</v>
      </c>
      <c r="K5797">
        <v>5.8</v>
      </c>
      <c r="L5797">
        <v>5.5</v>
      </c>
      <c r="M5797">
        <v>5.7</v>
      </c>
      <c r="R5797" t="s">
        <v>199</v>
      </c>
      <c r="T5797" t="s">
        <v>199</v>
      </c>
      <c r="U5797">
        <v>34.369</v>
      </c>
      <c r="V5797">
        <v>134.828</v>
      </c>
      <c r="W5797">
        <v>30</v>
      </c>
      <c r="AB5797">
        <v>24</v>
      </c>
      <c r="AC5797">
        <v>1</v>
      </c>
      <c r="AE5797">
        <v>1</v>
      </c>
      <c r="AI5797">
        <v>1</v>
      </c>
      <c r="AN5797">
        <v>24</v>
      </c>
      <c r="AO5797">
        <v>1</v>
      </c>
      <c r="AQ5797">
        <v>1</v>
      </c>
      <c r="AU5797">
        <v>1</v>
      </c>
    </row>
    <row r="5798" spans="1:47" x14ac:dyDescent="0.35">
      <c r="A5798">
        <v>9976</v>
      </c>
      <c r="B5798" t="s">
        <v>47</v>
      </c>
      <c r="C5798">
        <v>2013</v>
      </c>
      <c r="D5798">
        <v>4</v>
      </c>
      <c r="E5798">
        <v>16</v>
      </c>
      <c r="F5798">
        <v>10</v>
      </c>
      <c r="G5798">
        <v>44</v>
      </c>
      <c r="H5798">
        <v>20.100000000000001</v>
      </c>
      <c r="I5798">
        <v>80</v>
      </c>
      <c r="J5798">
        <v>7.7</v>
      </c>
      <c r="K5798">
        <v>7.7</v>
      </c>
      <c r="M5798">
        <v>7</v>
      </c>
      <c r="R5798" t="s">
        <v>73</v>
      </c>
      <c r="T5798" t="s">
        <v>3798</v>
      </c>
      <c r="U5798">
        <v>28.033000000000001</v>
      </c>
      <c r="V5798">
        <v>61.996000000000002</v>
      </c>
      <c r="W5798">
        <v>140</v>
      </c>
      <c r="X5798">
        <v>40</v>
      </c>
      <c r="Y5798">
        <v>1</v>
      </c>
      <c r="AB5798">
        <v>300</v>
      </c>
      <c r="AC5798">
        <v>3</v>
      </c>
      <c r="AE5798">
        <v>3</v>
      </c>
      <c r="AH5798">
        <v>1000</v>
      </c>
      <c r="AI5798">
        <v>3</v>
      </c>
      <c r="AJ5798">
        <v>40</v>
      </c>
      <c r="AK5798">
        <v>1</v>
      </c>
      <c r="AN5798">
        <v>300</v>
      </c>
      <c r="AO5798">
        <v>3</v>
      </c>
      <c r="AQ5798">
        <v>3</v>
      </c>
      <c r="AT5798">
        <v>1000</v>
      </c>
      <c r="AU5798">
        <v>3</v>
      </c>
    </row>
    <row r="5799" spans="1:47" x14ac:dyDescent="0.35">
      <c r="A5799">
        <v>10035</v>
      </c>
      <c r="B5799" t="s">
        <v>47</v>
      </c>
      <c r="C5799">
        <v>2013</v>
      </c>
      <c r="D5799">
        <v>4</v>
      </c>
      <c r="E5799">
        <v>17</v>
      </c>
      <c r="F5799">
        <v>8</v>
      </c>
      <c r="G5799">
        <v>57</v>
      </c>
      <c r="H5799">
        <v>33.9</v>
      </c>
      <c r="I5799">
        <v>9</v>
      </c>
      <c r="J5799">
        <v>5.8</v>
      </c>
      <c r="K5799">
        <v>5.8</v>
      </c>
      <c r="L5799">
        <v>5.5</v>
      </c>
      <c r="M5799">
        <v>5.6</v>
      </c>
      <c r="R5799" t="s">
        <v>199</v>
      </c>
      <c r="T5799" t="s">
        <v>3799</v>
      </c>
      <c r="U5799">
        <v>33.957999999999998</v>
      </c>
      <c r="V5799">
        <v>139.352</v>
      </c>
      <c r="W5799">
        <v>30</v>
      </c>
      <c r="AB5799">
        <v>3</v>
      </c>
      <c r="AC5799">
        <v>1</v>
      </c>
      <c r="AE5799">
        <v>1</v>
      </c>
      <c r="AI5799">
        <v>2</v>
      </c>
      <c r="AN5799">
        <v>3</v>
      </c>
      <c r="AO5799">
        <v>1</v>
      </c>
      <c r="AQ5799">
        <v>1</v>
      </c>
      <c r="AU5799">
        <v>2</v>
      </c>
    </row>
    <row r="5800" spans="1:47" x14ac:dyDescent="0.35">
      <c r="A5800">
        <v>10036</v>
      </c>
      <c r="B5800" t="s">
        <v>47</v>
      </c>
      <c r="C5800">
        <v>2013</v>
      </c>
      <c r="D5800">
        <v>4</v>
      </c>
      <c r="E5800">
        <v>18</v>
      </c>
      <c r="F5800">
        <v>0</v>
      </c>
      <c r="G5800">
        <v>50</v>
      </c>
      <c r="H5800">
        <v>38.5</v>
      </c>
      <c r="I5800">
        <v>0</v>
      </c>
      <c r="J5800">
        <v>2.1</v>
      </c>
      <c r="M5800">
        <v>2.1</v>
      </c>
      <c r="R5800" t="s">
        <v>505</v>
      </c>
      <c r="S5800" t="s">
        <v>3800</v>
      </c>
      <c r="T5800" t="s">
        <v>3801</v>
      </c>
      <c r="U5800">
        <v>31.817</v>
      </c>
      <c r="V5800">
        <v>-97.087999999999994</v>
      </c>
      <c r="W5800">
        <v>150</v>
      </c>
      <c r="X5800">
        <v>14</v>
      </c>
      <c r="Y5800">
        <v>1</v>
      </c>
      <c r="AB5800">
        <v>200</v>
      </c>
      <c r="AC5800">
        <v>3</v>
      </c>
      <c r="AD5800">
        <v>100</v>
      </c>
      <c r="AE5800">
        <v>4</v>
      </c>
      <c r="AF5800">
        <v>50</v>
      </c>
      <c r="AG5800">
        <v>1</v>
      </c>
      <c r="AJ5800">
        <v>14</v>
      </c>
      <c r="AK5800">
        <v>1</v>
      </c>
      <c r="AN5800">
        <v>200</v>
      </c>
      <c r="AO5800">
        <v>3</v>
      </c>
      <c r="AP5800">
        <v>100</v>
      </c>
      <c r="AQ5800">
        <v>4</v>
      </c>
      <c r="AR5800">
        <v>50</v>
      </c>
      <c r="AS5800">
        <v>1</v>
      </c>
    </row>
    <row r="5801" spans="1:47" x14ac:dyDescent="0.35">
      <c r="A5801">
        <v>9977</v>
      </c>
      <c r="B5801" t="s">
        <v>51</v>
      </c>
      <c r="C5801">
        <v>2013</v>
      </c>
      <c r="D5801">
        <v>4</v>
      </c>
      <c r="E5801">
        <v>19</v>
      </c>
      <c r="F5801">
        <v>3</v>
      </c>
      <c r="G5801">
        <v>5</v>
      </c>
      <c r="H5801">
        <v>52.6</v>
      </c>
      <c r="I5801">
        <v>110</v>
      </c>
      <c r="J5801">
        <v>7.2</v>
      </c>
      <c r="K5801">
        <v>7.2</v>
      </c>
      <c r="M5801">
        <v>7.1</v>
      </c>
      <c r="R5801" t="s">
        <v>98</v>
      </c>
      <c r="T5801" t="s">
        <v>904</v>
      </c>
      <c r="U5801">
        <v>46.220999999999997</v>
      </c>
      <c r="V5801">
        <v>150.78800000000001</v>
      </c>
      <c r="W5801">
        <v>50</v>
      </c>
    </row>
    <row r="5802" spans="1:47" x14ac:dyDescent="0.35">
      <c r="A5802">
        <v>9978</v>
      </c>
      <c r="B5802" t="s">
        <v>47</v>
      </c>
      <c r="C5802">
        <v>2013</v>
      </c>
      <c r="D5802">
        <v>4</v>
      </c>
      <c r="E5802">
        <v>20</v>
      </c>
      <c r="F5802">
        <v>0</v>
      </c>
      <c r="G5802">
        <v>2</v>
      </c>
      <c r="H5802">
        <v>47.5</v>
      </c>
      <c r="I5802">
        <v>14</v>
      </c>
      <c r="J5802">
        <v>6.6</v>
      </c>
      <c r="K5802">
        <v>6.6</v>
      </c>
      <c r="L5802">
        <v>6.7</v>
      </c>
      <c r="M5802">
        <v>6.5</v>
      </c>
      <c r="R5802" t="s">
        <v>93</v>
      </c>
      <c r="T5802" t="s">
        <v>3802</v>
      </c>
      <c r="U5802">
        <v>30.308</v>
      </c>
      <c r="V5802">
        <v>102.88800000000001</v>
      </c>
      <c r="W5802">
        <v>30</v>
      </c>
      <c r="X5802">
        <v>196</v>
      </c>
      <c r="Y5802">
        <v>3</v>
      </c>
      <c r="Z5802">
        <v>21</v>
      </c>
      <c r="AA5802">
        <v>1</v>
      </c>
      <c r="AB5802">
        <v>11470</v>
      </c>
      <c r="AC5802">
        <v>4</v>
      </c>
      <c r="AE5802">
        <v>3</v>
      </c>
      <c r="AG5802">
        <v>3</v>
      </c>
      <c r="AI5802">
        <v>3</v>
      </c>
      <c r="AJ5802">
        <v>196</v>
      </c>
      <c r="AK5802">
        <v>3</v>
      </c>
      <c r="AL5802">
        <v>21</v>
      </c>
      <c r="AM5802">
        <v>1</v>
      </c>
      <c r="AN5802">
        <v>11470</v>
      </c>
      <c r="AO5802">
        <v>4</v>
      </c>
      <c r="AQ5802">
        <v>3</v>
      </c>
      <c r="AS5802">
        <v>3</v>
      </c>
      <c r="AU5802">
        <v>3</v>
      </c>
    </row>
    <row r="5803" spans="1:47" x14ac:dyDescent="0.35">
      <c r="A5803">
        <v>9983</v>
      </c>
      <c r="B5803" t="s">
        <v>47</v>
      </c>
      <c r="C5803">
        <v>2013</v>
      </c>
      <c r="D5803">
        <v>4</v>
      </c>
      <c r="E5803">
        <v>24</v>
      </c>
      <c r="F5803">
        <v>9</v>
      </c>
      <c r="G5803">
        <v>25</v>
      </c>
      <c r="H5803">
        <v>30</v>
      </c>
      <c r="I5803">
        <v>64</v>
      </c>
      <c r="J5803">
        <v>5.5</v>
      </c>
      <c r="K5803">
        <v>5.5</v>
      </c>
      <c r="L5803">
        <v>5.6</v>
      </c>
      <c r="M5803">
        <v>5.6</v>
      </c>
      <c r="R5803" t="s">
        <v>121</v>
      </c>
      <c r="T5803" t="s">
        <v>3803</v>
      </c>
      <c r="U5803">
        <v>34.526000000000003</v>
      </c>
      <c r="V5803">
        <v>70.22</v>
      </c>
      <c r="W5803">
        <v>40</v>
      </c>
      <c r="X5803">
        <v>18</v>
      </c>
      <c r="Y5803">
        <v>1</v>
      </c>
      <c r="AB5803">
        <v>141</v>
      </c>
      <c r="AC5803">
        <v>3</v>
      </c>
      <c r="AE5803">
        <v>2</v>
      </c>
      <c r="AH5803">
        <v>676</v>
      </c>
      <c r="AI5803">
        <v>3</v>
      </c>
      <c r="AJ5803">
        <v>18</v>
      </c>
      <c r="AK5803">
        <v>1</v>
      </c>
      <c r="AN5803">
        <v>141</v>
      </c>
      <c r="AO5803">
        <v>3</v>
      </c>
      <c r="AQ5803">
        <v>2</v>
      </c>
      <c r="AT5803">
        <v>676</v>
      </c>
      <c r="AU5803">
        <v>3</v>
      </c>
    </row>
    <row r="5804" spans="1:47" x14ac:dyDescent="0.35">
      <c r="A5804">
        <v>9991</v>
      </c>
      <c r="B5804" t="s">
        <v>47</v>
      </c>
      <c r="C5804">
        <v>2013</v>
      </c>
      <c r="D5804">
        <v>5</v>
      </c>
      <c r="E5804">
        <v>1</v>
      </c>
      <c r="F5804">
        <v>6</v>
      </c>
      <c r="G5804">
        <v>57</v>
      </c>
      <c r="H5804">
        <v>13.4</v>
      </c>
      <c r="I5804">
        <v>15</v>
      </c>
      <c r="J5804">
        <v>5.7</v>
      </c>
      <c r="K5804">
        <v>5.7</v>
      </c>
      <c r="L5804">
        <v>5.6</v>
      </c>
      <c r="M5804">
        <v>5.6</v>
      </c>
      <c r="R5804" t="s">
        <v>77</v>
      </c>
      <c r="T5804" t="s">
        <v>3804</v>
      </c>
      <c r="U5804">
        <v>33.061</v>
      </c>
      <c r="V5804">
        <v>75.863</v>
      </c>
      <c r="W5804">
        <v>60</v>
      </c>
      <c r="X5804">
        <v>3</v>
      </c>
      <c r="Y5804">
        <v>1</v>
      </c>
      <c r="AB5804">
        <v>90</v>
      </c>
      <c r="AC5804">
        <v>2</v>
      </c>
      <c r="AD5804">
        <v>19.5</v>
      </c>
      <c r="AE5804">
        <v>3</v>
      </c>
      <c r="AF5804">
        <v>1136</v>
      </c>
      <c r="AG5804">
        <v>4</v>
      </c>
      <c r="AH5804">
        <v>95532</v>
      </c>
      <c r="AI5804">
        <v>4</v>
      </c>
      <c r="AJ5804">
        <v>3</v>
      </c>
      <c r="AK5804">
        <v>1</v>
      </c>
      <c r="AN5804">
        <v>90</v>
      </c>
      <c r="AO5804">
        <v>2</v>
      </c>
      <c r="AP5804">
        <v>19.5</v>
      </c>
      <c r="AQ5804">
        <v>3</v>
      </c>
      <c r="AR5804">
        <v>1136</v>
      </c>
      <c r="AS5804">
        <v>4</v>
      </c>
      <c r="AT5804">
        <v>95532</v>
      </c>
      <c r="AU5804">
        <v>4</v>
      </c>
    </row>
    <row r="5805" spans="1:47" x14ac:dyDescent="0.35">
      <c r="A5805">
        <v>9994</v>
      </c>
      <c r="B5805" t="s">
        <v>47</v>
      </c>
      <c r="C5805">
        <v>2013</v>
      </c>
      <c r="D5805">
        <v>5</v>
      </c>
      <c r="E5805">
        <v>11</v>
      </c>
      <c r="F5805">
        <v>2</v>
      </c>
      <c r="G5805">
        <v>8</v>
      </c>
      <c r="H5805">
        <v>8.5</v>
      </c>
      <c r="I5805">
        <v>15</v>
      </c>
      <c r="J5805">
        <v>6.1</v>
      </c>
      <c r="K5805">
        <v>6.1</v>
      </c>
      <c r="L5805">
        <v>6.5</v>
      </c>
      <c r="M5805">
        <v>5.9</v>
      </c>
      <c r="R5805" t="s">
        <v>73</v>
      </c>
      <c r="T5805" t="s">
        <v>3805</v>
      </c>
      <c r="U5805">
        <v>26.56</v>
      </c>
      <c r="V5805">
        <v>57.77</v>
      </c>
      <c r="W5805">
        <v>140</v>
      </c>
      <c r="X5805">
        <v>2</v>
      </c>
      <c r="Y5805">
        <v>1</v>
      </c>
      <c r="AB5805">
        <v>20</v>
      </c>
      <c r="AC5805">
        <v>1</v>
      </c>
      <c r="AE5805">
        <v>2</v>
      </c>
      <c r="AI5805">
        <v>3</v>
      </c>
      <c r="AJ5805">
        <v>2</v>
      </c>
      <c r="AK5805">
        <v>1</v>
      </c>
      <c r="AN5805">
        <v>20</v>
      </c>
      <c r="AO5805">
        <v>1</v>
      </c>
      <c r="AQ5805">
        <v>2</v>
      </c>
      <c r="AU5805">
        <v>3</v>
      </c>
    </row>
    <row r="5806" spans="1:47" x14ac:dyDescent="0.35">
      <c r="A5806">
        <v>10037</v>
      </c>
      <c r="B5806" t="s">
        <v>47</v>
      </c>
      <c r="C5806">
        <v>2013</v>
      </c>
      <c r="D5806">
        <v>5</v>
      </c>
      <c r="E5806">
        <v>19</v>
      </c>
      <c r="F5806">
        <v>9</v>
      </c>
      <c r="G5806">
        <v>7</v>
      </c>
      <c r="H5806">
        <v>26.5</v>
      </c>
      <c r="I5806">
        <v>7</v>
      </c>
      <c r="J5806">
        <v>4.9000000000000004</v>
      </c>
      <c r="L5806">
        <v>4.9000000000000004</v>
      </c>
      <c r="M5806">
        <v>5</v>
      </c>
      <c r="N5806">
        <v>5.5</v>
      </c>
      <c r="R5806" t="s">
        <v>258</v>
      </c>
      <c r="T5806" t="s">
        <v>437</v>
      </c>
      <c r="U5806">
        <v>36.703000000000003</v>
      </c>
      <c r="V5806">
        <v>5.2610000000000001</v>
      </c>
      <c r="W5806">
        <v>15</v>
      </c>
      <c r="AB5806">
        <v>5</v>
      </c>
      <c r="AC5806">
        <v>1</v>
      </c>
      <c r="AE5806">
        <v>1</v>
      </c>
      <c r="AI5806">
        <v>2</v>
      </c>
      <c r="AN5806">
        <v>5</v>
      </c>
      <c r="AO5806">
        <v>1</v>
      </c>
      <c r="AQ5806">
        <v>1</v>
      </c>
      <c r="AU5806">
        <v>2</v>
      </c>
    </row>
    <row r="5807" spans="1:47" x14ac:dyDescent="0.35">
      <c r="A5807">
        <v>9998</v>
      </c>
      <c r="B5807" t="s">
        <v>47</v>
      </c>
      <c r="C5807">
        <v>2013</v>
      </c>
      <c r="D5807">
        <v>5</v>
      </c>
      <c r="E5807">
        <v>24</v>
      </c>
      <c r="F5807">
        <v>5</v>
      </c>
      <c r="G5807">
        <v>44</v>
      </c>
      <c r="H5807">
        <v>48.9</v>
      </c>
      <c r="I5807">
        <v>598</v>
      </c>
      <c r="J5807">
        <v>8.3000000000000007</v>
      </c>
      <c r="K5807">
        <v>8.3000000000000007</v>
      </c>
      <c r="M5807">
        <v>7.5</v>
      </c>
      <c r="R5807" t="s">
        <v>98</v>
      </c>
      <c r="T5807" t="s">
        <v>3806</v>
      </c>
      <c r="U5807">
        <v>54.892000000000003</v>
      </c>
      <c r="V5807">
        <v>153.221</v>
      </c>
      <c r="W5807">
        <v>50</v>
      </c>
    </row>
    <row r="5808" spans="1:47" x14ac:dyDescent="0.35">
      <c r="A5808">
        <v>10003</v>
      </c>
      <c r="B5808" t="s">
        <v>47</v>
      </c>
      <c r="C5808">
        <v>2013</v>
      </c>
      <c r="D5808">
        <v>6</v>
      </c>
      <c r="E5808">
        <v>1</v>
      </c>
      <c r="F5808">
        <v>14</v>
      </c>
      <c r="G5808">
        <v>10</v>
      </c>
      <c r="H5808">
        <v>6.7</v>
      </c>
      <c r="I5808">
        <v>10</v>
      </c>
      <c r="J5808">
        <v>5.7</v>
      </c>
      <c r="K5808">
        <v>5.7</v>
      </c>
      <c r="L5808">
        <v>5.6</v>
      </c>
      <c r="M5808">
        <v>5.7</v>
      </c>
      <c r="R5808" t="s">
        <v>621</v>
      </c>
      <c r="T5808" t="s">
        <v>3807</v>
      </c>
      <c r="U5808">
        <v>7.2750000000000004</v>
      </c>
      <c r="V5808">
        <v>124.898</v>
      </c>
      <c r="W5808">
        <v>170</v>
      </c>
      <c r="AB5808">
        <v>33</v>
      </c>
      <c r="AC5808">
        <v>1</v>
      </c>
      <c r="AE5808">
        <v>1</v>
      </c>
      <c r="AH5808">
        <v>164</v>
      </c>
      <c r="AI5808">
        <v>3</v>
      </c>
      <c r="AN5808">
        <v>33</v>
      </c>
      <c r="AO5808">
        <v>1</v>
      </c>
      <c r="AQ5808">
        <v>1</v>
      </c>
      <c r="AT5808">
        <v>164</v>
      </c>
      <c r="AU5808">
        <v>3</v>
      </c>
    </row>
    <row r="5809" spans="1:47" x14ac:dyDescent="0.35">
      <c r="A5809">
        <v>10002</v>
      </c>
      <c r="B5809" t="s">
        <v>47</v>
      </c>
      <c r="C5809">
        <v>2013</v>
      </c>
      <c r="D5809">
        <v>6</v>
      </c>
      <c r="E5809">
        <v>2</v>
      </c>
      <c r="F5809">
        <v>5</v>
      </c>
      <c r="G5809">
        <v>43</v>
      </c>
      <c r="H5809">
        <v>3.4</v>
      </c>
      <c r="I5809">
        <v>17</v>
      </c>
      <c r="J5809">
        <v>6.3</v>
      </c>
      <c r="K5809">
        <v>6.3</v>
      </c>
      <c r="L5809">
        <v>6.2</v>
      </c>
      <c r="M5809">
        <v>6.1</v>
      </c>
      <c r="R5809" t="s">
        <v>738</v>
      </c>
      <c r="T5809" t="s">
        <v>3808</v>
      </c>
      <c r="U5809">
        <v>23.789000000000001</v>
      </c>
      <c r="V5809">
        <v>121.14100000000001</v>
      </c>
      <c r="W5809">
        <v>30</v>
      </c>
      <c r="X5809">
        <v>4</v>
      </c>
      <c r="Y5809">
        <v>1</v>
      </c>
      <c r="AB5809">
        <v>21</v>
      </c>
      <c r="AC5809">
        <v>1</v>
      </c>
      <c r="AE5809">
        <v>1</v>
      </c>
      <c r="AJ5809">
        <v>4</v>
      </c>
      <c r="AK5809">
        <v>1</v>
      </c>
      <c r="AN5809">
        <v>21</v>
      </c>
      <c r="AO5809">
        <v>1</v>
      </c>
      <c r="AQ5809">
        <v>1</v>
      </c>
    </row>
    <row r="5810" spans="1:47" x14ac:dyDescent="0.35">
      <c r="A5810">
        <v>10007</v>
      </c>
      <c r="B5810" t="s">
        <v>47</v>
      </c>
      <c r="C5810">
        <v>2013</v>
      </c>
      <c r="D5810">
        <v>6</v>
      </c>
      <c r="E5810">
        <v>18</v>
      </c>
      <c r="F5810">
        <v>23</v>
      </c>
      <c r="G5810">
        <v>2</v>
      </c>
      <c r="H5810">
        <v>9.8000000000000007</v>
      </c>
      <c r="I5810">
        <v>10</v>
      </c>
      <c r="J5810">
        <v>5.3</v>
      </c>
      <c r="K5810">
        <v>5.3</v>
      </c>
      <c r="M5810">
        <v>5.6</v>
      </c>
      <c r="R5810" t="s">
        <v>98</v>
      </c>
      <c r="T5810" t="s">
        <v>3809</v>
      </c>
      <c r="U5810">
        <v>54.262999999999998</v>
      </c>
      <c r="V5810">
        <v>86.173000000000002</v>
      </c>
      <c r="W5810">
        <v>40</v>
      </c>
      <c r="AE5810">
        <v>1</v>
      </c>
      <c r="AH5810">
        <v>500</v>
      </c>
      <c r="AI5810">
        <v>3</v>
      </c>
      <c r="AQ5810">
        <v>1</v>
      </c>
      <c r="AT5810">
        <v>500</v>
      </c>
      <c r="AU5810">
        <v>3</v>
      </c>
    </row>
    <row r="5811" spans="1:47" x14ac:dyDescent="0.35">
      <c r="A5811">
        <v>10006</v>
      </c>
      <c r="B5811" t="s">
        <v>47</v>
      </c>
      <c r="C5811">
        <v>2013</v>
      </c>
      <c r="D5811">
        <v>6</v>
      </c>
      <c r="E5811">
        <v>22</v>
      </c>
      <c r="F5811">
        <v>5</v>
      </c>
      <c r="G5811">
        <v>42</v>
      </c>
      <c r="H5811">
        <v>39.799999999999997</v>
      </c>
      <c r="I5811">
        <v>47</v>
      </c>
      <c r="J5811">
        <v>5.0999999999999996</v>
      </c>
      <c r="K5811">
        <v>5.0999999999999996</v>
      </c>
      <c r="M5811">
        <v>5.0999999999999996</v>
      </c>
      <c r="R5811" t="s">
        <v>676</v>
      </c>
      <c r="T5811" t="s">
        <v>1362</v>
      </c>
      <c r="U5811">
        <v>-8.3049999999999997</v>
      </c>
      <c r="V5811">
        <v>116.05800000000001</v>
      </c>
      <c r="W5811">
        <v>60</v>
      </c>
      <c r="AB5811">
        <v>50</v>
      </c>
      <c r="AC5811">
        <v>1</v>
      </c>
      <c r="AE5811">
        <v>3</v>
      </c>
      <c r="AF5811">
        <v>5370</v>
      </c>
      <c r="AG5811">
        <v>3</v>
      </c>
      <c r="AH5811">
        <v>1700</v>
      </c>
      <c r="AI5811">
        <v>4</v>
      </c>
      <c r="AN5811">
        <v>50</v>
      </c>
      <c r="AO5811">
        <v>1</v>
      </c>
      <c r="AQ5811">
        <v>3</v>
      </c>
      <c r="AR5811">
        <v>5370</v>
      </c>
      <c r="AS5811">
        <v>4</v>
      </c>
      <c r="AT5811">
        <v>1700</v>
      </c>
      <c r="AU5811">
        <v>4</v>
      </c>
    </row>
    <row r="5812" spans="1:47" x14ac:dyDescent="0.35">
      <c r="A5812">
        <v>10005</v>
      </c>
      <c r="B5812" t="s">
        <v>47</v>
      </c>
      <c r="C5812">
        <v>2013</v>
      </c>
      <c r="D5812">
        <v>7</v>
      </c>
      <c r="E5812">
        <v>2</v>
      </c>
      <c r="F5812">
        <v>7</v>
      </c>
      <c r="G5812">
        <v>37</v>
      </c>
      <c r="H5812">
        <v>2.6</v>
      </c>
      <c r="I5812">
        <v>13</v>
      </c>
      <c r="J5812">
        <v>6.1</v>
      </c>
      <c r="K5812">
        <v>6.1</v>
      </c>
      <c r="L5812">
        <v>6.2</v>
      </c>
      <c r="M5812">
        <v>5.9</v>
      </c>
      <c r="R5812" t="s">
        <v>676</v>
      </c>
      <c r="T5812" t="s">
        <v>2335</v>
      </c>
      <c r="U5812">
        <v>4.6449999999999996</v>
      </c>
      <c r="V5812">
        <v>96.665000000000006</v>
      </c>
      <c r="W5812">
        <v>60</v>
      </c>
      <c r="X5812">
        <v>42</v>
      </c>
      <c r="Y5812">
        <v>1</v>
      </c>
      <c r="AB5812">
        <v>2500</v>
      </c>
      <c r="AC5812">
        <v>4</v>
      </c>
      <c r="AE5812">
        <v>3</v>
      </c>
      <c r="AF5812">
        <v>20401</v>
      </c>
      <c r="AG5812">
        <v>4</v>
      </c>
      <c r="AJ5812">
        <v>42</v>
      </c>
      <c r="AK5812">
        <v>1</v>
      </c>
      <c r="AL5812">
        <v>6</v>
      </c>
      <c r="AM5812">
        <v>1</v>
      </c>
      <c r="AN5812">
        <v>2500</v>
      </c>
      <c r="AO5812">
        <v>4</v>
      </c>
      <c r="AQ5812">
        <v>3</v>
      </c>
      <c r="AR5812">
        <v>20401</v>
      </c>
      <c r="AS5812">
        <v>4</v>
      </c>
    </row>
    <row r="5813" spans="1:47" x14ac:dyDescent="0.35">
      <c r="A5813">
        <v>10038</v>
      </c>
      <c r="B5813" t="s">
        <v>47</v>
      </c>
      <c r="C5813">
        <v>2013</v>
      </c>
      <c r="D5813">
        <v>7</v>
      </c>
      <c r="E5813">
        <v>8</v>
      </c>
      <c r="F5813">
        <v>2</v>
      </c>
      <c r="G5813">
        <v>13</v>
      </c>
      <c r="H5813">
        <v>40.6</v>
      </c>
      <c r="I5813">
        <v>60</v>
      </c>
      <c r="J5813">
        <v>5.7</v>
      </c>
      <c r="K5813">
        <v>5.7</v>
      </c>
      <c r="M5813">
        <v>5.5</v>
      </c>
      <c r="R5813" t="s">
        <v>676</v>
      </c>
      <c r="T5813" t="s">
        <v>1170</v>
      </c>
      <c r="U5813">
        <v>-8.8030000000000008</v>
      </c>
      <c r="V5813">
        <v>113.002</v>
      </c>
      <c r="W5813">
        <v>60</v>
      </c>
      <c r="AB5813">
        <v>1</v>
      </c>
      <c r="AC5813">
        <v>1</v>
      </c>
      <c r="AE5813">
        <v>1</v>
      </c>
      <c r="AF5813">
        <v>124</v>
      </c>
      <c r="AG5813">
        <v>3</v>
      </c>
      <c r="AN5813">
        <v>1</v>
      </c>
      <c r="AO5813">
        <v>1</v>
      </c>
      <c r="AQ5813">
        <v>1</v>
      </c>
      <c r="AR5813">
        <v>124</v>
      </c>
      <c r="AS5813">
        <v>3</v>
      </c>
    </row>
    <row r="5814" spans="1:47" x14ac:dyDescent="0.35">
      <c r="A5814">
        <v>10034</v>
      </c>
      <c r="B5814" t="s">
        <v>47</v>
      </c>
      <c r="C5814">
        <v>2013</v>
      </c>
      <c r="D5814">
        <v>7</v>
      </c>
      <c r="E5814">
        <v>17</v>
      </c>
      <c r="F5814">
        <v>3</v>
      </c>
      <c r="G5814">
        <v>0</v>
      </c>
      <c r="H5814">
        <v>56.5</v>
      </c>
      <c r="I5814">
        <v>10</v>
      </c>
      <c r="J5814">
        <v>4.8</v>
      </c>
      <c r="M5814">
        <v>4.8</v>
      </c>
      <c r="R5814" t="s">
        <v>258</v>
      </c>
      <c r="T5814" t="s">
        <v>3810</v>
      </c>
      <c r="U5814">
        <v>36.533999999999999</v>
      </c>
      <c r="V5814">
        <v>3.0859999999999999</v>
      </c>
      <c r="W5814">
        <v>15</v>
      </c>
      <c r="AB5814">
        <v>11</v>
      </c>
      <c r="AC5814">
        <v>1</v>
      </c>
      <c r="AE5814">
        <v>1</v>
      </c>
      <c r="AI5814">
        <v>3</v>
      </c>
      <c r="AN5814">
        <v>11</v>
      </c>
      <c r="AO5814">
        <v>1</v>
      </c>
      <c r="AQ5814">
        <v>1</v>
      </c>
      <c r="AU5814">
        <v>3</v>
      </c>
    </row>
    <row r="5815" spans="1:47" x14ac:dyDescent="0.35">
      <c r="A5815">
        <v>10021</v>
      </c>
      <c r="B5815" t="s">
        <v>51</v>
      </c>
      <c r="C5815">
        <v>2013</v>
      </c>
      <c r="D5815">
        <v>7</v>
      </c>
      <c r="E5815">
        <v>21</v>
      </c>
      <c r="F5815">
        <v>5</v>
      </c>
      <c r="G5815">
        <v>9</v>
      </c>
      <c r="H5815">
        <v>31.4</v>
      </c>
      <c r="I5815">
        <v>17</v>
      </c>
      <c r="J5815">
        <v>6.5</v>
      </c>
      <c r="K5815">
        <v>6.5</v>
      </c>
      <c r="L5815">
        <v>6.7</v>
      </c>
      <c r="M5815">
        <v>6.1</v>
      </c>
      <c r="R5815" t="s">
        <v>1186</v>
      </c>
      <c r="T5815" t="s">
        <v>1299</v>
      </c>
      <c r="U5815">
        <v>-41.704000000000001</v>
      </c>
      <c r="V5815">
        <v>174.33699999999999</v>
      </c>
      <c r="W5815">
        <v>170</v>
      </c>
      <c r="AB5815">
        <v>5</v>
      </c>
      <c r="AC5815">
        <v>1</v>
      </c>
      <c r="AE5815">
        <v>1</v>
      </c>
      <c r="AH5815">
        <v>35</v>
      </c>
      <c r="AI5815">
        <v>1</v>
      </c>
      <c r="AN5815">
        <v>5</v>
      </c>
      <c r="AO5815">
        <v>1</v>
      </c>
      <c r="AQ5815">
        <v>1</v>
      </c>
      <c r="AT5815">
        <v>35</v>
      </c>
      <c r="AU5815">
        <v>1</v>
      </c>
    </row>
    <row r="5816" spans="1:47" x14ac:dyDescent="0.35">
      <c r="A5816">
        <v>10018</v>
      </c>
      <c r="B5816" t="s">
        <v>47</v>
      </c>
      <c r="C5816">
        <v>2013</v>
      </c>
      <c r="D5816">
        <v>7</v>
      </c>
      <c r="E5816">
        <v>21</v>
      </c>
      <c r="F5816">
        <v>23</v>
      </c>
      <c r="G5816">
        <v>45</v>
      </c>
      <c r="H5816">
        <v>56.6</v>
      </c>
      <c r="I5816">
        <v>8</v>
      </c>
      <c r="J5816">
        <v>6</v>
      </c>
      <c r="K5816">
        <v>6</v>
      </c>
      <c r="L5816">
        <v>6.2</v>
      </c>
      <c r="M5816">
        <v>6.1</v>
      </c>
      <c r="R5816" t="s">
        <v>93</v>
      </c>
      <c r="T5816" t="s">
        <v>3811</v>
      </c>
      <c r="U5816">
        <v>34.512</v>
      </c>
      <c r="V5816">
        <v>104.262</v>
      </c>
      <c r="W5816">
        <v>30</v>
      </c>
      <c r="X5816">
        <v>94</v>
      </c>
      <c r="Y5816">
        <v>2</v>
      </c>
      <c r="Z5816">
        <v>5</v>
      </c>
      <c r="AA5816">
        <v>1</v>
      </c>
      <c r="AB5816">
        <v>1001</v>
      </c>
      <c r="AC5816">
        <v>4</v>
      </c>
      <c r="AD5816">
        <v>1968</v>
      </c>
      <c r="AE5816">
        <v>4</v>
      </c>
      <c r="AG5816">
        <v>4</v>
      </c>
      <c r="AH5816">
        <v>22496</v>
      </c>
      <c r="AI5816">
        <v>4</v>
      </c>
      <c r="AJ5816">
        <v>94</v>
      </c>
      <c r="AK5816">
        <v>2</v>
      </c>
      <c r="AL5816">
        <v>5</v>
      </c>
      <c r="AM5816">
        <v>1</v>
      </c>
      <c r="AN5816">
        <v>1001</v>
      </c>
      <c r="AO5816">
        <v>4</v>
      </c>
      <c r="AQ5816">
        <v>4</v>
      </c>
      <c r="AR5816">
        <v>1968</v>
      </c>
      <c r="AS5816">
        <v>4</v>
      </c>
      <c r="AT5816">
        <v>22496</v>
      </c>
      <c r="AU5816">
        <v>4</v>
      </c>
    </row>
    <row r="5817" spans="1:47" x14ac:dyDescent="0.35">
      <c r="A5817">
        <v>10295</v>
      </c>
      <c r="B5817" t="s">
        <v>47</v>
      </c>
      <c r="C5817">
        <v>2013</v>
      </c>
      <c r="D5817">
        <v>8</v>
      </c>
      <c r="E5817">
        <v>2</v>
      </c>
      <c r="F5817">
        <v>21</v>
      </c>
      <c r="G5817">
        <v>37</v>
      </c>
      <c r="H5817">
        <v>7</v>
      </c>
      <c r="I5817">
        <v>42</v>
      </c>
      <c r="J5817">
        <v>5.2</v>
      </c>
      <c r="M5817">
        <v>5.2</v>
      </c>
      <c r="Q5817">
        <v>3</v>
      </c>
      <c r="R5817" t="s">
        <v>77</v>
      </c>
      <c r="T5817" t="s">
        <v>3812</v>
      </c>
      <c r="U5817">
        <v>33.296999999999997</v>
      </c>
      <c r="V5817">
        <v>75.95</v>
      </c>
      <c r="W5817">
        <v>60</v>
      </c>
      <c r="AB5817">
        <v>2</v>
      </c>
      <c r="AC5817">
        <v>1</v>
      </c>
      <c r="AE5817">
        <v>2</v>
      </c>
      <c r="AI5817">
        <v>3</v>
      </c>
      <c r="AN5817">
        <v>2</v>
      </c>
      <c r="AO5817">
        <v>1</v>
      </c>
      <c r="AQ5817">
        <v>2</v>
      </c>
      <c r="AU5817">
        <v>3</v>
      </c>
    </row>
    <row r="5818" spans="1:47" x14ac:dyDescent="0.35">
      <c r="A5818">
        <v>10033</v>
      </c>
      <c r="B5818" t="s">
        <v>47</v>
      </c>
      <c r="C5818">
        <v>2013</v>
      </c>
      <c r="D5818">
        <v>8</v>
      </c>
      <c r="E5818">
        <v>7</v>
      </c>
      <c r="F5818">
        <v>9</v>
      </c>
      <c r="G5818">
        <v>6</v>
      </c>
      <c r="H5818">
        <v>2</v>
      </c>
      <c r="I5818">
        <v>0</v>
      </c>
      <c r="J5818">
        <v>5.5</v>
      </c>
      <c r="K5818">
        <v>5.5</v>
      </c>
      <c r="R5818" t="s">
        <v>56</v>
      </c>
      <c r="T5818" t="s">
        <v>3813</v>
      </c>
      <c r="U5818">
        <v>38.689</v>
      </c>
      <c r="V5818">
        <v>22.695</v>
      </c>
      <c r="W5818">
        <v>130</v>
      </c>
      <c r="AE5818">
        <v>2</v>
      </c>
      <c r="AF5818">
        <v>100</v>
      </c>
      <c r="AG5818">
        <v>2</v>
      </c>
      <c r="AQ5818">
        <v>2</v>
      </c>
      <c r="AR5818">
        <v>100</v>
      </c>
      <c r="AS5818">
        <v>2</v>
      </c>
    </row>
    <row r="5819" spans="1:47" x14ac:dyDescent="0.35">
      <c r="A5819">
        <v>10296</v>
      </c>
      <c r="B5819" t="s">
        <v>47</v>
      </c>
      <c r="C5819">
        <v>2013</v>
      </c>
      <c r="D5819">
        <v>8</v>
      </c>
      <c r="E5819">
        <v>11</v>
      </c>
      <c r="F5819">
        <v>21</v>
      </c>
      <c r="G5819">
        <v>23</v>
      </c>
      <c r="H5819">
        <v>31</v>
      </c>
      <c r="I5819">
        <v>6</v>
      </c>
      <c r="J5819">
        <v>5.7</v>
      </c>
      <c r="K5819">
        <v>5.7</v>
      </c>
      <c r="R5819" t="s">
        <v>93</v>
      </c>
      <c r="T5819" t="s">
        <v>3814</v>
      </c>
      <c r="U5819">
        <v>30.045999999999999</v>
      </c>
      <c r="V5819">
        <v>97.956999999999994</v>
      </c>
      <c r="W5819">
        <v>40</v>
      </c>
      <c r="AE5819">
        <v>2</v>
      </c>
      <c r="AI5819">
        <v>1</v>
      </c>
      <c r="AQ5819">
        <v>2</v>
      </c>
      <c r="AU5819">
        <v>1</v>
      </c>
    </row>
    <row r="5820" spans="1:47" x14ac:dyDescent="0.35">
      <c r="A5820">
        <v>10032</v>
      </c>
      <c r="B5820" t="s">
        <v>47</v>
      </c>
      <c r="C5820">
        <v>2013</v>
      </c>
      <c r="D5820">
        <v>8</v>
      </c>
      <c r="E5820">
        <v>16</v>
      </c>
      <c r="F5820">
        <v>2</v>
      </c>
      <c r="G5820">
        <v>31</v>
      </c>
      <c r="H5820">
        <v>47</v>
      </c>
      <c r="I5820">
        <v>12</v>
      </c>
      <c r="J5820">
        <v>6.5</v>
      </c>
      <c r="K5820">
        <v>6.5</v>
      </c>
      <c r="Q5820">
        <v>6</v>
      </c>
      <c r="R5820" t="s">
        <v>1186</v>
      </c>
      <c r="T5820" t="s">
        <v>3815</v>
      </c>
      <c r="U5820">
        <v>-41.731000000000002</v>
      </c>
      <c r="V5820">
        <v>174.02699999999999</v>
      </c>
      <c r="W5820">
        <v>170</v>
      </c>
      <c r="AC5820">
        <v>2</v>
      </c>
      <c r="AE5820">
        <v>2</v>
      </c>
      <c r="AG5820">
        <v>2</v>
      </c>
      <c r="AI5820">
        <v>2</v>
      </c>
      <c r="AO5820">
        <v>2</v>
      </c>
      <c r="AQ5820">
        <v>2</v>
      </c>
      <c r="AS5820">
        <v>2</v>
      </c>
      <c r="AU5820">
        <v>2</v>
      </c>
    </row>
    <row r="5821" spans="1:47" x14ac:dyDescent="0.35">
      <c r="A5821">
        <v>10029</v>
      </c>
      <c r="B5821" t="s">
        <v>47</v>
      </c>
      <c r="C5821">
        <v>2013</v>
      </c>
      <c r="D5821">
        <v>8</v>
      </c>
      <c r="E5821">
        <v>21</v>
      </c>
      <c r="F5821">
        <v>12</v>
      </c>
      <c r="G5821">
        <v>38</v>
      </c>
      <c r="H5821">
        <v>7</v>
      </c>
      <c r="I5821">
        <v>21</v>
      </c>
      <c r="J5821">
        <v>6.2</v>
      </c>
      <c r="K5821">
        <v>6.2</v>
      </c>
      <c r="Q5821">
        <v>8</v>
      </c>
      <c r="R5821" t="s">
        <v>543</v>
      </c>
      <c r="T5821" t="s">
        <v>3816</v>
      </c>
      <c r="U5821">
        <v>16.878</v>
      </c>
      <c r="V5821">
        <v>-99.498000000000005</v>
      </c>
      <c r="W5821">
        <v>150</v>
      </c>
      <c r="AB5821">
        <v>1</v>
      </c>
      <c r="AC5821">
        <v>1</v>
      </c>
      <c r="AE5821">
        <v>1</v>
      </c>
      <c r="AI5821">
        <v>1</v>
      </c>
      <c r="AN5821">
        <v>1</v>
      </c>
      <c r="AO5821">
        <v>1</v>
      </c>
      <c r="AQ5821">
        <v>1</v>
      </c>
      <c r="AU5821">
        <v>1</v>
      </c>
    </row>
    <row r="5822" spans="1:47" x14ac:dyDescent="0.35">
      <c r="A5822">
        <v>10297</v>
      </c>
      <c r="B5822" t="s">
        <v>47</v>
      </c>
      <c r="C5822">
        <v>2013</v>
      </c>
      <c r="D5822">
        <v>8</v>
      </c>
      <c r="E5822">
        <v>27</v>
      </c>
      <c r="F5822">
        <v>20</v>
      </c>
      <c r="G5822">
        <v>44</v>
      </c>
      <c r="H5822">
        <v>36</v>
      </c>
      <c r="I5822">
        <v>10</v>
      </c>
      <c r="J5822">
        <v>5.2</v>
      </c>
      <c r="K5822">
        <v>5.2</v>
      </c>
      <c r="R5822" t="s">
        <v>93</v>
      </c>
      <c r="T5822" t="s">
        <v>3817</v>
      </c>
      <c r="U5822">
        <v>28.239000000000001</v>
      </c>
      <c r="V5822">
        <v>99.328000000000003</v>
      </c>
      <c r="W5822">
        <v>30</v>
      </c>
      <c r="AE5822">
        <v>1</v>
      </c>
      <c r="AF5822">
        <v>36</v>
      </c>
      <c r="AG5822">
        <v>1</v>
      </c>
      <c r="AH5822">
        <v>36</v>
      </c>
      <c r="AI5822">
        <v>1</v>
      </c>
      <c r="AQ5822">
        <v>1</v>
      </c>
      <c r="AR5822">
        <v>36</v>
      </c>
      <c r="AS5822">
        <v>1</v>
      </c>
      <c r="AT5822">
        <v>36</v>
      </c>
      <c r="AU5822">
        <v>1</v>
      </c>
    </row>
    <row r="5823" spans="1:47" x14ac:dyDescent="0.35">
      <c r="A5823">
        <v>10031</v>
      </c>
      <c r="B5823" t="s">
        <v>47</v>
      </c>
      <c r="C5823">
        <v>2013</v>
      </c>
      <c r="D5823">
        <v>8</v>
      </c>
      <c r="E5823">
        <v>31</v>
      </c>
      <c r="F5823">
        <v>0</v>
      </c>
      <c r="G5823">
        <v>5</v>
      </c>
      <c r="H5823">
        <v>15</v>
      </c>
      <c r="I5823">
        <v>8</v>
      </c>
      <c r="J5823">
        <v>5.8</v>
      </c>
      <c r="K5823">
        <v>5.8</v>
      </c>
      <c r="R5823" t="s">
        <v>93</v>
      </c>
      <c r="T5823" t="s">
        <v>3818</v>
      </c>
      <c r="U5823">
        <v>28.242999999999999</v>
      </c>
      <c r="V5823">
        <v>99.35</v>
      </c>
      <c r="W5823">
        <v>30</v>
      </c>
      <c r="X5823">
        <v>5</v>
      </c>
      <c r="Y5823">
        <v>1</v>
      </c>
      <c r="AB5823">
        <v>24</v>
      </c>
      <c r="AC5823">
        <v>1</v>
      </c>
      <c r="AE5823">
        <v>3</v>
      </c>
      <c r="AF5823">
        <v>600</v>
      </c>
      <c r="AG5823">
        <v>3</v>
      </c>
      <c r="AH5823">
        <v>55500</v>
      </c>
      <c r="AI5823">
        <v>4</v>
      </c>
      <c r="AJ5823">
        <v>5</v>
      </c>
      <c r="AK5823">
        <v>1</v>
      </c>
      <c r="AN5823">
        <v>24</v>
      </c>
      <c r="AO5823">
        <v>1</v>
      </c>
      <c r="AQ5823">
        <v>3</v>
      </c>
      <c r="AR5823">
        <v>600</v>
      </c>
      <c r="AS5823">
        <v>3</v>
      </c>
      <c r="AT5823">
        <v>55500</v>
      </c>
      <c r="AU5823">
        <v>4</v>
      </c>
    </row>
    <row r="5824" spans="1:47" x14ac:dyDescent="0.35">
      <c r="A5824">
        <v>10030</v>
      </c>
      <c r="B5824" t="s">
        <v>47</v>
      </c>
      <c r="C5824">
        <v>2013</v>
      </c>
      <c r="D5824">
        <v>9</v>
      </c>
      <c r="E5824">
        <v>7</v>
      </c>
      <c r="F5824">
        <v>0</v>
      </c>
      <c r="G5824">
        <v>13</v>
      </c>
      <c r="H5824">
        <v>57</v>
      </c>
      <c r="I5824">
        <v>66</v>
      </c>
      <c r="J5824">
        <v>6.4</v>
      </c>
      <c r="K5824">
        <v>6.4</v>
      </c>
      <c r="Q5824">
        <v>7</v>
      </c>
      <c r="R5824" t="s">
        <v>578</v>
      </c>
      <c r="T5824" t="s">
        <v>3819</v>
      </c>
      <c r="U5824">
        <v>14.606</v>
      </c>
      <c r="V5824">
        <v>-92.120999999999995</v>
      </c>
      <c r="W5824">
        <v>100</v>
      </c>
      <c r="X5824">
        <v>1</v>
      </c>
      <c r="Y5824">
        <v>1</v>
      </c>
      <c r="AB5824">
        <v>11</v>
      </c>
      <c r="AC5824">
        <v>1</v>
      </c>
      <c r="AE5824">
        <v>1</v>
      </c>
      <c r="AF5824">
        <v>3</v>
      </c>
      <c r="AG5824">
        <v>1</v>
      </c>
      <c r="AJ5824">
        <v>1</v>
      </c>
      <c r="AK5824">
        <v>1</v>
      </c>
      <c r="AN5824">
        <v>11</v>
      </c>
      <c r="AO5824">
        <v>1</v>
      </c>
      <c r="AQ5824">
        <v>1</v>
      </c>
      <c r="AR5824">
        <v>3</v>
      </c>
      <c r="AS5824">
        <v>1</v>
      </c>
    </row>
    <row r="5825" spans="1:47" x14ac:dyDescent="0.35">
      <c r="A5825">
        <v>10039</v>
      </c>
      <c r="B5825" t="s">
        <v>51</v>
      </c>
      <c r="C5825">
        <v>2013</v>
      </c>
      <c r="D5825">
        <v>9</v>
      </c>
      <c r="E5825">
        <v>24</v>
      </c>
      <c r="F5825">
        <v>11</v>
      </c>
      <c r="G5825">
        <v>30</v>
      </c>
      <c r="H5825">
        <v>37</v>
      </c>
      <c r="I5825">
        <v>15</v>
      </c>
      <c r="J5825">
        <v>7.7</v>
      </c>
      <c r="K5825">
        <v>7.7</v>
      </c>
      <c r="Q5825">
        <v>4</v>
      </c>
      <c r="R5825" t="s">
        <v>115</v>
      </c>
      <c r="T5825" t="s">
        <v>3820</v>
      </c>
      <c r="U5825">
        <v>26.951000000000001</v>
      </c>
      <c r="V5825">
        <v>65.501000000000005</v>
      </c>
      <c r="W5825">
        <v>60</v>
      </c>
      <c r="X5825">
        <v>825</v>
      </c>
      <c r="Y5825">
        <v>3</v>
      </c>
      <c r="AB5825">
        <v>619</v>
      </c>
      <c r="AC5825">
        <v>3</v>
      </c>
      <c r="AE5825">
        <v>4</v>
      </c>
      <c r="AF5825">
        <v>32638</v>
      </c>
      <c r="AG5825">
        <v>4</v>
      </c>
      <c r="AH5825">
        <v>14118</v>
      </c>
      <c r="AI5825">
        <v>4</v>
      </c>
      <c r="AJ5825">
        <v>825</v>
      </c>
      <c r="AK5825">
        <v>3</v>
      </c>
      <c r="AN5825">
        <v>619</v>
      </c>
      <c r="AO5825">
        <v>3</v>
      </c>
      <c r="AQ5825">
        <v>4</v>
      </c>
      <c r="AR5825">
        <v>32638</v>
      </c>
      <c r="AS5825">
        <v>4</v>
      </c>
      <c r="AT5825">
        <v>14118</v>
      </c>
      <c r="AU5825">
        <v>4</v>
      </c>
    </row>
    <row r="5826" spans="1:47" x14ac:dyDescent="0.35">
      <c r="A5826">
        <v>10040</v>
      </c>
      <c r="B5826" t="s">
        <v>47</v>
      </c>
      <c r="C5826">
        <v>2013</v>
      </c>
      <c r="D5826">
        <v>9</v>
      </c>
      <c r="E5826">
        <v>25</v>
      </c>
      <c r="F5826">
        <v>16</v>
      </c>
      <c r="G5826">
        <v>42</v>
      </c>
      <c r="H5826" t="s">
        <v>48</v>
      </c>
      <c r="I5826">
        <v>31</v>
      </c>
      <c r="J5826">
        <v>7.1</v>
      </c>
      <c r="K5826">
        <v>7.1</v>
      </c>
      <c r="Q5826">
        <v>6</v>
      </c>
      <c r="R5826" t="s">
        <v>479</v>
      </c>
      <c r="T5826" t="s">
        <v>872</v>
      </c>
      <c r="U5826">
        <v>-16.149999999999999</v>
      </c>
      <c r="V5826">
        <v>-74.87</v>
      </c>
      <c r="W5826">
        <v>160</v>
      </c>
      <c r="AE5826">
        <v>1</v>
      </c>
      <c r="AG5826">
        <v>1</v>
      </c>
      <c r="AQ5826">
        <v>1</v>
      </c>
      <c r="AS5826">
        <v>1</v>
      </c>
    </row>
    <row r="5827" spans="1:47" x14ac:dyDescent="0.35">
      <c r="A5827">
        <v>10043</v>
      </c>
      <c r="B5827" t="s">
        <v>47</v>
      </c>
      <c r="C5827">
        <v>2013</v>
      </c>
      <c r="D5827">
        <v>9</v>
      </c>
      <c r="E5827">
        <v>28</v>
      </c>
      <c r="F5827">
        <v>7</v>
      </c>
      <c r="G5827">
        <v>34</v>
      </c>
      <c r="H5827">
        <v>45</v>
      </c>
      <c r="I5827">
        <v>12</v>
      </c>
      <c r="J5827">
        <v>6.8</v>
      </c>
      <c r="K5827">
        <v>6.8</v>
      </c>
      <c r="R5827" t="s">
        <v>115</v>
      </c>
      <c r="T5827" t="s">
        <v>3821</v>
      </c>
      <c r="U5827">
        <v>27.183</v>
      </c>
      <c r="V5827">
        <v>65.504999999999995</v>
      </c>
      <c r="W5827">
        <v>60</v>
      </c>
      <c r="X5827">
        <v>22</v>
      </c>
      <c r="Y5827">
        <v>1</v>
      </c>
      <c r="AB5827">
        <v>50</v>
      </c>
      <c r="AC5827">
        <v>1</v>
      </c>
      <c r="AG5827">
        <v>2</v>
      </c>
      <c r="AI5827">
        <v>2</v>
      </c>
      <c r="AJ5827">
        <v>22</v>
      </c>
      <c r="AK5827">
        <v>1</v>
      </c>
      <c r="AN5827">
        <v>50</v>
      </c>
      <c r="AO5827">
        <v>1</v>
      </c>
      <c r="AS5827">
        <v>2</v>
      </c>
      <c r="AU5827">
        <v>2</v>
      </c>
    </row>
    <row r="5828" spans="1:47" x14ac:dyDescent="0.35">
      <c r="A5828">
        <v>10049</v>
      </c>
      <c r="B5828" t="s">
        <v>47</v>
      </c>
      <c r="C5828">
        <v>2013</v>
      </c>
      <c r="D5828">
        <v>10</v>
      </c>
      <c r="E5828">
        <v>12</v>
      </c>
      <c r="F5828">
        <v>13</v>
      </c>
      <c r="G5828">
        <v>11</v>
      </c>
      <c r="H5828">
        <v>35</v>
      </c>
      <c r="I5828">
        <v>40</v>
      </c>
      <c r="J5828">
        <v>6.6</v>
      </c>
      <c r="K5828">
        <v>6.6</v>
      </c>
      <c r="Q5828">
        <v>7</v>
      </c>
      <c r="R5828" t="s">
        <v>56</v>
      </c>
      <c r="T5828" t="s">
        <v>3822</v>
      </c>
      <c r="U5828">
        <v>35.514000000000003</v>
      </c>
      <c r="V5828">
        <v>23.251999999999999</v>
      </c>
      <c r="W5828">
        <v>130</v>
      </c>
      <c r="AB5828">
        <v>1</v>
      </c>
      <c r="AC5828">
        <v>1</v>
      </c>
      <c r="AE5828">
        <v>1</v>
      </c>
      <c r="AI5828">
        <v>1</v>
      </c>
      <c r="AN5828">
        <v>1</v>
      </c>
      <c r="AO5828">
        <v>1</v>
      </c>
      <c r="AQ5828">
        <v>1</v>
      </c>
      <c r="AU5828">
        <v>1</v>
      </c>
    </row>
    <row r="5829" spans="1:47" x14ac:dyDescent="0.35">
      <c r="A5829">
        <v>10048</v>
      </c>
      <c r="B5829" t="s">
        <v>47</v>
      </c>
      <c r="C5829">
        <v>2013</v>
      </c>
      <c r="D5829">
        <v>10</v>
      </c>
      <c r="E5829">
        <v>15</v>
      </c>
      <c r="F5829">
        <v>0</v>
      </c>
      <c r="G5829">
        <v>12</v>
      </c>
      <c r="H5829">
        <v>5</v>
      </c>
      <c r="I5829">
        <v>19</v>
      </c>
      <c r="J5829">
        <v>7.1</v>
      </c>
      <c r="K5829">
        <v>7.1</v>
      </c>
      <c r="Q5829">
        <v>7</v>
      </c>
      <c r="R5829" t="s">
        <v>621</v>
      </c>
      <c r="T5829" t="s">
        <v>3823</v>
      </c>
      <c r="U5829">
        <v>9.8800000000000008</v>
      </c>
      <c r="V5829">
        <v>124.117</v>
      </c>
      <c r="W5829">
        <v>170</v>
      </c>
      <c r="X5829">
        <v>222</v>
      </c>
      <c r="Y5829">
        <v>3</v>
      </c>
      <c r="Z5829">
        <v>8</v>
      </c>
      <c r="AA5829">
        <v>1</v>
      </c>
      <c r="AB5829">
        <v>976</v>
      </c>
      <c r="AC5829">
        <v>3</v>
      </c>
      <c r="AD5829">
        <v>51.8</v>
      </c>
      <c r="AE5829">
        <v>4</v>
      </c>
      <c r="AG5829">
        <v>4</v>
      </c>
      <c r="AI5829">
        <v>4</v>
      </c>
      <c r="AJ5829">
        <v>222</v>
      </c>
      <c r="AK5829">
        <v>3</v>
      </c>
      <c r="AL5829">
        <v>8</v>
      </c>
      <c r="AM5829">
        <v>1</v>
      </c>
      <c r="AN5829">
        <v>976</v>
      </c>
      <c r="AO5829">
        <v>3</v>
      </c>
      <c r="AP5829">
        <v>51.8</v>
      </c>
      <c r="AQ5829">
        <v>4</v>
      </c>
      <c r="AS5829">
        <v>4</v>
      </c>
      <c r="AU5829">
        <v>4</v>
      </c>
    </row>
    <row r="5830" spans="1:47" x14ac:dyDescent="0.35">
      <c r="A5830">
        <v>10050</v>
      </c>
      <c r="B5830" t="s">
        <v>47</v>
      </c>
      <c r="C5830">
        <v>2013</v>
      </c>
      <c r="D5830">
        <v>10</v>
      </c>
      <c r="E5830">
        <v>22</v>
      </c>
      <c r="F5830">
        <v>5</v>
      </c>
      <c r="G5830">
        <v>40</v>
      </c>
      <c r="H5830">
        <v>1</v>
      </c>
      <c r="I5830">
        <v>10</v>
      </c>
      <c r="J5830">
        <v>5.5</v>
      </c>
      <c r="K5830">
        <v>5.5</v>
      </c>
      <c r="Q5830">
        <v>5</v>
      </c>
      <c r="R5830" t="s">
        <v>676</v>
      </c>
      <c r="T5830" t="s">
        <v>2335</v>
      </c>
      <c r="U5830">
        <v>5.1029999999999998</v>
      </c>
      <c r="V5830">
        <v>95.971000000000004</v>
      </c>
      <c r="W5830">
        <v>60</v>
      </c>
      <c r="X5830">
        <v>1</v>
      </c>
      <c r="Y5830">
        <v>1</v>
      </c>
      <c r="AB5830">
        <v>2</v>
      </c>
      <c r="AC5830">
        <v>1</v>
      </c>
      <c r="AE5830">
        <v>1</v>
      </c>
      <c r="AH5830">
        <v>160</v>
      </c>
      <c r="AI5830">
        <v>3</v>
      </c>
      <c r="AJ5830">
        <v>1</v>
      </c>
      <c r="AK5830">
        <v>1</v>
      </c>
      <c r="AN5830">
        <v>2</v>
      </c>
      <c r="AO5830">
        <v>1</v>
      </c>
      <c r="AQ5830">
        <v>1</v>
      </c>
      <c r="AT5830">
        <v>160</v>
      </c>
      <c r="AU5830">
        <v>3</v>
      </c>
    </row>
    <row r="5831" spans="1:47" x14ac:dyDescent="0.35">
      <c r="A5831">
        <v>10052</v>
      </c>
      <c r="B5831" t="s">
        <v>51</v>
      </c>
      <c r="C5831">
        <v>2013</v>
      </c>
      <c r="D5831">
        <v>10</v>
      </c>
      <c r="E5831">
        <v>25</v>
      </c>
      <c r="F5831">
        <v>17</v>
      </c>
      <c r="G5831">
        <v>10</v>
      </c>
      <c r="H5831" t="s">
        <v>48</v>
      </c>
      <c r="I5831">
        <v>10</v>
      </c>
      <c r="J5831">
        <v>7.1</v>
      </c>
      <c r="K5831">
        <v>7.1</v>
      </c>
      <c r="Q5831">
        <v>4</v>
      </c>
      <c r="R5831" t="s">
        <v>199</v>
      </c>
      <c r="T5831" t="s">
        <v>3639</v>
      </c>
      <c r="U5831">
        <v>37.200000000000003</v>
      </c>
      <c r="V5831">
        <v>144.6</v>
      </c>
      <c r="W5831">
        <v>30</v>
      </c>
      <c r="AB5831">
        <v>1</v>
      </c>
      <c r="AC5831">
        <v>1</v>
      </c>
      <c r="AN5831">
        <v>1</v>
      </c>
      <c r="AO5831">
        <v>1</v>
      </c>
    </row>
    <row r="5832" spans="1:47" x14ac:dyDescent="0.35">
      <c r="A5832">
        <v>10305</v>
      </c>
      <c r="B5832" t="s">
        <v>47</v>
      </c>
      <c r="C5832">
        <v>2013</v>
      </c>
      <c r="D5832">
        <v>11</v>
      </c>
      <c r="E5832">
        <v>10</v>
      </c>
      <c r="F5832">
        <v>5</v>
      </c>
      <c r="G5832">
        <v>16</v>
      </c>
      <c r="H5832">
        <v>36</v>
      </c>
      <c r="I5832">
        <v>23</v>
      </c>
      <c r="J5832">
        <v>5.2</v>
      </c>
      <c r="M5832">
        <v>5.2</v>
      </c>
      <c r="Q5832">
        <v>4</v>
      </c>
      <c r="R5832" t="s">
        <v>1868</v>
      </c>
      <c r="T5832" t="s">
        <v>3824</v>
      </c>
      <c r="U5832">
        <v>38.409999999999997</v>
      </c>
      <c r="V5832">
        <v>68.89</v>
      </c>
      <c r="W5832">
        <v>40</v>
      </c>
      <c r="AE5832">
        <v>2</v>
      </c>
      <c r="AF5832">
        <v>104</v>
      </c>
      <c r="AG5832">
        <v>3</v>
      </c>
      <c r="AH5832">
        <v>256</v>
      </c>
      <c r="AI5832">
        <v>3</v>
      </c>
      <c r="AQ5832">
        <v>2</v>
      </c>
      <c r="AR5832">
        <v>104</v>
      </c>
      <c r="AS5832">
        <v>3</v>
      </c>
      <c r="AT5832">
        <v>256</v>
      </c>
      <c r="AU5832">
        <v>3</v>
      </c>
    </row>
    <row r="5833" spans="1:47" x14ac:dyDescent="0.35">
      <c r="A5833">
        <v>10054</v>
      </c>
      <c r="B5833" t="s">
        <v>51</v>
      </c>
      <c r="C5833">
        <v>2013</v>
      </c>
      <c r="D5833">
        <v>11</v>
      </c>
      <c r="E5833">
        <v>17</v>
      </c>
      <c r="F5833">
        <v>9</v>
      </c>
      <c r="G5833">
        <v>4</v>
      </c>
      <c r="H5833">
        <v>53</v>
      </c>
      <c r="I5833">
        <v>10</v>
      </c>
      <c r="J5833">
        <v>7.7</v>
      </c>
      <c r="K5833">
        <v>7.7</v>
      </c>
      <c r="R5833" t="s">
        <v>2635</v>
      </c>
      <c r="T5833" t="s">
        <v>3825</v>
      </c>
      <c r="U5833">
        <v>-60.274000000000001</v>
      </c>
      <c r="V5833">
        <v>-46.401000000000003</v>
      </c>
      <c r="W5833">
        <v>20</v>
      </c>
    </row>
    <row r="5834" spans="1:47" x14ac:dyDescent="0.35">
      <c r="A5834">
        <v>10306</v>
      </c>
      <c r="B5834" t="s">
        <v>47</v>
      </c>
      <c r="C5834">
        <v>2013</v>
      </c>
      <c r="D5834">
        <v>11</v>
      </c>
      <c r="E5834">
        <v>22</v>
      </c>
      <c r="F5834">
        <v>22</v>
      </c>
      <c r="G5834">
        <v>4</v>
      </c>
      <c r="H5834">
        <v>4</v>
      </c>
      <c r="I5834">
        <v>10</v>
      </c>
      <c r="J5834">
        <v>5.3</v>
      </c>
      <c r="K5834">
        <v>5.3</v>
      </c>
      <c r="R5834" t="s">
        <v>93</v>
      </c>
      <c r="T5834" t="s">
        <v>3826</v>
      </c>
      <c r="U5834">
        <v>44.598999999999997</v>
      </c>
      <c r="V5834">
        <v>124.16800000000001</v>
      </c>
      <c r="W5834">
        <v>30</v>
      </c>
      <c r="AE5834">
        <v>2</v>
      </c>
      <c r="AH5834">
        <v>5300</v>
      </c>
      <c r="AI5834">
        <v>4</v>
      </c>
      <c r="AQ5834">
        <v>2</v>
      </c>
      <c r="AT5834">
        <v>5300</v>
      </c>
      <c r="AU5834">
        <v>4</v>
      </c>
    </row>
    <row r="5835" spans="1:47" x14ac:dyDescent="0.35">
      <c r="A5835">
        <v>10056</v>
      </c>
      <c r="B5835" t="s">
        <v>47</v>
      </c>
      <c r="C5835">
        <v>2013</v>
      </c>
      <c r="D5835">
        <v>11</v>
      </c>
      <c r="E5835">
        <v>28</v>
      </c>
      <c r="F5835">
        <v>13</v>
      </c>
      <c r="G5835">
        <v>51</v>
      </c>
      <c r="H5835">
        <v>51</v>
      </c>
      <c r="I5835">
        <v>4</v>
      </c>
      <c r="J5835">
        <v>5.7</v>
      </c>
      <c r="K5835">
        <v>5.7</v>
      </c>
      <c r="Q5835">
        <v>4</v>
      </c>
      <c r="R5835" t="s">
        <v>73</v>
      </c>
      <c r="T5835" t="s">
        <v>3827</v>
      </c>
      <c r="U5835">
        <v>29.274999999999999</v>
      </c>
      <c r="V5835">
        <v>51.313000000000002</v>
      </c>
      <c r="W5835">
        <v>140</v>
      </c>
      <c r="X5835">
        <v>8</v>
      </c>
      <c r="Y5835">
        <v>1</v>
      </c>
      <c r="AB5835">
        <v>200</v>
      </c>
      <c r="AC5835">
        <v>3</v>
      </c>
      <c r="AE5835">
        <v>2</v>
      </c>
      <c r="AF5835">
        <v>250</v>
      </c>
      <c r="AG5835">
        <v>3</v>
      </c>
      <c r="AI5835">
        <v>1</v>
      </c>
      <c r="AJ5835">
        <v>8</v>
      </c>
      <c r="AK5835">
        <v>1</v>
      </c>
      <c r="AN5835">
        <v>200</v>
      </c>
      <c r="AO5835">
        <v>3</v>
      </c>
      <c r="AQ5835">
        <v>2</v>
      </c>
      <c r="AR5835">
        <v>250</v>
      </c>
      <c r="AS5835">
        <v>3</v>
      </c>
      <c r="AU5835">
        <v>1</v>
      </c>
    </row>
    <row r="5836" spans="1:47" x14ac:dyDescent="0.35">
      <c r="A5836">
        <v>10059</v>
      </c>
      <c r="B5836" t="s">
        <v>47</v>
      </c>
      <c r="C5836">
        <v>2014</v>
      </c>
      <c r="D5836">
        <v>1</v>
      </c>
      <c r="E5836">
        <v>2</v>
      </c>
      <c r="F5836">
        <v>3</v>
      </c>
      <c r="G5836">
        <v>13</v>
      </c>
      <c r="H5836">
        <v>57</v>
      </c>
      <c r="I5836">
        <v>8</v>
      </c>
      <c r="J5836">
        <v>5.3</v>
      </c>
      <c r="K5836">
        <v>5.3</v>
      </c>
      <c r="R5836" t="s">
        <v>73</v>
      </c>
      <c r="T5836" t="s">
        <v>2399</v>
      </c>
      <c r="U5836">
        <v>27.15</v>
      </c>
      <c r="V5836">
        <v>54.448</v>
      </c>
      <c r="W5836">
        <v>140</v>
      </c>
      <c r="X5836">
        <v>1</v>
      </c>
      <c r="Y5836">
        <v>1</v>
      </c>
      <c r="AB5836">
        <v>30</v>
      </c>
      <c r="AC5836">
        <v>1</v>
      </c>
      <c r="AE5836">
        <v>1</v>
      </c>
      <c r="AI5836">
        <v>3</v>
      </c>
      <c r="AJ5836">
        <v>1</v>
      </c>
      <c r="AK5836">
        <v>1</v>
      </c>
      <c r="AN5836">
        <v>30</v>
      </c>
      <c r="AO5836">
        <v>1</v>
      </c>
      <c r="AQ5836">
        <v>1</v>
      </c>
      <c r="AU5836">
        <v>3</v>
      </c>
    </row>
    <row r="5837" spans="1:47" x14ac:dyDescent="0.35">
      <c r="A5837">
        <v>10308</v>
      </c>
      <c r="B5837" t="s">
        <v>47</v>
      </c>
      <c r="C5837">
        <v>2014</v>
      </c>
      <c r="D5837">
        <v>1</v>
      </c>
      <c r="E5837">
        <v>5</v>
      </c>
      <c r="F5837">
        <v>3</v>
      </c>
      <c r="G5837">
        <v>36</v>
      </c>
      <c r="H5837">
        <v>59</v>
      </c>
      <c r="I5837">
        <v>54</v>
      </c>
      <c r="J5837">
        <v>5.6</v>
      </c>
      <c r="K5837">
        <v>5.6</v>
      </c>
      <c r="Q5837">
        <v>5</v>
      </c>
      <c r="R5837" t="s">
        <v>580</v>
      </c>
      <c r="T5837" t="s">
        <v>3828</v>
      </c>
      <c r="U5837">
        <v>4.5570000000000004</v>
      </c>
      <c r="V5837">
        <v>-76.644000000000005</v>
      </c>
      <c r="W5837">
        <v>160</v>
      </c>
      <c r="AE5837">
        <v>2</v>
      </c>
      <c r="AH5837">
        <v>121</v>
      </c>
      <c r="AI5837">
        <v>3</v>
      </c>
      <c r="AQ5837">
        <v>2</v>
      </c>
      <c r="AT5837">
        <v>121</v>
      </c>
      <c r="AU5837">
        <v>3</v>
      </c>
    </row>
    <row r="5838" spans="1:47" x14ac:dyDescent="0.35">
      <c r="A5838">
        <v>10068</v>
      </c>
      <c r="B5838" t="s">
        <v>47</v>
      </c>
      <c r="C5838">
        <v>2014</v>
      </c>
      <c r="D5838">
        <v>1</v>
      </c>
      <c r="E5838">
        <v>13</v>
      </c>
      <c r="F5838">
        <v>4</v>
      </c>
      <c r="G5838">
        <v>1</v>
      </c>
      <c r="H5838">
        <v>24</v>
      </c>
      <c r="I5838">
        <v>20</v>
      </c>
      <c r="J5838">
        <v>6.4</v>
      </c>
      <c r="K5838">
        <v>6.4</v>
      </c>
      <c r="Q5838">
        <v>5</v>
      </c>
      <c r="R5838" t="s">
        <v>647</v>
      </c>
      <c r="T5838" t="s">
        <v>2001</v>
      </c>
      <c r="U5838">
        <v>19.042999999999999</v>
      </c>
      <c r="V5838">
        <v>-66.81</v>
      </c>
      <c r="W5838">
        <v>90</v>
      </c>
      <c r="AE5838">
        <v>1</v>
      </c>
      <c r="AQ5838">
        <v>1</v>
      </c>
    </row>
    <row r="5839" spans="1:47" x14ac:dyDescent="0.35">
      <c r="A5839">
        <v>10067</v>
      </c>
      <c r="B5839" t="s">
        <v>47</v>
      </c>
      <c r="C5839">
        <v>2014</v>
      </c>
      <c r="D5839">
        <v>1</v>
      </c>
      <c r="E5839">
        <v>20</v>
      </c>
      <c r="F5839">
        <v>2</v>
      </c>
      <c r="G5839">
        <v>52</v>
      </c>
      <c r="H5839">
        <v>35</v>
      </c>
      <c r="I5839">
        <v>28</v>
      </c>
      <c r="J5839">
        <v>6.1</v>
      </c>
      <c r="K5839">
        <v>6.1</v>
      </c>
      <c r="Q5839">
        <v>7</v>
      </c>
      <c r="R5839" t="s">
        <v>1186</v>
      </c>
      <c r="T5839" t="s">
        <v>3829</v>
      </c>
      <c r="U5839">
        <v>-40.659999999999997</v>
      </c>
      <c r="V5839">
        <v>175.81399999999999</v>
      </c>
      <c r="W5839">
        <v>170</v>
      </c>
      <c r="AE5839">
        <v>1</v>
      </c>
      <c r="AI5839">
        <v>1</v>
      </c>
      <c r="AQ5839">
        <v>1</v>
      </c>
      <c r="AU5839">
        <v>1</v>
      </c>
    </row>
    <row r="5840" spans="1:47" x14ac:dyDescent="0.35">
      <c r="A5840">
        <v>10070</v>
      </c>
      <c r="B5840" t="s">
        <v>47</v>
      </c>
      <c r="C5840">
        <v>2014</v>
      </c>
      <c r="D5840">
        <v>1</v>
      </c>
      <c r="E5840">
        <v>25</v>
      </c>
      <c r="F5840">
        <v>5</v>
      </c>
      <c r="G5840">
        <v>14</v>
      </c>
      <c r="H5840">
        <v>51</v>
      </c>
      <c r="I5840">
        <v>66</v>
      </c>
      <c r="J5840">
        <v>6.1</v>
      </c>
      <c r="K5840">
        <v>6.1</v>
      </c>
      <c r="Q5840">
        <v>5</v>
      </c>
      <c r="R5840" t="s">
        <v>676</v>
      </c>
      <c r="T5840" t="s">
        <v>1421</v>
      </c>
      <c r="U5840">
        <v>-7.9859999999999998</v>
      </c>
      <c r="V5840">
        <v>109.265</v>
      </c>
      <c r="W5840">
        <v>60</v>
      </c>
      <c r="AE5840">
        <v>1</v>
      </c>
      <c r="AF5840">
        <v>1</v>
      </c>
      <c r="AG5840">
        <v>1</v>
      </c>
      <c r="AI5840">
        <v>2</v>
      </c>
      <c r="AQ5840">
        <v>1</v>
      </c>
      <c r="AR5840">
        <v>1</v>
      </c>
      <c r="AS5840">
        <v>1</v>
      </c>
      <c r="AU5840">
        <v>2</v>
      </c>
    </row>
    <row r="5841" spans="1:47" x14ac:dyDescent="0.35">
      <c r="A5841">
        <v>10069</v>
      </c>
      <c r="B5841" t="s">
        <v>47</v>
      </c>
      <c r="C5841">
        <v>2014</v>
      </c>
      <c r="D5841">
        <v>1</v>
      </c>
      <c r="E5841">
        <v>26</v>
      </c>
      <c r="F5841">
        <v>13</v>
      </c>
      <c r="G5841">
        <v>55</v>
      </c>
      <c r="H5841">
        <v>21</v>
      </c>
      <c r="I5841">
        <v>8</v>
      </c>
      <c r="J5841">
        <v>6.1</v>
      </c>
      <c r="K5841">
        <v>6.1</v>
      </c>
      <c r="Q5841">
        <v>7</v>
      </c>
      <c r="R5841" t="s">
        <v>56</v>
      </c>
      <c r="T5841" t="s">
        <v>3830</v>
      </c>
      <c r="U5841">
        <v>38.207999999999998</v>
      </c>
      <c r="V5841">
        <v>20.452999999999999</v>
      </c>
      <c r="W5841">
        <v>130</v>
      </c>
      <c r="AB5841">
        <v>6</v>
      </c>
      <c r="AC5841">
        <v>1</v>
      </c>
      <c r="AD5841">
        <v>178</v>
      </c>
      <c r="AE5841">
        <v>4</v>
      </c>
      <c r="AI5841">
        <v>1</v>
      </c>
      <c r="AN5841">
        <v>6</v>
      </c>
      <c r="AO5841">
        <v>1</v>
      </c>
      <c r="AP5841">
        <v>178</v>
      </c>
      <c r="AQ5841">
        <v>4</v>
      </c>
      <c r="AU5841">
        <v>1</v>
      </c>
    </row>
    <row r="5842" spans="1:47" x14ac:dyDescent="0.35">
      <c r="A5842">
        <v>10072</v>
      </c>
      <c r="B5842" t="s">
        <v>47</v>
      </c>
      <c r="C5842">
        <v>2014</v>
      </c>
      <c r="D5842">
        <v>2</v>
      </c>
      <c r="E5842">
        <v>2</v>
      </c>
      <c r="F5842">
        <v>14</v>
      </c>
      <c r="G5842">
        <v>26</v>
      </c>
      <c r="H5842">
        <v>51</v>
      </c>
      <c r="I5842">
        <v>10</v>
      </c>
      <c r="J5842">
        <v>5.3</v>
      </c>
      <c r="M5842">
        <v>5.3</v>
      </c>
      <c r="R5842" t="s">
        <v>73</v>
      </c>
      <c r="T5842" t="s">
        <v>3831</v>
      </c>
      <c r="U5842">
        <v>26.588999999999999</v>
      </c>
      <c r="V5842">
        <v>57.741</v>
      </c>
      <c r="W5842">
        <v>140</v>
      </c>
      <c r="AE5842">
        <v>1</v>
      </c>
      <c r="AI5842">
        <v>3</v>
      </c>
      <c r="AQ5842">
        <v>1</v>
      </c>
      <c r="AU5842">
        <v>3</v>
      </c>
    </row>
    <row r="5843" spans="1:47" x14ac:dyDescent="0.35">
      <c r="A5843">
        <v>10071</v>
      </c>
      <c r="B5843" t="s">
        <v>47</v>
      </c>
      <c r="C5843">
        <v>2014</v>
      </c>
      <c r="D5843">
        <v>2</v>
      </c>
      <c r="E5843">
        <v>3</v>
      </c>
      <c r="F5843">
        <v>3</v>
      </c>
      <c r="G5843">
        <v>8</v>
      </c>
      <c r="H5843">
        <v>29</v>
      </c>
      <c r="I5843">
        <v>4</v>
      </c>
      <c r="J5843">
        <v>6</v>
      </c>
      <c r="K5843">
        <v>6</v>
      </c>
      <c r="Q5843">
        <v>3</v>
      </c>
      <c r="R5843" t="s">
        <v>56</v>
      </c>
      <c r="T5843" t="s">
        <v>3832</v>
      </c>
      <c r="U5843">
        <v>38.244</v>
      </c>
      <c r="V5843">
        <v>20.379000000000001</v>
      </c>
      <c r="W5843">
        <v>130</v>
      </c>
      <c r="AB5843">
        <v>16</v>
      </c>
      <c r="AC5843">
        <v>1</v>
      </c>
      <c r="AE5843">
        <v>1</v>
      </c>
      <c r="AI5843">
        <v>1</v>
      </c>
      <c r="AN5843">
        <v>16</v>
      </c>
      <c r="AO5843">
        <v>1</v>
      </c>
      <c r="AQ5843">
        <v>1</v>
      </c>
      <c r="AU5843">
        <v>1</v>
      </c>
    </row>
    <row r="5844" spans="1:47" x14ac:dyDescent="0.35">
      <c r="A5844">
        <v>10309</v>
      </c>
      <c r="B5844" t="s">
        <v>47</v>
      </c>
      <c r="C5844">
        <v>2014</v>
      </c>
      <c r="D5844">
        <v>2</v>
      </c>
      <c r="E5844">
        <v>9</v>
      </c>
      <c r="F5844">
        <v>2</v>
      </c>
      <c r="G5844">
        <v>16</v>
      </c>
      <c r="H5844">
        <v>49</v>
      </c>
      <c r="I5844">
        <v>5</v>
      </c>
      <c r="J5844">
        <v>4.0999999999999996</v>
      </c>
      <c r="K5844">
        <v>4.0999999999999996</v>
      </c>
      <c r="Q5844">
        <v>4</v>
      </c>
      <c r="R5844" t="s">
        <v>505</v>
      </c>
      <c r="S5844" t="s">
        <v>3726</v>
      </c>
      <c r="T5844" t="s">
        <v>3833</v>
      </c>
      <c r="U5844">
        <v>35.936999999999998</v>
      </c>
      <c r="V5844">
        <v>-97.271000000000001</v>
      </c>
      <c r="W5844">
        <v>150</v>
      </c>
      <c r="AE5844">
        <v>1</v>
      </c>
      <c r="AQ5844">
        <v>1</v>
      </c>
    </row>
    <row r="5845" spans="1:47" x14ac:dyDescent="0.35">
      <c r="A5845">
        <v>10073</v>
      </c>
      <c r="B5845" t="s">
        <v>47</v>
      </c>
      <c r="C5845">
        <v>2014</v>
      </c>
      <c r="D5845">
        <v>2</v>
      </c>
      <c r="E5845">
        <v>12</v>
      </c>
      <c r="F5845">
        <v>9</v>
      </c>
      <c r="G5845">
        <v>19</v>
      </c>
      <c r="H5845">
        <v>6</v>
      </c>
      <c r="I5845">
        <v>10</v>
      </c>
      <c r="J5845">
        <v>6.9</v>
      </c>
      <c r="K5845">
        <v>6.9</v>
      </c>
      <c r="R5845" t="s">
        <v>93</v>
      </c>
      <c r="T5845" t="s">
        <v>3834</v>
      </c>
      <c r="U5845">
        <v>35.905000000000001</v>
      </c>
      <c r="V5845">
        <v>82.585999999999999</v>
      </c>
      <c r="W5845">
        <v>40</v>
      </c>
      <c r="AE5845">
        <v>3</v>
      </c>
      <c r="AF5845">
        <v>67</v>
      </c>
      <c r="AG5845">
        <v>2</v>
      </c>
      <c r="AH5845">
        <v>1001</v>
      </c>
      <c r="AI5845">
        <v>4</v>
      </c>
      <c r="AQ5845">
        <v>3</v>
      </c>
      <c r="AR5845">
        <v>67</v>
      </c>
      <c r="AS5845">
        <v>2</v>
      </c>
      <c r="AT5845">
        <v>1001</v>
      </c>
      <c r="AU5845">
        <v>4</v>
      </c>
    </row>
    <row r="5846" spans="1:47" x14ac:dyDescent="0.35">
      <c r="A5846">
        <v>10074</v>
      </c>
      <c r="B5846" t="s">
        <v>47</v>
      </c>
      <c r="C5846">
        <v>2014</v>
      </c>
      <c r="D5846">
        <v>2</v>
      </c>
      <c r="E5846">
        <v>26</v>
      </c>
      <c r="F5846">
        <v>0</v>
      </c>
      <c r="G5846">
        <v>1</v>
      </c>
      <c r="H5846">
        <v>29</v>
      </c>
      <c r="I5846">
        <v>1</v>
      </c>
      <c r="J5846">
        <v>4.5</v>
      </c>
      <c r="K5846">
        <v>4.5</v>
      </c>
      <c r="R5846" t="s">
        <v>1395</v>
      </c>
      <c r="T5846" t="s">
        <v>3700</v>
      </c>
      <c r="U5846">
        <v>-30.686</v>
      </c>
      <c r="V5846">
        <v>121.33199999999999</v>
      </c>
      <c r="W5846">
        <v>60</v>
      </c>
      <c r="AE5846">
        <v>1</v>
      </c>
      <c r="AQ5846">
        <v>1</v>
      </c>
    </row>
    <row r="5847" spans="1:47" x14ac:dyDescent="0.35">
      <c r="A5847">
        <v>10087</v>
      </c>
      <c r="B5847" t="s">
        <v>47</v>
      </c>
      <c r="C5847">
        <v>2014</v>
      </c>
      <c r="D5847">
        <v>3</v>
      </c>
      <c r="E5847">
        <v>13</v>
      </c>
      <c r="F5847">
        <v>17</v>
      </c>
      <c r="G5847">
        <v>7</v>
      </c>
      <c r="H5847">
        <v>17</v>
      </c>
      <c r="I5847">
        <v>79</v>
      </c>
      <c r="J5847">
        <v>6.3</v>
      </c>
      <c r="K5847">
        <v>6.3</v>
      </c>
      <c r="Q5847">
        <v>5</v>
      </c>
      <c r="R5847" t="s">
        <v>199</v>
      </c>
      <c r="T5847" t="s">
        <v>3835</v>
      </c>
      <c r="U5847">
        <v>33.683999999999997</v>
      </c>
      <c r="V5847">
        <v>131.82499999999999</v>
      </c>
      <c r="W5847">
        <v>30</v>
      </c>
      <c r="AB5847">
        <v>18</v>
      </c>
      <c r="AC5847">
        <v>1</v>
      </c>
      <c r="AE5847">
        <v>1</v>
      </c>
      <c r="AN5847">
        <v>18</v>
      </c>
      <c r="AO5847">
        <v>1</v>
      </c>
      <c r="AQ5847">
        <v>1</v>
      </c>
    </row>
    <row r="5848" spans="1:47" x14ac:dyDescent="0.35">
      <c r="A5848">
        <v>10075</v>
      </c>
      <c r="B5848" t="s">
        <v>51</v>
      </c>
      <c r="C5848">
        <v>2014</v>
      </c>
      <c r="D5848">
        <v>3</v>
      </c>
      <c r="E5848">
        <v>16</v>
      </c>
      <c r="F5848">
        <v>21</v>
      </c>
      <c r="G5848">
        <v>16</v>
      </c>
      <c r="H5848" t="s">
        <v>48</v>
      </c>
      <c r="I5848">
        <v>21</v>
      </c>
      <c r="J5848">
        <v>6.7</v>
      </c>
      <c r="K5848">
        <v>6.7</v>
      </c>
      <c r="Q5848">
        <v>6</v>
      </c>
      <c r="R5848" t="s">
        <v>539</v>
      </c>
      <c r="T5848" t="s">
        <v>1483</v>
      </c>
      <c r="U5848">
        <v>-19.965</v>
      </c>
      <c r="V5848">
        <v>-70.813999999999993</v>
      </c>
      <c r="W5848">
        <v>160</v>
      </c>
      <c r="AE5848">
        <v>1</v>
      </c>
      <c r="AQ5848">
        <v>1</v>
      </c>
    </row>
    <row r="5849" spans="1:47" x14ac:dyDescent="0.35">
      <c r="A5849">
        <v>10082</v>
      </c>
      <c r="B5849" t="s">
        <v>47</v>
      </c>
      <c r="C5849">
        <v>2014</v>
      </c>
      <c r="D5849">
        <v>3</v>
      </c>
      <c r="E5849">
        <v>29</v>
      </c>
      <c r="F5849">
        <v>4</v>
      </c>
      <c r="G5849">
        <v>10</v>
      </c>
      <c r="H5849">
        <v>12</v>
      </c>
      <c r="I5849">
        <v>4</v>
      </c>
      <c r="J5849">
        <v>5.0999999999999996</v>
      </c>
      <c r="K5849">
        <v>5.0999999999999996</v>
      </c>
      <c r="Q5849">
        <v>6</v>
      </c>
      <c r="R5849" t="s">
        <v>505</v>
      </c>
      <c r="S5849" t="s">
        <v>1092</v>
      </c>
      <c r="T5849" t="s">
        <v>3836</v>
      </c>
      <c r="U5849">
        <v>33.863</v>
      </c>
      <c r="V5849">
        <v>-117.83499999999999</v>
      </c>
      <c r="W5849">
        <v>150</v>
      </c>
      <c r="AC5849">
        <v>1</v>
      </c>
      <c r="AD5849">
        <v>10.8</v>
      </c>
      <c r="AE5849">
        <v>3</v>
      </c>
      <c r="AH5849">
        <v>20</v>
      </c>
      <c r="AI5849">
        <v>1</v>
      </c>
      <c r="AO5849">
        <v>1</v>
      </c>
      <c r="AP5849">
        <v>10.8</v>
      </c>
      <c r="AQ5849">
        <v>3</v>
      </c>
      <c r="AT5849">
        <v>20</v>
      </c>
      <c r="AU5849">
        <v>1</v>
      </c>
    </row>
    <row r="5850" spans="1:47" x14ac:dyDescent="0.35">
      <c r="A5850">
        <v>10079</v>
      </c>
      <c r="B5850" t="s">
        <v>51</v>
      </c>
      <c r="C5850">
        <v>2014</v>
      </c>
      <c r="D5850">
        <v>4</v>
      </c>
      <c r="E5850">
        <v>1</v>
      </c>
      <c r="F5850">
        <v>23</v>
      </c>
      <c r="G5850">
        <v>46</v>
      </c>
      <c r="H5850">
        <v>26</v>
      </c>
      <c r="I5850">
        <v>25</v>
      </c>
      <c r="J5850">
        <v>8.1999999999999993</v>
      </c>
      <c r="K5850">
        <v>8.1999999999999993</v>
      </c>
      <c r="Q5850">
        <v>8</v>
      </c>
      <c r="R5850" t="s">
        <v>539</v>
      </c>
      <c r="T5850" t="s">
        <v>3837</v>
      </c>
      <c r="U5850">
        <v>-19.61</v>
      </c>
      <c r="V5850">
        <v>-70.769000000000005</v>
      </c>
      <c r="W5850">
        <v>160</v>
      </c>
      <c r="X5850">
        <v>7</v>
      </c>
      <c r="Y5850">
        <v>1</v>
      </c>
      <c r="AD5850">
        <v>100</v>
      </c>
      <c r="AE5850">
        <v>4</v>
      </c>
      <c r="AH5850">
        <v>2600</v>
      </c>
      <c r="AI5850">
        <v>4</v>
      </c>
      <c r="AJ5850">
        <v>7</v>
      </c>
      <c r="AK5850">
        <v>1</v>
      </c>
      <c r="AP5850">
        <v>100</v>
      </c>
      <c r="AQ5850">
        <v>4</v>
      </c>
      <c r="AT5850">
        <v>2600</v>
      </c>
      <c r="AU5850">
        <v>4</v>
      </c>
    </row>
    <row r="5851" spans="1:47" x14ac:dyDescent="0.35">
      <c r="A5851">
        <v>10080</v>
      </c>
      <c r="B5851" t="s">
        <v>51</v>
      </c>
      <c r="C5851">
        <v>2014</v>
      </c>
      <c r="D5851">
        <v>4</v>
      </c>
      <c r="E5851">
        <v>3</v>
      </c>
      <c r="F5851">
        <v>2</v>
      </c>
      <c r="G5851">
        <v>43</v>
      </c>
      <c r="H5851">
        <v>11</v>
      </c>
      <c r="I5851">
        <v>22</v>
      </c>
      <c r="J5851">
        <v>7.7</v>
      </c>
      <c r="K5851">
        <v>7.7</v>
      </c>
      <c r="Q5851">
        <v>8</v>
      </c>
      <c r="R5851" t="s">
        <v>539</v>
      </c>
      <c r="T5851" t="s">
        <v>3838</v>
      </c>
      <c r="U5851">
        <v>-20.571000000000002</v>
      </c>
      <c r="V5851">
        <v>-70.492999999999995</v>
      </c>
      <c r="W5851">
        <v>160</v>
      </c>
    </row>
    <row r="5852" spans="1:47" x14ac:dyDescent="0.35">
      <c r="A5852">
        <v>10081</v>
      </c>
      <c r="B5852" t="s">
        <v>47</v>
      </c>
      <c r="C5852">
        <v>2014</v>
      </c>
      <c r="D5852">
        <v>4</v>
      </c>
      <c r="E5852">
        <v>4</v>
      </c>
      <c r="F5852">
        <v>22</v>
      </c>
      <c r="G5852">
        <v>40</v>
      </c>
      <c r="H5852">
        <v>44</v>
      </c>
      <c r="I5852">
        <v>25</v>
      </c>
      <c r="J5852">
        <v>5.4</v>
      </c>
      <c r="M5852">
        <v>5.4</v>
      </c>
      <c r="R5852" t="s">
        <v>93</v>
      </c>
      <c r="T5852" t="s">
        <v>3839</v>
      </c>
      <c r="U5852">
        <v>28.173999999999999</v>
      </c>
      <c r="V5852">
        <v>103.619</v>
      </c>
      <c r="W5852">
        <v>30</v>
      </c>
      <c r="AB5852">
        <v>21</v>
      </c>
      <c r="AC5852">
        <v>1</v>
      </c>
      <c r="AE5852">
        <v>2</v>
      </c>
      <c r="AF5852">
        <v>75</v>
      </c>
      <c r="AG5852">
        <v>2</v>
      </c>
      <c r="AH5852">
        <v>2700</v>
      </c>
      <c r="AI5852">
        <v>4</v>
      </c>
      <c r="AN5852">
        <v>21</v>
      </c>
      <c r="AO5852">
        <v>1</v>
      </c>
      <c r="AQ5852">
        <v>2</v>
      </c>
      <c r="AR5852">
        <v>75</v>
      </c>
      <c r="AS5852">
        <v>2</v>
      </c>
      <c r="AT5852">
        <v>2700</v>
      </c>
      <c r="AU5852">
        <v>4</v>
      </c>
    </row>
    <row r="5853" spans="1:47" x14ac:dyDescent="0.35">
      <c r="A5853">
        <v>10083</v>
      </c>
      <c r="B5853" t="s">
        <v>47</v>
      </c>
      <c r="C5853">
        <v>2014</v>
      </c>
      <c r="D5853">
        <v>4</v>
      </c>
      <c r="E5853">
        <v>10</v>
      </c>
      <c r="F5853">
        <v>23</v>
      </c>
      <c r="G5853">
        <v>27</v>
      </c>
      <c r="H5853">
        <v>6</v>
      </c>
      <c r="I5853">
        <v>13</v>
      </c>
      <c r="J5853">
        <v>6.1</v>
      </c>
      <c r="K5853">
        <v>6.1</v>
      </c>
      <c r="R5853" t="s">
        <v>713</v>
      </c>
      <c r="T5853" t="s">
        <v>3840</v>
      </c>
      <c r="U5853">
        <v>12.403</v>
      </c>
      <c r="V5853">
        <v>-86.378</v>
      </c>
      <c r="W5853">
        <v>100</v>
      </c>
      <c r="X5853">
        <v>2</v>
      </c>
      <c r="Y5853">
        <v>1</v>
      </c>
      <c r="AB5853">
        <v>250</v>
      </c>
      <c r="AC5853">
        <v>3</v>
      </c>
      <c r="AD5853">
        <v>3</v>
      </c>
      <c r="AE5853">
        <v>2</v>
      </c>
      <c r="AF5853">
        <v>168</v>
      </c>
      <c r="AG5853">
        <v>3</v>
      </c>
      <c r="AH5853">
        <v>2210</v>
      </c>
      <c r="AI5853">
        <v>4</v>
      </c>
      <c r="AJ5853">
        <v>2</v>
      </c>
      <c r="AK5853">
        <v>1</v>
      </c>
      <c r="AN5853">
        <v>250</v>
      </c>
      <c r="AO5853">
        <v>3</v>
      </c>
      <c r="AP5853">
        <v>3</v>
      </c>
      <c r="AQ5853">
        <v>2</v>
      </c>
      <c r="AR5853">
        <v>168</v>
      </c>
      <c r="AS5853">
        <v>3</v>
      </c>
      <c r="AT5853">
        <v>2210</v>
      </c>
      <c r="AU5853">
        <v>4</v>
      </c>
    </row>
    <row r="5854" spans="1:47" x14ac:dyDescent="0.35">
      <c r="A5854">
        <v>10310</v>
      </c>
      <c r="B5854" t="s">
        <v>47</v>
      </c>
      <c r="C5854">
        <v>2014</v>
      </c>
      <c r="D5854">
        <v>4</v>
      </c>
      <c r="E5854">
        <v>11</v>
      </c>
      <c r="F5854">
        <v>7</v>
      </c>
      <c r="G5854">
        <v>7</v>
      </c>
      <c r="H5854">
        <v>13</v>
      </c>
      <c r="I5854">
        <v>61</v>
      </c>
      <c r="J5854">
        <v>7.1</v>
      </c>
      <c r="K5854">
        <v>7.1</v>
      </c>
      <c r="R5854" t="s">
        <v>977</v>
      </c>
      <c r="T5854" t="s">
        <v>2239</v>
      </c>
      <c r="U5854">
        <v>-6.5860000000000003</v>
      </c>
      <c r="V5854">
        <v>155.04900000000001</v>
      </c>
      <c r="W5854">
        <v>170</v>
      </c>
      <c r="X5854">
        <v>1</v>
      </c>
      <c r="Y5854">
        <v>1</v>
      </c>
      <c r="AE5854">
        <v>1</v>
      </c>
      <c r="AF5854">
        <v>51</v>
      </c>
      <c r="AG5854">
        <v>2</v>
      </c>
      <c r="AJ5854">
        <v>1</v>
      </c>
      <c r="AK5854">
        <v>1</v>
      </c>
      <c r="AQ5854">
        <v>1</v>
      </c>
      <c r="AR5854">
        <v>51</v>
      </c>
      <c r="AS5854">
        <v>2</v>
      </c>
    </row>
    <row r="5855" spans="1:47" x14ac:dyDescent="0.35">
      <c r="A5855">
        <v>10084</v>
      </c>
      <c r="B5855" t="s">
        <v>51</v>
      </c>
      <c r="C5855">
        <v>2014</v>
      </c>
      <c r="D5855">
        <v>4</v>
      </c>
      <c r="E5855">
        <v>12</v>
      </c>
      <c r="F5855">
        <v>20</v>
      </c>
      <c r="G5855">
        <v>14</v>
      </c>
      <c r="H5855">
        <v>3</v>
      </c>
      <c r="I5855">
        <v>23</v>
      </c>
      <c r="J5855">
        <v>7.6</v>
      </c>
      <c r="K5855">
        <v>7.6</v>
      </c>
      <c r="R5855" t="s">
        <v>1769</v>
      </c>
      <c r="T5855" t="s">
        <v>1769</v>
      </c>
      <c r="U5855">
        <v>-11.27</v>
      </c>
      <c r="V5855">
        <v>162.148</v>
      </c>
      <c r="W5855">
        <v>170</v>
      </c>
    </row>
    <row r="5856" spans="1:47" x14ac:dyDescent="0.35">
      <c r="A5856">
        <v>10085</v>
      </c>
      <c r="B5856" t="s">
        <v>51</v>
      </c>
      <c r="C5856">
        <v>2014</v>
      </c>
      <c r="D5856">
        <v>4</v>
      </c>
      <c r="E5856">
        <v>13</v>
      </c>
      <c r="F5856">
        <v>12</v>
      </c>
      <c r="G5856">
        <v>36</v>
      </c>
      <c r="H5856">
        <v>23</v>
      </c>
      <c r="I5856">
        <v>39</v>
      </c>
      <c r="J5856">
        <v>7.4</v>
      </c>
      <c r="K5856">
        <v>7.4</v>
      </c>
      <c r="R5856" t="s">
        <v>1769</v>
      </c>
      <c r="T5856" t="s">
        <v>1769</v>
      </c>
      <c r="U5856">
        <v>-11.462999999999999</v>
      </c>
      <c r="V5856">
        <v>162.05099999999999</v>
      </c>
      <c r="W5856">
        <v>170</v>
      </c>
    </row>
    <row r="5857" spans="1:47" x14ac:dyDescent="0.35">
      <c r="A5857">
        <v>10086</v>
      </c>
      <c r="B5857" t="s">
        <v>47</v>
      </c>
      <c r="C5857">
        <v>2014</v>
      </c>
      <c r="D5857">
        <v>4</v>
      </c>
      <c r="E5857">
        <v>14</v>
      </c>
      <c r="F5857">
        <v>5</v>
      </c>
      <c r="G5857">
        <v>7</v>
      </c>
      <c r="H5857">
        <v>12</v>
      </c>
      <c r="I5857">
        <v>10</v>
      </c>
      <c r="J5857">
        <v>5.2</v>
      </c>
      <c r="K5857">
        <v>5.2</v>
      </c>
      <c r="R5857" t="s">
        <v>713</v>
      </c>
      <c r="T5857" t="s">
        <v>3841</v>
      </c>
      <c r="U5857">
        <v>12.151</v>
      </c>
      <c r="V5857">
        <v>-86.281000000000006</v>
      </c>
      <c r="W5857">
        <v>100</v>
      </c>
      <c r="AC5857">
        <v>1</v>
      </c>
      <c r="AE5857">
        <v>1</v>
      </c>
      <c r="AF5857">
        <v>7</v>
      </c>
      <c r="AG5857">
        <v>1</v>
      </c>
      <c r="AO5857">
        <v>1</v>
      </c>
      <c r="AQ5857">
        <v>1</v>
      </c>
      <c r="AR5857">
        <v>7</v>
      </c>
      <c r="AS5857">
        <v>1</v>
      </c>
    </row>
    <row r="5858" spans="1:47" x14ac:dyDescent="0.35">
      <c r="A5858">
        <v>10088</v>
      </c>
      <c r="B5858" t="s">
        <v>51</v>
      </c>
      <c r="C5858">
        <v>2014</v>
      </c>
      <c r="D5858">
        <v>4</v>
      </c>
      <c r="E5858">
        <v>18</v>
      </c>
      <c r="F5858">
        <v>14</v>
      </c>
      <c r="G5858">
        <v>28</v>
      </c>
      <c r="H5858">
        <v>32</v>
      </c>
      <c r="I5858">
        <v>24</v>
      </c>
      <c r="J5858">
        <v>7.2</v>
      </c>
      <c r="K5858">
        <v>7.2</v>
      </c>
      <c r="Q5858">
        <v>6</v>
      </c>
      <c r="R5858" t="s">
        <v>543</v>
      </c>
      <c r="T5858" t="s">
        <v>3842</v>
      </c>
      <c r="U5858">
        <v>17.396999999999998</v>
      </c>
      <c r="V5858">
        <v>-100.97199999999999</v>
      </c>
      <c r="W5858">
        <v>150</v>
      </c>
      <c r="AE5858">
        <v>1</v>
      </c>
      <c r="AH5858">
        <v>127</v>
      </c>
      <c r="AI5858">
        <v>2</v>
      </c>
      <c r="AQ5858">
        <v>1</v>
      </c>
      <c r="AT5858">
        <v>127</v>
      </c>
      <c r="AU5858">
        <v>2</v>
      </c>
    </row>
    <row r="5859" spans="1:47" x14ac:dyDescent="0.35">
      <c r="A5859">
        <v>10091</v>
      </c>
      <c r="B5859" t="s">
        <v>51</v>
      </c>
      <c r="C5859">
        <v>2014</v>
      </c>
      <c r="D5859">
        <v>4</v>
      </c>
      <c r="E5859">
        <v>19</v>
      </c>
      <c r="F5859">
        <v>13</v>
      </c>
      <c r="G5859">
        <v>29</v>
      </c>
      <c r="H5859">
        <v>21</v>
      </c>
      <c r="I5859">
        <v>43</v>
      </c>
      <c r="J5859">
        <v>7.5</v>
      </c>
      <c r="K5859">
        <v>7.5</v>
      </c>
      <c r="R5859" t="s">
        <v>977</v>
      </c>
      <c r="T5859" t="s">
        <v>2933</v>
      </c>
      <c r="U5859">
        <v>-6.7549999999999999</v>
      </c>
      <c r="V5859">
        <v>155.024</v>
      </c>
      <c r="W5859">
        <v>170</v>
      </c>
    </row>
    <row r="5860" spans="1:47" x14ac:dyDescent="0.35">
      <c r="A5860">
        <v>10093</v>
      </c>
      <c r="B5860" t="s">
        <v>47</v>
      </c>
      <c r="C5860">
        <v>2014</v>
      </c>
      <c r="D5860">
        <v>5</v>
      </c>
      <c r="E5860">
        <v>5</v>
      </c>
      <c r="F5860">
        <v>11</v>
      </c>
      <c r="G5860">
        <v>8</v>
      </c>
      <c r="H5860">
        <v>42</v>
      </c>
      <c r="I5860">
        <v>6</v>
      </c>
      <c r="J5860">
        <v>6.1</v>
      </c>
      <c r="K5860">
        <v>6.1</v>
      </c>
      <c r="Q5860">
        <v>5</v>
      </c>
      <c r="R5860" t="s">
        <v>168</v>
      </c>
      <c r="T5860" t="s">
        <v>3843</v>
      </c>
      <c r="U5860">
        <v>19.655999999999999</v>
      </c>
      <c r="V5860">
        <v>99.67</v>
      </c>
      <c r="W5860">
        <v>60</v>
      </c>
      <c r="X5860">
        <v>1</v>
      </c>
      <c r="Y5860">
        <v>1</v>
      </c>
      <c r="AB5860">
        <v>32</v>
      </c>
      <c r="AC5860">
        <v>1</v>
      </c>
      <c r="AD5860">
        <v>62</v>
      </c>
      <c r="AE5860">
        <v>4</v>
      </c>
      <c r="AF5860">
        <v>20</v>
      </c>
      <c r="AG5860">
        <v>1</v>
      </c>
      <c r="AI5860">
        <v>3</v>
      </c>
      <c r="AJ5860">
        <v>1</v>
      </c>
      <c r="AK5860">
        <v>1</v>
      </c>
      <c r="AN5860">
        <v>32</v>
      </c>
      <c r="AO5860">
        <v>1</v>
      </c>
      <c r="AP5860">
        <v>62</v>
      </c>
      <c r="AQ5860">
        <v>4</v>
      </c>
      <c r="AR5860">
        <v>20</v>
      </c>
      <c r="AS5860">
        <v>1</v>
      </c>
      <c r="AU5860">
        <v>3</v>
      </c>
    </row>
    <row r="5861" spans="1:47" x14ac:dyDescent="0.35">
      <c r="A5861">
        <v>10095</v>
      </c>
      <c r="B5861" t="s">
        <v>47</v>
      </c>
      <c r="C5861">
        <v>2014</v>
      </c>
      <c r="D5861">
        <v>5</v>
      </c>
      <c r="E5861">
        <v>8</v>
      </c>
      <c r="F5861">
        <v>17</v>
      </c>
      <c r="G5861">
        <v>1</v>
      </c>
      <c r="H5861">
        <v>21</v>
      </c>
      <c r="I5861">
        <v>17</v>
      </c>
      <c r="J5861">
        <v>6.4</v>
      </c>
      <c r="K5861">
        <v>6.4</v>
      </c>
      <c r="Q5861">
        <v>5</v>
      </c>
      <c r="R5861" t="s">
        <v>543</v>
      </c>
      <c r="T5861" t="s">
        <v>3844</v>
      </c>
      <c r="U5861">
        <v>17.234999999999999</v>
      </c>
      <c r="V5861">
        <v>-100.746</v>
      </c>
      <c r="W5861">
        <v>150</v>
      </c>
      <c r="AE5861">
        <v>1</v>
      </c>
      <c r="AI5861">
        <v>1</v>
      </c>
      <c r="AQ5861">
        <v>1</v>
      </c>
      <c r="AU5861">
        <v>1</v>
      </c>
    </row>
    <row r="5862" spans="1:47" x14ac:dyDescent="0.35">
      <c r="A5862">
        <v>10094</v>
      </c>
      <c r="B5862" t="s">
        <v>47</v>
      </c>
      <c r="C5862">
        <v>2014</v>
      </c>
      <c r="D5862">
        <v>5</v>
      </c>
      <c r="E5862">
        <v>8</v>
      </c>
      <c r="F5862">
        <v>22</v>
      </c>
      <c r="G5862">
        <v>52</v>
      </c>
      <c r="H5862">
        <v>23</v>
      </c>
      <c r="I5862">
        <v>15</v>
      </c>
      <c r="J5862">
        <v>4.5</v>
      </c>
      <c r="K5862">
        <v>4.5</v>
      </c>
      <c r="R5862" t="s">
        <v>115</v>
      </c>
      <c r="T5862" t="s">
        <v>3845</v>
      </c>
      <c r="U5862">
        <v>26.387</v>
      </c>
      <c r="V5862">
        <v>68.358000000000004</v>
      </c>
      <c r="W5862">
        <v>60</v>
      </c>
      <c r="X5862">
        <v>2</v>
      </c>
      <c r="Y5862">
        <v>1</v>
      </c>
      <c r="AB5862">
        <v>70</v>
      </c>
      <c r="AC5862">
        <v>2</v>
      </c>
      <c r="AE5862">
        <v>1</v>
      </c>
      <c r="AG5862">
        <v>2</v>
      </c>
      <c r="AJ5862">
        <v>2</v>
      </c>
      <c r="AK5862">
        <v>1</v>
      </c>
      <c r="AN5862">
        <v>70</v>
      </c>
      <c r="AO5862">
        <v>2</v>
      </c>
      <c r="AQ5862">
        <v>1</v>
      </c>
      <c r="AS5862">
        <v>2</v>
      </c>
    </row>
    <row r="5863" spans="1:47" x14ac:dyDescent="0.35">
      <c r="A5863">
        <v>10099</v>
      </c>
      <c r="B5863" t="s">
        <v>47</v>
      </c>
      <c r="C5863">
        <v>2014</v>
      </c>
      <c r="D5863">
        <v>5</v>
      </c>
      <c r="E5863">
        <v>17</v>
      </c>
      <c r="F5863">
        <v>16</v>
      </c>
      <c r="G5863">
        <v>46</v>
      </c>
      <c r="H5863">
        <v>4</v>
      </c>
      <c r="I5863">
        <v>5</v>
      </c>
      <c r="J5863">
        <v>3.6</v>
      </c>
      <c r="K5863">
        <v>3.6</v>
      </c>
      <c r="Q5863">
        <v>4</v>
      </c>
      <c r="R5863" t="s">
        <v>525</v>
      </c>
      <c r="T5863" t="s">
        <v>3846</v>
      </c>
      <c r="U5863">
        <v>49.798999999999999</v>
      </c>
      <c r="V5863">
        <v>8.69</v>
      </c>
      <c r="W5863">
        <v>120</v>
      </c>
      <c r="AD5863">
        <v>1.36</v>
      </c>
      <c r="AE5863">
        <v>2</v>
      </c>
      <c r="AH5863">
        <v>70</v>
      </c>
      <c r="AI5863">
        <v>2</v>
      </c>
      <c r="AP5863">
        <v>1.36</v>
      </c>
      <c r="AQ5863">
        <v>2</v>
      </c>
      <c r="AT5863">
        <v>70</v>
      </c>
      <c r="AU5863">
        <v>2</v>
      </c>
    </row>
    <row r="5864" spans="1:47" x14ac:dyDescent="0.35">
      <c r="A5864">
        <v>10098</v>
      </c>
      <c r="B5864" t="s">
        <v>47</v>
      </c>
      <c r="C5864">
        <v>2014</v>
      </c>
      <c r="D5864">
        <v>5</v>
      </c>
      <c r="E5864">
        <v>19</v>
      </c>
      <c r="F5864">
        <v>0</v>
      </c>
      <c r="G5864">
        <v>59</v>
      </c>
      <c r="H5864">
        <v>6</v>
      </c>
      <c r="I5864">
        <v>10</v>
      </c>
      <c r="J5864">
        <v>5</v>
      </c>
      <c r="K5864">
        <v>5</v>
      </c>
      <c r="Q5864">
        <v>4</v>
      </c>
      <c r="R5864" t="s">
        <v>100</v>
      </c>
      <c r="T5864" t="s">
        <v>3847</v>
      </c>
      <c r="U5864">
        <v>41.115000000000002</v>
      </c>
      <c r="V5864">
        <v>19.777000000000001</v>
      </c>
      <c r="W5864">
        <v>130</v>
      </c>
      <c r="AE5864">
        <v>1</v>
      </c>
      <c r="AI5864">
        <v>1</v>
      </c>
      <c r="AQ5864">
        <v>1</v>
      </c>
      <c r="AU5864">
        <v>1</v>
      </c>
    </row>
    <row r="5865" spans="1:47" x14ac:dyDescent="0.35">
      <c r="A5865">
        <v>10096</v>
      </c>
      <c r="B5865" t="s">
        <v>47</v>
      </c>
      <c r="C5865">
        <v>2014</v>
      </c>
      <c r="D5865">
        <v>5</v>
      </c>
      <c r="E5865">
        <v>24</v>
      </c>
      <c r="F5865">
        <v>9</v>
      </c>
      <c r="G5865">
        <v>25</v>
      </c>
      <c r="H5865">
        <v>5</v>
      </c>
      <c r="I5865">
        <v>23</v>
      </c>
      <c r="J5865">
        <v>6.9</v>
      </c>
      <c r="K5865">
        <v>6.9</v>
      </c>
      <c r="Q5865">
        <v>6</v>
      </c>
      <c r="R5865" t="s">
        <v>56</v>
      </c>
      <c r="T5865" t="s">
        <v>3848</v>
      </c>
      <c r="U5865">
        <v>40.24</v>
      </c>
      <c r="V5865">
        <v>25.33</v>
      </c>
      <c r="W5865">
        <v>130</v>
      </c>
      <c r="X5865">
        <v>3</v>
      </c>
      <c r="Y5865">
        <v>1</v>
      </c>
      <c r="AB5865">
        <v>266</v>
      </c>
      <c r="AC5865">
        <v>3</v>
      </c>
      <c r="AD5865">
        <v>450</v>
      </c>
      <c r="AE5865">
        <v>4</v>
      </c>
      <c r="AI5865">
        <v>2</v>
      </c>
      <c r="AJ5865">
        <v>3</v>
      </c>
      <c r="AK5865">
        <v>1</v>
      </c>
      <c r="AN5865">
        <v>266</v>
      </c>
      <c r="AO5865">
        <v>3</v>
      </c>
      <c r="AP5865">
        <v>4500</v>
      </c>
      <c r="AQ5865">
        <v>4</v>
      </c>
      <c r="AU5865">
        <v>2</v>
      </c>
    </row>
    <row r="5866" spans="1:47" x14ac:dyDescent="0.35">
      <c r="A5866">
        <v>10097</v>
      </c>
      <c r="B5866" t="s">
        <v>47</v>
      </c>
      <c r="C5866">
        <v>2014</v>
      </c>
      <c r="D5866">
        <v>5</v>
      </c>
      <c r="E5866">
        <v>30</v>
      </c>
      <c r="F5866">
        <v>1</v>
      </c>
      <c r="G5866">
        <v>20</v>
      </c>
      <c r="H5866">
        <v>17</v>
      </c>
      <c r="I5866">
        <v>10</v>
      </c>
      <c r="J5866">
        <v>5.9</v>
      </c>
      <c r="K5866">
        <v>5.9</v>
      </c>
      <c r="R5866" t="s">
        <v>93</v>
      </c>
      <c r="T5866" t="s">
        <v>3849</v>
      </c>
      <c r="U5866">
        <v>25</v>
      </c>
      <c r="V5866">
        <v>97.844999999999999</v>
      </c>
      <c r="W5866">
        <v>30</v>
      </c>
      <c r="AB5866">
        <v>45</v>
      </c>
      <c r="AC5866">
        <v>1</v>
      </c>
      <c r="AE5866">
        <v>4</v>
      </c>
      <c r="AF5866">
        <v>3390</v>
      </c>
      <c r="AG5866">
        <v>4</v>
      </c>
      <c r="AH5866">
        <v>18000</v>
      </c>
      <c r="AI5866">
        <v>4</v>
      </c>
      <c r="AN5866">
        <v>45</v>
      </c>
      <c r="AO5866">
        <v>1</v>
      </c>
      <c r="AQ5866">
        <v>4</v>
      </c>
      <c r="AR5866">
        <v>3390</v>
      </c>
      <c r="AS5866">
        <v>4</v>
      </c>
      <c r="AT5866">
        <v>18000</v>
      </c>
      <c r="AU5866">
        <v>4</v>
      </c>
    </row>
    <row r="5867" spans="1:47" x14ac:dyDescent="0.35">
      <c r="A5867">
        <v>10101</v>
      </c>
      <c r="B5867" t="s">
        <v>51</v>
      </c>
      <c r="C5867">
        <v>2014</v>
      </c>
      <c r="D5867">
        <v>6</v>
      </c>
      <c r="E5867">
        <v>23</v>
      </c>
      <c r="F5867">
        <v>19</v>
      </c>
      <c r="G5867">
        <v>20</v>
      </c>
      <c r="H5867">
        <v>34</v>
      </c>
      <c r="I5867">
        <v>20</v>
      </c>
      <c r="J5867">
        <v>6.9</v>
      </c>
      <c r="K5867">
        <v>6.9</v>
      </c>
      <c r="R5867" t="s">
        <v>1186</v>
      </c>
      <c r="T5867" t="s">
        <v>3850</v>
      </c>
      <c r="U5867">
        <v>-29.977</v>
      </c>
      <c r="V5867">
        <v>-177.72499999999999</v>
      </c>
      <c r="W5867">
        <v>170</v>
      </c>
    </row>
    <row r="5868" spans="1:47" x14ac:dyDescent="0.35">
      <c r="A5868">
        <v>10100</v>
      </c>
      <c r="B5868" t="s">
        <v>51</v>
      </c>
      <c r="C5868">
        <v>2014</v>
      </c>
      <c r="D5868">
        <v>6</v>
      </c>
      <c r="E5868">
        <v>23</v>
      </c>
      <c r="F5868">
        <v>20</v>
      </c>
      <c r="G5868">
        <v>53</v>
      </c>
      <c r="H5868">
        <v>7</v>
      </c>
      <c r="I5868">
        <v>109</v>
      </c>
      <c r="J5868">
        <v>7.9</v>
      </c>
      <c r="K5868">
        <v>7.9</v>
      </c>
      <c r="R5868" t="s">
        <v>505</v>
      </c>
      <c r="S5868" t="s">
        <v>1032</v>
      </c>
      <c r="T5868" t="s">
        <v>1560</v>
      </c>
      <c r="U5868">
        <v>51.848999999999997</v>
      </c>
      <c r="V5868">
        <v>178.73500000000001</v>
      </c>
      <c r="W5868">
        <v>150</v>
      </c>
    </row>
    <row r="5869" spans="1:47" x14ac:dyDescent="0.35">
      <c r="A5869">
        <v>10102</v>
      </c>
      <c r="B5869" t="s">
        <v>47</v>
      </c>
      <c r="C5869">
        <v>2014</v>
      </c>
      <c r="D5869">
        <v>7</v>
      </c>
      <c r="E5869">
        <v>7</v>
      </c>
      <c r="F5869">
        <v>11</v>
      </c>
      <c r="G5869">
        <v>23</v>
      </c>
      <c r="H5869">
        <v>7</v>
      </c>
      <c r="I5869">
        <v>67</v>
      </c>
      <c r="J5869">
        <v>6.9</v>
      </c>
      <c r="K5869">
        <v>6.9</v>
      </c>
      <c r="Q5869">
        <v>5</v>
      </c>
      <c r="R5869" t="s">
        <v>543</v>
      </c>
      <c r="T5869" t="s">
        <v>3851</v>
      </c>
      <c r="U5869">
        <v>14.728</v>
      </c>
      <c r="V5869">
        <v>-92.578000000000003</v>
      </c>
      <c r="W5869">
        <v>150</v>
      </c>
      <c r="X5869">
        <v>3</v>
      </c>
      <c r="Y5869">
        <v>1</v>
      </c>
      <c r="AB5869">
        <v>33</v>
      </c>
      <c r="AC5869">
        <v>1</v>
      </c>
      <c r="AE5869">
        <v>1</v>
      </c>
      <c r="AG5869">
        <v>1</v>
      </c>
      <c r="AH5869">
        <v>50</v>
      </c>
      <c r="AI5869">
        <v>1</v>
      </c>
      <c r="AJ5869">
        <v>3</v>
      </c>
      <c r="AK5869">
        <v>1</v>
      </c>
      <c r="AN5869">
        <v>33</v>
      </c>
      <c r="AO5869">
        <v>1</v>
      </c>
      <c r="AQ5869">
        <v>1</v>
      </c>
      <c r="AS5869">
        <v>1</v>
      </c>
      <c r="AT5869">
        <v>50</v>
      </c>
      <c r="AU5869">
        <v>1</v>
      </c>
    </row>
    <row r="5870" spans="1:47" x14ac:dyDescent="0.35">
      <c r="A5870">
        <v>10105</v>
      </c>
      <c r="B5870" t="s">
        <v>51</v>
      </c>
      <c r="C5870">
        <v>2014</v>
      </c>
      <c r="D5870">
        <v>7</v>
      </c>
      <c r="E5870">
        <v>11</v>
      </c>
      <c r="F5870">
        <v>19</v>
      </c>
      <c r="G5870">
        <v>23</v>
      </c>
      <c r="H5870">
        <v>22</v>
      </c>
      <c r="I5870">
        <v>20</v>
      </c>
      <c r="J5870">
        <v>6.5</v>
      </c>
      <c r="K5870">
        <v>6.5</v>
      </c>
      <c r="Q5870">
        <v>5</v>
      </c>
      <c r="R5870" t="s">
        <v>199</v>
      </c>
      <c r="T5870" t="s">
        <v>255</v>
      </c>
      <c r="U5870">
        <v>37.005000000000003</v>
      </c>
      <c r="V5870">
        <v>142.453</v>
      </c>
      <c r="W5870">
        <v>30</v>
      </c>
      <c r="AB5870">
        <v>3</v>
      </c>
      <c r="AC5870">
        <v>1</v>
      </c>
      <c r="AN5870">
        <v>3</v>
      </c>
      <c r="AO5870">
        <v>1</v>
      </c>
    </row>
    <row r="5871" spans="1:47" x14ac:dyDescent="0.35">
      <c r="A5871">
        <v>10314</v>
      </c>
      <c r="B5871" t="s">
        <v>47</v>
      </c>
      <c r="C5871">
        <v>2014</v>
      </c>
      <c r="D5871">
        <v>7</v>
      </c>
      <c r="E5871">
        <v>15</v>
      </c>
      <c r="F5871">
        <v>9</v>
      </c>
      <c r="G5871">
        <v>8</v>
      </c>
      <c r="H5871">
        <v>56</v>
      </c>
      <c r="I5871">
        <v>5</v>
      </c>
      <c r="J5871">
        <v>3.9</v>
      </c>
      <c r="K5871">
        <v>3.9</v>
      </c>
      <c r="Q5871">
        <v>5</v>
      </c>
      <c r="R5871" t="s">
        <v>505</v>
      </c>
      <c r="S5871" t="s">
        <v>3726</v>
      </c>
      <c r="T5871" t="s">
        <v>3852</v>
      </c>
      <c r="U5871">
        <v>35.524000000000001</v>
      </c>
      <c r="V5871">
        <v>-97.146000000000001</v>
      </c>
      <c r="W5871">
        <v>150</v>
      </c>
      <c r="AE5871">
        <v>2</v>
      </c>
      <c r="AI5871">
        <v>2</v>
      </c>
      <c r="AQ5871">
        <v>2</v>
      </c>
      <c r="AU5871">
        <v>2</v>
      </c>
    </row>
    <row r="5872" spans="1:47" x14ac:dyDescent="0.35">
      <c r="A5872">
        <v>10107</v>
      </c>
      <c r="B5872" t="s">
        <v>51</v>
      </c>
      <c r="C5872">
        <v>2014</v>
      </c>
      <c r="D5872">
        <v>7</v>
      </c>
      <c r="E5872">
        <v>25</v>
      </c>
      <c r="F5872">
        <v>10</v>
      </c>
      <c r="G5872">
        <v>55</v>
      </c>
      <c r="H5872">
        <v>12</v>
      </c>
      <c r="I5872">
        <v>10</v>
      </c>
      <c r="J5872">
        <v>6.1</v>
      </c>
      <c r="K5872">
        <v>6.1</v>
      </c>
      <c r="Q5872">
        <v>4</v>
      </c>
      <c r="R5872" t="s">
        <v>505</v>
      </c>
      <c r="S5872" t="s">
        <v>1032</v>
      </c>
      <c r="T5872" t="s">
        <v>1585</v>
      </c>
      <c r="U5872">
        <v>58.305999999999997</v>
      </c>
      <c r="V5872">
        <v>-136.96</v>
      </c>
      <c r="W5872">
        <v>150</v>
      </c>
    </row>
    <row r="5873" spans="1:47" x14ac:dyDescent="0.35">
      <c r="A5873">
        <v>10104</v>
      </c>
      <c r="B5873" t="s">
        <v>47</v>
      </c>
      <c r="C5873">
        <v>2014</v>
      </c>
      <c r="D5873">
        <v>7</v>
      </c>
      <c r="E5873">
        <v>29</v>
      </c>
      <c r="F5873">
        <v>10</v>
      </c>
      <c r="G5873">
        <v>46</v>
      </c>
      <c r="H5873">
        <v>7</v>
      </c>
      <c r="I5873">
        <v>107</v>
      </c>
      <c r="J5873">
        <v>6.3</v>
      </c>
      <c r="K5873">
        <v>6.3</v>
      </c>
      <c r="Q5873">
        <v>5</v>
      </c>
      <c r="R5873" t="s">
        <v>543</v>
      </c>
      <c r="T5873" t="s">
        <v>627</v>
      </c>
      <c r="U5873">
        <v>17.681999999999999</v>
      </c>
      <c r="V5873">
        <v>-95.653000000000006</v>
      </c>
      <c r="W5873">
        <v>150</v>
      </c>
      <c r="X5873">
        <v>1</v>
      </c>
      <c r="Y5873">
        <v>1</v>
      </c>
      <c r="AB5873">
        <v>1</v>
      </c>
      <c r="AC5873">
        <v>1</v>
      </c>
      <c r="AE5873">
        <v>2</v>
      </c>
      <c r="AI5873">
        <v>2</v>
      </c>
      <c r="AJ5873">
        <v>1</v>
      </c>
      <c r="AK5873">
        <v>1</v>
      </c>
      <c r="AN5873">
        <v>1</v>
      </c>
      <c r="AO5873">
        <v>1</v>
      </c>
      <c r="AQ5873">
        <v>2</v>
      </c>
      <c r="AU5873">
        <v>2</v>
      </c>
    </row>
    <row r="5874" spans="1:47" x14ac:dyDescent="0.35">
      <c r="A5874">
        <v>10103</v>
      </c>
      <c r="B5874" t="s">
        <v>47</v>
      </c>
      <c r="C5874">
        <v>2014</v>
      </c>
      <c r="D5874">
        <v>8</v>
      </c>
      <c r="E5874">
        <v>1</v>
      </c>
      <c r="F5874">
        <v>4</v>
      </c>
      <c r="G5874">
        <v>11</v>
      </c>
      <c r="H5874">
        <v>4</v>
      </c>
      <c r="I5874">
        <v>30</v>
      </c>
      <c r="J5874">
        <v>5.5</v>
      </c>
      <c r="K5874">
        <v>5.5</v>
      </c>
      <c r="Q5874">
        <v>6</v>
      </c>
      <c r="R5874" t="s">
        <v>258</v>
      </c>
      <c r="T5874" t="s">
        <v>437</v>
      </c>
      <c r="U5874">
        <v>36.841000000000001</v>
      </c>
      <c r="V5874">
        <v>3.3010000000000002</v>
      </c>
      <c r="W5874">
        <v>15</v>
      </c>
      <c r="X5874">
        <v>6</v>
      </c>
      <c r="Y5874">
        <v>1</v>
      </c>
      <c r="AB5874">
        <v>420</v>
      </c>
      <c r="AC5874">
        <v>3</v>
      </c>
      <c r="AJ5874">
        <v>6</v>
      </c>
      <c r="AK5874">
        <v>1</v>
      </c>
      <c r="AN5874">
        <v>420</v>
      </c>
      <c r="AO5874">
        <v>3</v>
      </c>
    </row>
    <row r="5875" spans="1:47" x14ac:dyDescent="0.35">
      <c r="A5875">
        <v>10106</v>
      </c>
      <c r="B5875" t="s">
        <v>47</v>
      </c>
      <c r="C5875">
        <v>2014</v>
      </c>
      <c r="D5875">
        <v>8</v>
      </c>
      <c r="E5875">
        <v>3</v>
      </c>
      <c r="F5875">
        <v>8</v>
      </c>
      <c r="G5875">
        <v>30</v>
      </c>
      <c r="H5875">
        <v>57</v>
      </c>
      <c r="I5875">
        <v>12</v>
      </c>
      <c r="J5875">
        <v>6.2</v>
      </c>
      <c r="K5875">
        <v>6.2</v>
      </c>
      <c r="R5875" t="s">
        <v>93</v>
      </c>
      <c r="T5875" t="s">
        <v>3853</v>
      </c>
      <c r="U5875">
        <v>27.189</v>
      </c>
      <c r="V5875">
        <v>103.40900000000001</v>
      </c>
      <c r="W5875">
        <v>30</v>
      </c>
      <c r="X5875">
        <v>615</v>
      </c>
      <c r="Y5875">
        <v>3</v>
      </c>
      <c r="Z5875">
        <v>114</v>
      </c>
      <c r="AA5875">
        <v>3</v>
      </c>
      <c r="AB5875">
        <v>3143</v>
      </c>
      <c r="AC5875">
        <v>4</v>
      </c>
      <c r="AE5875">
        <v>3</v>
      </c>
      <c r="AF5875">
        <v>25800</v>
      </c>
      <c r="AG5875">
        <v>4</v>
      </c>
      <c r="AH5875">
        <v>160400</v>
      </c>
      <c r="AI5875">
        <v>4</v>
      </c>
      <c r="AJ5875">
        <v>615</v>
      </c>
      <c r="AK5875">
        <v>3</v>
      </c>
      <c r="AL5875">
        <v>114</v>
      </c>
      <c r="AM5875">
        <v>3</v>
      </c>
      <c r="AN5875">
        <v>3143</v>
      </c>
      <c r="AO5875">
        <v>4</v>
      </c>
      <c r="AQ5875">
        <v>3</v>
      </c>
      <c r="AR5875">
        <v>25800</v>
      </c>
      <c r="AS5875">
        <v>4</v>
      </c>
      <c r="AT5875">
        <v>160400</v>
      </c>
      <c r="AU5875">
        <v>4</v>
      </c>
    </row>
    <row r="5876" spans="1:47" x14ac:dyDescent="0.35">
      <c r="A5876">
        <v>10109</v>
      </c>
      <c r="B5876" t="s">
        <v>47</v>
      </c>
      <c r="C5876">
        <v>2014</v>
      </c>
      <c r="D5876">
        <v>8</v>
      </c>
      <c r="E5876">
        <v>5</v>
      </c>
      <c r="F5876">
        <v>10</v>
      </c>
      <c r="G5876">
        <v>23</v>
      </c>
      <c r="H5876">
        <v>38</v>
      </c>
      <c r="I5876">
        <v>5</v>
      </c>
      <c r="J5876">
        <v>5.5</v>
      </c>
      <c r="K5876">
        <v>5.5</v>
      </c>
      <c r="Q5876">
        <v>6</v>
      </c>
      <c r="R5876" t="s">
        <v>1101</v>
      </c>
      <c r="T5876" t="s">
        <v>3854</v>
      </c>
      <c r="U5876">
        <v>-26.99</v>
      </c>
      <c r="V5876">
        <v>26.704999999999998</v>
      </c>
      <c r="W5876">
        <v>10</v>
      </c>
      <c r="X5876">
        <v>1</v>
      </c>
      <c r="Y5876">
        <v>1</v>
      </c>
      <c r="AB5876">
        <v>17</v>
      </c>
      <c r="AC5876">
        <v>1</v>
      </c>
      <c r="AE5876">
        <v>2</v>
      </c>
      <c r="AF5876">
        <v>13</v>
      </c>
      <c r="AG5876">
        <v>1</v>
      </c>
      <c r="AH5876">
        <v>1433</v>
      </c>
      <c r="AI5876">
        <v>4</v>
      </c>
      <c r="AJ5876">
        <v>1</v>
      </c>
      <c r="AK5876">
        <v>1</v>
      </c>
      <c r="AN5876">
        <v>17</v>
      </c>
      <c r="AO5876">
        <v>1</v>
      </c>
      <c r="AQ5876">
        <v>2</v>
      </c>
      <c r="AR5876">
        <v>13</v>
      </c>
      <c r="AS5876">
        <v>1</v>
      </c>
      <c r="AT5876">
        <v>1433</v>
      </c>
      <c r="AU5876">
        <v>4</v>
      </c>
    </row>
    <row r="5877" spans="1:47" x14ac:dyDescent="0.35">
      <c r="A5877">
        <v>10113</v>
      </c>
      <c r="B5877" t="s">
        <v>47</v>
      </c>
      <c r="C5877">
        <v>2014</v>
      </c>
      <c r="D5877">
        <v>8</v>
      </c>
      <c r="E5877">
        <v>12</v>
      </c>
      <c r="F5877">
        <v>19</v>
      </c>
      <c r="G5877">
        <v>58</v>
      </c>
      <c r="H5877">
        <v>13</v>
      </c>
      <c r="I5877">
        <v>12</v>
      </c>
      <c r="J5877">
        <v>5.0999999999999996</v>
      </c>
      <c r="K5877">
        <v>5.0999999999999996</v>
      </c>
      <c r="Q5877">
        <v>5</v>
      </c>
      <c r="R5877" t="s">
        <v>570</v>
      </c>
      <c r="T5877" t="s">
        <v>608</v>
      </c>
      <c r="U5877">
        <v>-1.7999999999999999E-2</v>
      </c>
      <c r="V5877">
        <v>-78.322000000000003</v>
      </c>
      <c r="W5877">
        <v>160</v>
      </c>
      <c r="X5877">
        <v>2</v>
      </c>
      <c r="Y5877">
        <v>1</v>
      </c>
      <c r="AB5877">
        <v>8</v>
      </c>
      <c r="AC5877">
        <v>1</v>
      </c>
      <c r="AE5877">
        <v>1</v>
      </c>
      <c r="AH5877">
        <v>89</v>
      </c>
      <c r="AI5877">
        <v>2</v>
      </c>
      <c r="AJ5877">
        <v>2</v>
      </c>
      <c r="AK5877">
        <v>1</v>
      </c>
      <c r="AN5877">
        <v>8</v>
      </c>
      <c r="AO5877">
        <v>1</v>
      </c>
      <c r="AQ5877">
        <v>1</v>
      </c>
      <c r="AT5877">
        <v>89</v>
      </c>
      <c r="AU5877">
        <v>2</v>
      </c>
    </row>
    <row r="5878" spans="1:47" x14ac:dyDescent="0.35">
      <c r="A5878">
        <v>10112</v>
      </c>
      <c r="B5878" t="s">
        <v>47</v>
      </c>
      <c r="C5878">
        <v>2014</v>
      </c>
      <c r="D5878">
        <v>8</v>
      </c>
      <c r="E5878">
        <v>16</v>
      </c>
      <c r="F5878">
        <v>22</v>
      </c>
      <c r="G5878">
        <v>8</v>
      </c>
      <c r="H5878">
        <v>4</v>
      </c>
      <c r="I5878">
        <v>10</v>
      </c>
      <c r="J5878">
        <v>5</v>
      </c>
      <c r="K5878">
        <v>5</v>
      </c>
      <c r="Q5878">
        <v>2</v>
      </c>
      <c r="R5878" t="s">
        <v>93</v>
      </c>
      <c r="T5878" t="s">
        <v>3855</v>
      </c>
      <c r="U5878">
        <v>28.125</v>
      </c>
      <c r="V5878">
        <v>103.54600000000001</v>
      </c>
      <c r="W5878">
        <v>30</v>
      </c>
      <c r="AB5878">
        <v>6</v>
      </c>
      <c r="AC5878">
        <v>1</v>
      </c>
      <c r="AE5878">
        <v>1</v>
      </c>
      <c r="AH5878">
        <v>337</v>
      </c>
      <c r="AI5878">
        <v>3</v>
      </c>
      <c r="AN5878">
        <v>6</v>
      </c>
      <c r="AO5878">
        <v>1</v>
      </c>
      <c r="AQ5878">
        <v>1</v>
      </c>
      <c r="AT5878">
        <v>337</v>
      </c>
      <c r="AU5878">
        <v>3</v>
      </c>
    </row>
    <row r="5879" spans="1:47" x14ac:dyDescent="0.35">
      <c r="A5879">
        <v>10111</v>
      </c>
      <c r="B5879" t="s">
        <v>47</v>
      </c>
      <c r="C5879">
        <v>2014</v>
      </c>
      <c r="D5879">
        <v>8</v>
      </c>
      <c r="E5879">
        <v>18</v>
      </c>
      <c r="F5879">
        <v>2</v>
      </c>
      <c r="G5879">
        <v>32</v>
      </c>
      <c r="H5879">
        <v>2</v>
      </c>
      <c r="I5879">
        <v>6</v>
      </c>
      <c r="J5879">
        <v>6.2</v>
      </c>
      <c r="K5879">
        <v>6.2</v>
      </c>
      <c r="Q5879">
        <v>3</v>
      </c>
      <c r="R5879" t="s">
        <v>73</v>
      </c>
      <c r="T5879" t="s">
        <v>3856</v>
      </c>
      <c r="U5879">
        <v>32.662999999999997</v>
      </c>
      <c r="V5879">
        <v>47.673000000000002</v>
      </c>
      <c r="W5879">
        <v>140</v>
      </c>
      <c r="AB5879">
        <v>330</v>
      </c>
      <c r="AC5879">
        <v>2</v>
      </c>
      <c r="AE5879">
        <v>1</v>
      </c>
      <c r="AF5879">
        <v>2700</v>
      </c>
      <c r="AG5879">
        <v>4</v>
      </c>
      <c r="AH5879">
        <v>17000</v>
      </c>
      <c r="AI5879">
        <v>4</v>
      </c>
      <c r="AN5879">
        <v>330</v>
      </c>
      <c r="AO5879">
        <v>2</v>
      </c>
      <c r="AQ5879">
        <v>4</v>
      </c>
      <c r="AR5879">
        <v>2700</v>
      </c>
      <c r="AS5879">
        <v>4</v>
      </c>
      <c r="AT5879">
        <v>17000</v>
      </c>
      <c r="AU5879">
        <v>4</v>
      </c>
    </row>
    <row r="5880" spans="1:47" x14ac:dyDescent="0.35">
      <c r="A5880">
        <v>10110</v>
      </c>
      <c r="B5880" t="s">
        <v>47</v>
      </c>
      <c r="C5880">
        <v>2014</v>
      </c>
      <c r="D5880">
        <v>8</v>
      </c>
      <c r="E5880">
        <v>24</v>
      </c>
      <c r="F5880">
        <v>10</v>
      </c>
      <c r="G5880">
        <v>20</v>
      </c>
      <c r="H5880">
        <v>6</v>
      </c>
      <c r="I5880">
        <v>11</v>
      </c>
      <c r="J5880">
        <v>6.1</v>
      </c>
      <c r="K5880">
        <v>6.1</v>
      </c>
      <c r="Q5880">
        <v>8</v>
      </c>
      <c r="R5880" t="s">
        <v>505</v>
      </c>
      <c r="S5880" t="s">
        <v>1092</v>
      </c>
      <c r="T5880" t="s">
        <v>3857</v>
      </c>
      <c r="U5880">
        <v>38.216000000000001</v>
      </c>
      <c r="V5880">
        <v>-122.312</v>
      </c>
      <c r="W5880">
        <v>150</v>
      </c>
      <c r="X5880">
        <v>1</v>
      </c>
      <c r="Y5880">
        <v>1</v>
      </c>
      <c r="AB5880">
        <v>257</v>
      </c>
      <c r="AC5880">
        <v>3</v>
      </c>
      <c r="AD5880">
        <v>700</v>
      </c>
      <c r="AE5880">
        <v>4</v>
      </c>
      <c r="AF5880">
        <v>160</v>
      </c>
      <c r="AG5880">
        <v>3</v>
      </c>
      <c r="AH5880">
        <v>1034</v>
      </c>
      <c r="AI5880">
        <v>4</v>
      </c>
      <c r="AJ5880">
        <v>1</v>
      </c>
      <c r="AK5880">
        <v>1</v>
      </c>
      <c r="AN5880">
        <v>257</v>
      </c>
      <c r="AO5880">
        <v>3</v>
      </c>
      <c r="AP5880">
        <v>700</v>
      </c>
      <c r="AQ5880">
        <v>4</v>
      </c>
      <c r="AR5880">
        <v>160</v>
      </c>
      <c r="AS5880">
        <v>3</v>
      </c>
      <c r="AT5880">
        <v>1034</v>
      </c>
      <c r="AU5880">
        <v>4</v>
      </c>
    </row>
    <row r="5881" spans="1:47" x14ac:dyDescent="0.35">
      <c r="A5881">
        <v>10117</v>
      </c>
      <c r="B5881" t="s">
        <v>47</v>
      </c>
      <c r="C5881">
        <v>2014</v>
      </c>
      <c r="D5881">
        <v>9</v>
      </c>
      <c r="E5881">
        <v>20</v>
      </c>
      <c r="F5881">
        <v>4</v>
      </c>
      <c r="G5881">
        <v>26</v>
      </c>
      <c r="H5881">
        <v>52</v>
      </c>
      <c r="I5881">
        <v>26</v>
      </c>
      <c r="J5881">
        <v>5.2</v>
      </c>
      <c r="M5881">
        <v>5.2</v>
      </c>
      <c r="Q5881">
        <v>5</v>
      </c>
      <c r="R5881" t="s">
        <v>621</v>
      </c>
      <c r="T5881" t="s">
        <v>3858</v>
      </c>
      <c r="U5881">
        <v>6.8639999999999999</v>
      </c>
      <c r="V5881">
        <v>125.233</v>
      </c>
      <c r="W5881">
        <v>170</v>
      </c>
      <c r="AB5881">
        <v>1</v>
      </c>
      <c r="AC5881">
        <v>1</v>
      </c>
      <c r="AE5881">
        <v>1</v>
      </c>
      <c r="AF5881">
        <v>15</v>
      </c>
      <c r="AG5881">
        <v>1</v>
      </c>
      <c r="AH5881">
        <v>67</v>
      </c>
      <c r="AI5881">
        <v>2</v>
      </c>
      <c r="AN5881">
        <v>1</v>
      </c>
      <c r="AO5881">
        <v>1</v>
      </c>
      <c r="AQ5881">
        <v>1</v>
      </c>
      <c r="AR5881">
        <v>15</v>
      </c>
      <c r="AS5881">
        <v>1</v>
      </c>
      <c r="AT5881">
        <v>67</v>
      </c>
      <c r="AU5881">
        <v>2</v>
      </c>
    </row>
    <row r="5882" spans="1:47" x14ac:dyDescent="0.35">
      <c r="A5882">
        <v>10118</v>
      </c>
      <c r="B5882" t="s">
        <v>47</v>
      </c>
      <c r="C5882">
        <v>2014</v>
      </c>
      <c r="D5882">
        <v>9</v>
      </c>
      <c r="E5882">
        <v>28</v>
      </c>
      <c r="F5882">
        <v>2</v>
      </c>
      <c r="G5882">
        <v>35</v>
      </c>
      <c r="H5882">
        <v>19</v>
      </c>
      <c r="I5882">
        <v>10</v>
      </c>
      <c r="J5882">
        <v>5.0999999999999996</v>
      </c>
      <c r="K5882">
        <v>5.0999999999999996</v>
      </c>
      <c r="Q5882">
        <v>7</v>
      </c>
      <c r="R5882" t="s">
        <v>479</v>
      </c>
      <c r="T5882" t="s">
        <v>3859</v>
      </c>
      <c r="U5882">
        <v>-13.843</v>
      </c>
      <c r="V5882">
        <v>-71.694999999999993</v>
      </c>
      <c r="W5882">
        <v>160</v>
      </c>
      <c r="X5882">
        <v>8</v>
      </c>
      <c r="Y5882">
        <v>1</v>
      </c>
      <c r="AB5882">
        <v>6</v>
      </c>
      <c r="AC5882">
        <v>1</v>
      </c>
      <c r="AE5882">
        <v>1</v>
      </c>
      <c r="AF5882">
        <v>106</v>
      </c>
      <c r="AG5882">
        <v>3</v>
      </c>
      <c r="AI5882">
        <v>3</v>
      </c>
      <c r="AJ5882">
        <v>8</v>
      </c>
      <c r="AK5882">
        <v>1</v>
      </c>
      <c r="AN5882">
        <v>6</v>
      </c>
      <c r="AO5882">
        <v>1</v>
      </c>
      <c r="AQ5882">
        <v>1</v>
      </c>
      <c r="AR5882">
        <v>106</v>
      </c>
      <c r="AS5882">
        <v>3</v>
      </c>
      <c r="AU5882">
        <v>3</v>
      </c>
    </row>
    <row r="5883" spans="1:47" x14ac:dyDescent="0.35">
      <c r="A5883">
        <v>10116</v>
      </c>
      <c r="B5883" t="s">
        <v>47</v>
      </c>
      <c r="C5883">
        <v>2014</v>
      </c>
      <c r="D5883">
        <v>10</v>
      </c>
      <c r="E5883">
        <v>7</v>
      </c>
      <c r="F5883">
        <v>13</v>
      </c>
      <c r="G5883">
        <v>50</v>
      </c>
      <c r="H5883">
        <v>12</v>
      </c>
      <c r="I5883">
        <v>9</v>
      </c>
      <c r="J5883">
        <v>6.1</v>
      </c>
      <c r="K5883">
        <v>6.1</v>
      </c>
      <c r="R5883" t="s">
        <v>93</v>
      </c>
      <c r="T5883" t="s">
        <v>3860</v>
      </c>
      <c r="U5883">
        <v>23.382999999999999</v>
      </c>
      <c r="V5883">
        <v>100.47</v>
      </c>
      <c r="W5883">
        <v>30</v>
      </c>
      <c r="X5883">
        <v>1</v>
      </c>
      <c r="Y5883">
        <v>1</v>
      </c>
      <c r="AB5883">
        <v>323</v>
      </c>
      <c r="AC5883">
        <v>3</v>
      </c>
      <c r="AE5883">
        <v>1</v>
      </c>
      <c r="AG5883">
        <v>1</v>
      </c>
      <c r="AJ5883">
        <v>1</v>
      </c>
      <c r="AK5883">
        <v>1</v>
      </c>
      <c r="AN5883">
        <v>323</v>
      </c>
      <c r="AO5883">
        <v>3</v>
      </c>
      <c r="AQ5883">
        <v>1</v>
      </c>
      <c r="AS5883">
        <v>1</v>
      </c>
    </row>
    <row r="5884" spans="1:47" x14ac:dyDescent="0.35">
      <c r="A5884">
        <v>10115</v>
      </c>
      <c r="B5884" t="s">
        <v>51</v>
      </c>
      <c r="C5884">
        <v>2014</v>
      </c>
      <c r="D5884">
        <v>10</v>
      </c>
      <c r="E5884">
        <v>9</v>
      </c>
      <c r="F5884">
        <v>2</v>
      </c>
      <c r="G5884">
        <v>14</v>
      </c>
      <c r="H5884">
        <v>44</v>
      </c>
      <c r="I5884">
        <v>17</v>
      </c>
      <c r="J5884">
        <v>7</v>
      </c>
      <c r="K5884">
        <v>7</v>
      </c>
      <c r="R5884" t="s">
        <v>539</v>
      </c>
      <c r="T5884" t="s">
        <v>3861</v>
      </c>
      <c r="U5884">
        <v>-32.107999999999997</v>
      </c>
      <c r="V5884">
        <v>-110.81100000000001</v>
      </c>
      <c r="W5884">
        <v>160</v>
      </c>
    </row>
    <row r="5885" spans="1:47" x14ac:dyDescent="0.35">
      <c r="A5885">
        <v>10193</v>
      </c>
      <c r="B5885" t="s">
        <v>51</v>
      </c>
      <c r="C5885">
        <v>2014</v>
      </c>
      <c r="D5885">
        <v>10</v>
      </c>
      <c r="E5885">
        <v>14</v>
      </c>
      <c r="F5885">
        <v>3</v>
      </c>
      <c r="G5885">
        <v>51</v>
      </c>
      <c r="H5885">
        <v>46</v>
      </c>
      <c r="I5885">
        <v>40</v>
      </c>
      <c r="J5885">
        <v>7.3</v>
      </c>
      <c r="K5885">
        <v>7.3</v>
      </c>
      <c r="Q5885">
        <v>7</v>
      </c>
      <c r="R5885" t="s">
        <v>591</v>
      </c>
      <c r="T5885" t="s">
        <v>3862</v>
      </c>
      <c r="U5885">
        <v>12.526</v>
      </c>
      <c r="V5885">
        <v>-88.123000000000005</v>
      </c>
      <c r="W5885">
        <v>100</v>
      </c>
      <c r="X5885">
        <v>1</v>
      </c>
      <c r="Y5885">
        <v>1</v>
      </c>
      <c r="AE5885">
        <v>1</v>
      </c>
      <c r="AF5885">
        <v>5</v>
      </c>
      <c r="AG5885">
        <v>1</v>
      </c>
      <c r="AH5885">
        <v>41</v>
      </c>
      <c r="AI5885">
        <v>1</v>
      </c>
      <c r="AJ5885">
        <v>1</v>
      </c>
      <c r="AK5885">
        <v>1</v>
      </c>
      <c r="AQ5885">
        <v>1</v>
      </c>
      <c r="AR5885">
        <v>5</v>
      </c>
      <c r="AS5885">
        <v>1</v>
      </c>
      <c r="AT5885">
        <v>41</v>
      </c>
      <c r="AU5885">
        <v>1</v>
      </c>
    </row>
    <row r="5886" spans="1:47" x14ac:dyDescent="0.35">
      <c r="A5886">
        <v>10119</v>
      </c>
      <c r="B5886" t="s">
        <v>51</v>
      </c>
      <c r="C5886">
        <v>2014</v>
      </c>
      <c r="D5886">
        <v>11</v>
      </c>
      <c r="E5886">
        <v>15</v>
      </c>
      <c r="F5886">
        <v>2</v>
      </c>
      <c r="G5886">
        <v>32</v>
      </c>
      <c r="H5886">
        <v>12</v>
      </c>
      <c r="I5886">
        <v>45</v>
      </c>
      <c r="J5886">
        <v>7.1</v>
      </c>
      <c r="K5886">
        <v>7.1</v>
      </c>
      <c r="Q5886">
        <v>5</v>
      </c>
      <c r="R5886" t="s">
        <v>676</v>
      </c>
      <c r="T5886" t="s">
        <v>771</v>
      </c>
      <c r="U5886">
        <v>1.893</v>
      </c>
      <c r="V5886">
        <v>126.52200000000001</v>
      </c>
      <c r="W5886">
        <v>170</v>
      </c>
    </row>
    <row r="5887" spans="1:47" x14ac:dyDescent="0.35">
      <c r="A5887">
        <v>10121</v>
      </c>
      <c r="B5887" t="s">
        <v>47</v>
      </c>
      <c r="C5887">
        <v>2014</v>
      </c>
      <c r="D5887">
        <v>11</v>
      </c>
      <c r="E5887">
        <v>22</v>
      </c>
      <c r="F5887">
        <v>8</v>
      </c>
      <c r="G5887">
        <v>55</v>
      </c>
      <c r="H5887">
        <v>58</v>
      </c>
      <c r="I5887">
        <v>9</v>
      </c>
      <c r="J5887">
        <v>5.9</v>
      </c>
      <c r="K5887">
        <v>5.9</v>
      </c>
      <c r="Q5887">
        <v>3</v>
      </c>
      <c r="R5887" t="s">
        <v>93</v>
      </c>
      <c r="T5887" t="s">
        <v>2793</v>
      </c>
      <c r="U5887">
        <v>30.34</v>
      </c>
      <c r="V5887">
        <v>101.73699999999999</v>
      </c>
      <c r="W5887">
        <v>30</v>
      </c>
      <c r="X5887">
        <v>5</v>
      </c>
      <c r="Y5887">
        <v>1</v>
      </c>
      <c r="AB5887">
        <v>65</v>
      </c>
      <c r="AC5887">
        <v>2</v>
      </c>
      <c r="AE5887">
        <v>3</v>
      </c>
      <c r="AF5887">
        <v>30</v>
      </c>
      <c r="AG5887">
        <v>1</v>
      </c>
      <c r="AH5887">
        <v>27400</v>
      </c>
      <c r="AI5887">
        <v>4</v>
      </c>
      <c r="AJ5887">
        <v>5</v>
      </c>
      <c r="AK5887">
        <v>1</v>
      </c>
      <c r="AN5887">
        <v>65</v>
      </c>
      <c r="AO5887">
        <v>2</v>
      </c>
      <c r="AQ5887">
        <v>3</v>
      </c>
      <c r="AR5887">
        <v>30</v>
      </c>
      <c r="AS5887">
        <v>1</v>
      </c>
      <c r="AT5887">
        <v>27400</v>
      </c>
      <c r="AU5887">
        <v>4</v>
      </c>
    </row>
    <row r="5888" spans="1:47" x14ac:dyDescent="0.35">
      <c r="A5888">
        <v>10122</v>
      </c>
      <c r="B5888" t="s">
        <v>47</v>
      </c>
      <c r="C5888">
        <v>2014</v>
      </c>
      <c r="D5888">
        <v>11</v>
      </c>
      <c r="E5888">
        <v>22</v>
      </c>
      <c r="F5888">
        <v>13</v>
      </c>
      <c r="G5888">
        <v>8</v>
      </c>
      <c r="H5888">
        <v>42</v>
      </c>
      <c r="I5888">
        <v>9</v>
      </c>
      <c r="J5888">
        <v>6.2</v>
      </c>
      <c r="K5888">
        <v>6.2</v>
      </c>
      <c r="Q5888">
        <v>9</v>
      </c>
      <c r="R5888" t="s">
        <v>199</v>
      </c>
      <c r="T5888" t="s">
        <v>3863</v>
      </c>
      <c r="U5888">
        <v>36.640999999999998</v>
      </c>
      <c r="V5888">
        <v>137.88800000000001</v>
      </c>
      <c r="W5888">
        <v>30</v>
      </c>
      <c r="AB5888">
        <v>45</v>
      </c>
      <c r="AC5888">
        <v>1</v>
      </c>
      <c r="AE5888">
        <v>1</v>
      </c>
      <c r="AF5888">
        <v>50</v>
      </c>
      <c r="AG5888">
        <v>1</v>
      </c>
      <c r="AI5888">
        <v>2</v>
      </c>
      <c r="AN5888">
        <v>45</v>
      </c>
      <c r="AO5888">
        <v>1</v>
      </c>
      <c r="AQ5888">
        <v>1</v>
      </c>
      <c r="AR5888">
        <v>50</v>
      </c>
      <c r="AS5888">
        <v>1</v>
      </c>
      <c r="AU5888">
        <v>2</v>
      </c>
    </row>
    <row r="5889" spans="1:47" x14ac:dyDescent="0.35">
      <c r="A5889">
        <v>10128</v>
      </c>
      <c r="B5889" t="s">
        <v>47</v>
      </c>
      <c r="C5889">
        <v>2014</v>
      </c>
      <c r="D5889">
        <v>12</v>
      </c>
      <c r="E5889">
        <v>6</v>
      </c>
      <c r="F5889">
        <v>10</v>
      </c>
      <c r="G5889">
        <v>20</v>
      </c>
      <c r="H5889">
        <v>52</v>
      </c>
      <c r="I5889">
        <v>10</v>
      </c>
      <c r="J5889">
        <v>5.6</v>
      </c>
      <c r="K5889">
        <v>5.6</v>
      </c>
      <c r="R5889" t="s">
        <v>93</v>
      </c>
      <c r="T5889" t="s">
        <v>3864</v>
      </c>
      <c r="U5889">
        <v>23.358000000000001</v>
      </c>
      <c r="V5889">
        <v>100.533</v>
      </c>
      <c r="W5889">
        <v>30</v>
      </c>
      <c r="X5889">
        <v>1</v>
      </c>
      <c r="Y5889">
        <v>1</v>
      </c>
      <c r="AB5889">
        <v>15</v>
      </c>
      <c r="AC5889">
        <v>1</v>
      </c>
      <c r="AE5889">
        <v>2</v>
      </c>
      <c r="AF5889">
        <v>434</v>
      </c>
      <c r="AG5889">
        <v>3</v>
      </c>
      <c r="AH5889">
        <v>17000</v>
      </c>
      <c r="AI5889">
        <v>4</v>
      </c>
      <c r="AJ5889">
        <v>1</v>
      </c>
      <c r="AK5889">
        <v>1</v>
      </c>
      <c r="AN5889">
        <v>15</v>
      </c>
      <c r="AO5889">
        <v>1</v>
      </c>
      <c r="AQ5889">
        <v>2</v>
      </c>
      <c r="AR5889">
        <v>434</v>
      </c>
      <c r="AS5889">
        <v>3</v>
      </c>
      <c r="AT5889">
        <v>17000</v>
      </c>
      <c r="AU5889">
        <v>4</v>
      </c>
    </row>
    <row r="5890" spans="1:47" x14ac:dyDescent="0.35">
      <c r="A5890">
        <v>10315</v>
      </c>
      <c r="B5890" t="s">
        <v>47</v>
      </c>
      <c r="C5890">
        <v>2014</v>
      </c>
      <c r="D5890">
        <v>12</v>
      </c>
      <c r="E5890">
        <v>23</v>
      </c>
      <c r="F5890">
        <v>8</v>
      </c>
      <c r="G5890">
        <v>0</v>
      </c>
      <c r="H5890">
        <v>8</v>
      </c>
      <c r="I5890">
        <v>7</v>
      </c>
      <c r="J5890">
        <v>4.9000000000000004</v>
      </c>
      <c r="N5890">
        <v>4.9000000000000004</v>
      </c>
      <c r="R5890" t="s">
        <v>258</v>
      </c>
      <c r="T5890" t="s">
        <v>3865</v>
      </c>
      <c r="U5890">
        <v>36.491999999999997</v>
      </c>
      <c r="V5890">
        <v>3.0249999999999999</v>
      </c>
      <c r="W5890">
        <v>15</v>
      </c>
      <c r="AC5890">
        <v>1</v>
      </c>
      <c r="AE5890">
        <v>1</v>
      </c>
      <c r="AI5890">
        <v>1</v>
      </c>
      <c r="AO5890">
        <v>1</v>
      </c>
      <c r="AQ5890">
        <v>1</v>
      </c>
      <c r="AU5890">
        <v>1</v>
      </c>
    </row>
    <row r="5891" spans="1:47" x14ac:dyDescent="0.35">
      <c r="A5891">
        <v>10320</v>
      </c>
      <c r="B5891" t="s">
        <v>47</v>
      </c>
      <c r="C5891">
        <v>2015</v>
      </c>
      <c r="D5891">
        <v>1</v>
      </c>
      <c r="E5891">
        <v>14</v>
      </c>
      <c r="F5891">
        <v>5</v>
      </c>
      <c r="G5891">
        <v>22</v>
      </c>
      <c r="H5891">
        <v>23</v>
      </c>
      <c r="I5891">
        <v>10</v>
      </c>
      <c r="J5891">
        <v>5.3</v>
      </c>
      <c r="M5891">
        <v>5.3</v>
      </c>
      <c r="Q5891">
        <v>6</v>
      </c>
      <c r="R5891" t="s">
        <v>93</v>
      </c>
      <c r="T5891" t="s">
        <v>3866</v>
      </c>
      <c r="U5891">
        <v>29.353000000000002</v>
      </c>
      <c r="V5891">
        <v>103.199</v>
      </c>
      <c r="W5891">
        <v>30</v>
      </c>
      <c r="AB5891">
        <v>11</v>
      </c>
      <c r="AC5891">
        <v>1</v>
      </c>
      <c r="AE5891">
        <v>2</v>
      </c>
      <c r="AH5891">
        <v>2000</v>
      </c>
      <c r="AI5891">
        <v>4</v>
      </c>
      <c r="AN5891">
        <v>11</v>
      </c>
      <c r="AO5891">
        <v>1</v>
      </c>
      <c r="AQ5891">
        <v>2</v>
      </c>
      <c r="AT5891">
        <v>2000</v>
      </c>
      <c r="AU5891">
        <v>4</v>
      </c>
    </row>
    <row r="5892" spans="1:47" x14ac:dyDescent="0.35">
      <c r="A5892">
        <v>10131</v>
      </c>
      <c r="B5892" t="s">
        <v>51</v>
      </c>
      <c r="C5892">
        <v>2015</v>
      </c>
      <c r="D5892">
        <v>2</v>
      </c>
      <c r="E5892">
        <v>16</v>
      </c>
      <c r="F5892">
        <v>23</v>
      </c>
      <c r="G5892">
        <v>6</v>
      </c>
      <c r="H5892">
        <v>27</v>
      </c>
      <c r="I5892">
        <v>23</v>
      </c>
      <c r="J5892">
        <v>6.7</v>
      </c>
      <c r="K5892">
        <v>6.7</v>
      </c>
      <c r="Q5892">
        <v>4</v>
      </c>
      <c r="R5892" t="s">
        <v>199</v>
      </c>
      <c r="T5892" t="s">
        <v>2158</v>
      </c>
      <c r="U5892">
        <v>39.856000000000002</v>
      </c>
      <c r="V5892">
        <v>142.881</v>
      </c>
      <c r="W5892">
        <v>30</v>
      </c>
    </row>
    <row r="5893" spans="1:47" x14ac:dyDescent="0.35">
      <c r="A5893">
        <v>10135</v>
      </c>
      <c r="B5893" t="s">
        <v>51</v>
      </c>
      <c r="C5893">
        <v>2015</v>
      </c>
      <c r="D5893">
        <v>2</v>
      </c>
      <c r="E5893">
        <v>19</v>
      </c>
      <c r="F5893">
        <v>13</v>
      </c>
      <c r="G5893">
        <v>19</v>
      </c>
      <c r="H5893">
        <v>21</v>
      </c>
      <c r="I5893">
        <v>10</v>
      </c>
      <c r="J5893">
        <v>6.4</v>
      </c>
      <c r="K5893">
        <v>6.4</v>
      </c>
      <c r="Q5893">
        <v>5</v>
      </c>
      <c r="R5893" t="s">
        <v>1423</v>
      </c>
      <c r="T5893" t="s">
        <v>1424</v>
      </c>
      <c r="U5893">
        <v>-16.431000000000001</v>
      </c>
      <c r="V5893">
        <v>168.148</v>
      </c>
      <c r="W5893">
        <v>170</v>
      </c>
      <c r="AE5893">
        <v>1</v>
      </c>
      <c r="AI5893">
        <v>1</v>
      </c>
      <c r="AQ5893">
        <v>1</v>
      </c>
      <c r="AU5893">
        <v>1</v>
      </c>
    </row>
    <row r="5894" spans="1:47" x14ac:dyDescent="0.35">
      <c r="A5894">
        <v>10127</v>
      </c>
      <c r="B5894" t="s">
        <v>47</v>
      </c>
      <c r="C5894">
        <v>2015</v>
      </c>
      <c r="D5894">
        <v>2</v>
      </c>
      <c r="E5894">
        <v>20</v>
      </c>
      <c r="F5894">
        <v>22</v>
      </c>
      <c r="G5894">
        <v>37</v>
      </c>
      <c r="H5894">
        <v>28</v>
      </c>
      <c r="I5894">
        <v>10</v>
      </c>
      <c r="J5894">
        <v>4.5</v>
      </c>
      <c r="M5894">
        <v>4.5</v>
      </c>
      <c r="R5894" t="s">
        <v>93</v>
      </c>
      <c r="T5894" t="s">
        <v>530</v>
      </c>
      <c r="U5894">
        <v>23.01</v>
      </c>
      <c r="V5894">
        <v>101.755</v>
      </c>
      <c r="W5894">
        <v>30</v>
      </c>
      <c r="AE5894">
        <v>1</v>
      </c>
      <c r="AH5894">
        <v>276</v>
      </c>
      <c r="AI5894">
        <v>3</v>
      </c>
      <c r="AQ5894">
        <v>1</v>
      </c>
      <c r="AT5894">
        <v>276</v>
      </c>
      <c r="AU5894">
        <v>3</v>
      </c>
    </row>
    <row r="5895" spans="1:47" x14ac:dyDescent="0.35">
      <c r="A5895">
        <v>10126</v>
      </c>
      <c r="B5895" t="s">
        <v>47</v>
      </c>
      <c r="C5895">
        <v>2015</v>
      </c>
      <c r="D5895">
        <v>2</v>
      </c>
      <c r="E5895">
        <v>21</v>
      </c>
      <c r="F5895">
        <v>21</v>
      </c>
      <c r="G5895">
        <v>21</v>
      </c>
      <c r="H5895">
        <v>8</v>
      </c>
      <c r="I5895">
        <v>7</v>
      </c>
      <c r="J5895">
        <v>3.6</v>
      </c>
      <c r="N5895">
        <v>3.6</v>
      </c>
      <c r="R5895" t="s">
        <v>446</v>
      </c>
      <c r="T5895" t="s">
        <v>3867</v>
      </c>
      <c r="U5895">
        <v>44.533999999999999</v>
      </c>
      <c r="V5895">
        <v>18.934000000000001</v>
      </c>
      <c r="W5895">
        <v>130</v>
      </c>
      <c r="X5895">
        <v>4</v>
      </c>
      <c r="Y5895">
        <v>1</v>
      </c>
      <c r="AB5895">
        <v>1</v>
      </c>
      <c r="AC5895">
        <v>1</v>
      </c>
      <c r="AJ5895">
        <v>4</v>
      </c>
      <c r="AK5895">
        <v>1</v>
      </c>
      <c r="AN5895">
        <v>1</v>
      </c>
      <c r="AO5895">
        <v>1</v>
      </c>
    </row>
    <row r="5896" spans="1:47" x14ac:dyDescent="0.35">
      <c r="A5896">
        <v>10125</v>
      </c>
      <c r="B5896" t="s">
        <v>47</v>
      </c>
      <c r="C5896">
        <v>2015</v>
      </c>
      <c r="D5896">
        <v>2</v>
      </c>
      <c r="E5896">
        <v>22</v>
      </c>
      <c r="F5896">
        <v>6</v>
      </c>
      <c r="G5896">
        <v>43</v>
      </c>
      <c r="H5896">
        <v>14</v>
      </c>
      <c r="I5896">
        <v>12</v>
      </c>
      <c r="J5896">
        <v>5.0999999999999996</v>
      </c>
      <c r="M5896">
        <v>5.0999999999999996</v>
      </c>
      <c r="R5896" t="s">
        <v>93</v>
      </c>
      <c r="T5896" t="s">
        <v>3868</v>
      </c>
      <c r="U5896">
        <v>44.133000000000003</v>
      </c>
      <c r="V5896">
        <v>85.567999999999998</v>
      </c>
      <c r="W5896">
        <v>40</v>
      </c>
      <c r="AD5896">
        <v>14.65</v>
      </c>
      <c r="AE5896">
        <v>3</v>
      </c>
      <c r="AH5896">
        <v>1728</v>
      </c>
      <c r="AI5896">
        <v>4</v>
      </c>
      <c r="AP5896">
        <v>14.65</v>
      </c>
      <c r="AQ5896">
        <v>3</v>
      </c>
      <c r="AT5896">
        <v>1728</v>
      </c>
      <c r="AU5896">
        <v>4</v>
      </c>
    </row>
    <row r="5897" spans="1:47" x14ac:dyDescent="0.35">
      <c r="A5897">
        <v>10124</v>
      </c>
      <c r="B5897" t="s">
        <v>47</v>
      </c>
      <c r="C5897">
        <v>2015</v>
      </c>
      <c r="D5897">
        <v>2</v>
      </c>
      <c r="E5897">
        <v>26</v>
      </c>
      <c r="F5897">
        <v>21</v>
      </c>
      <c r="G5897">
        <v>59</v>
      </c>
      <c r="H5897">
        <v>14</v>
      </c>
      <c r="I5897">
        <v>30</v>
      </c>
      <c r="J5897">
        <v>5.4</v>
      </c>
      <c r="M5897">
        <v>5.4</v>
      </c>
      <c r="Q5897">
        <v>4</v>
      </c>
      <c r="R5897" t="s">
        <v>115</v>
      </c>
      <c r="T5897" t="s">
        <v>3869</v>
      </c>
      <c r="U5897">
        <v>34.670999999999999</v>
      </c>
      <c r="V5897">
        <v>73.278000000000006</v>
      </c>
      <c r="W5897">
        <v>60</v>
      </c>
      <c r="AB5897">
        <v>5</v>
      </c>
      <c r="AC5897">
        <v>1</v>
      </c>
      <c r="AE5897">
        <v>1</v>
      </c>
      <c r="AH5897">
        <v>2</v>
      </c>
      <c r="AI5897">
        <v>1</v>
      </c>
      <c r="AN5897">
        <v>5</v>
      </c>
      <c r="AO5897">
        <v>1</v>
      </c>
      <c r="AQ5897">
        <v>1</v>
      </c>
      <c r="AT5897">
        <v>2</v>
      </c>
      <c r="AU5897">
        <v>1</v>
      </c>
    </row>
    <row r="5898" spans="1:47" x14ac:dyDescent="0.35">
      <c r="A5898">
        <v>10321</v>
      </c>
      <c r="B5898" t="s">
        <v>47</v>
      </c>
      <c r="C5898">
        <v>2015</v>
      </c>
      <c r="D5898">
        <v>2</v>
      </c>
      <c r="E5898">
        <v>28</v>
      </c>
      <c r="F5898">
        <v>20</v>
      </c>
      <c r="G5898">
        <v>10</v>
      </c>
      <c r="H5898">
        <v>56</v>
      </c>
      <c r="I5898">
        <v>10</v>
      </c>
      <c r="J5898">
        <v>4.5</v>
      </c>
      <c r="N5898">
        <v>4.5</v>
      </c>
      <c r="Q5898">
        <v>3</v>
      </c>
      <c r="R5898" t="s">
        <v>479</v>
      </c>
      <c r="T5898" t="s">
        <v>3870</v>
      </c>
      <c r="U5898">
        <v>-15.693</v>
      </c>
      <c r="V5898">
        <v>-71.933999999999997</v>
      </c>
      <c r="W5898">
        <v>160</v>
      </c>
      <c r="AE5898">
        <v>2</v>
      </c>
      <c r="AF5898">
        <v>64</v>
      </c>
      <c r="AG5898">
        <v>2</v>
      </c>
      <c r="AH5898">
        <v>500</v>
      </c>
      <c r="AI5898">
        <v>3</v>
      </c>
      <c r="AQ5898">
        <v>2</v>
      </c>
      <c r="AR5898">
        <v>64</v>
      </c>
      <c r="AS5898">
        <v>2</v>
      </c>
      <c r="AT5898">
        <v>500</v>
      </c>
      <c r="AU5898">
        <v>3</v>
      </c>
    </row>
    <row r="5899" spans="1:47" x14ac:dyDescent="0.35">
      <c r="A5899">
        <v>10335</v>
      </c>
      <c r="B5899" t="s">
        <v>47</v>
      </c>
      <c r="C5899">
        <v>2015</v>
      </c>
      <c r="D5899">
        <v>3</v>
      </c>
      <c r="E5899">
        <v>1</v>
      </c>
      <c r="F5899">
        <v>10</v>
      </c>
      <c r="G5899">
        <v>24</v>
      </c>
      <c r="H5899">
        <v>5</v>
      </c>
      <c r="I5899">
        <v>11</v>
      </c>
      <c r="J5899">
        <v>5.5</v>
      </c>
      <c r="N5899">
        <v>5.5</v>
      </c>
      <c r="R5899" t="s">
        <v>93</v>
      </c>
      <c r="T5899" t="s">
        <v>3871</v>
      </c>
      <c r="U5899">
        <v>23.5</v>
      </c>
      <c r="V5899">
        <v>98.9</v>
      </c>
      <c r="W5899">
        <v>30</v>
      </c>
      <c r="AB5899">
        <v>39</v>
      </c>
      <c r="AC5899">
        <v>1</v>
      </c>
      <c r="AE5899">
        <v>3</v>
      </c>
      <c r="AF5899">
        <v>220</v>
      </c>
      <c r="AG5899">
        <v>3</v>
      </c>
      <c r="AH5899">
        <v>15800</v>
      </c>
      <c r="AI5899">
        <v>4</v>
      </c>
      <c r="AN5899">
        <v>39</v>
      </c>
      <c r="AO5899">
        <v>1</v>
      </c>
      <c r="AQ5899">
        <v>3</v>
      </c>
      <c r="AR5899">
        <v>220</v>
      </c>
      <c r="AS5899">
        <v>3</v>
      </c>
      <c r="AT5899">
        <v>15800</v>
      </c>
      <c r="AU5899">
        <v>4</v>
      </c>
    </row>
    <row r="5900" spans="1:47" x14ac:dyDescent="0.35">
      <c r="A5900">
        <v>10137</v>
      </c>
      <c r="B5900" t="s">
        <v>47</v>
      </c>
      <c r="C5900">
        <v>2015</v>
      </c>
      <c r="D5900">
        <v>3</v>
      </c>
      <c r="E5900">
        <v>8</v>
      </c>
      <c r="F5900">
        <v>20</v>
      </c>
      <c r="G5900">
        <v>47</v>
      </c>
      <c r="H5900">
        <v>4</v>
      </c>
      <c r="I5900">
        <v>20</v>
      </c>
      <c r="J5900">
        <v>4.4000000000000004</v>
      </c>
      <c r="K5900">
        <v>4.4000000000000004</v>
      </c>
      <c r="Q5900">
        <v>4</v>
      </c>
      <c r="R5900" t="s">
        <v>469</v>
      </c>
      <c r="T5900" t="s">
        <v>3872</v>
      </c>
      <c r="U5900">
        <v>44.088000000000001</v>
      </c>
      <c r="V5900">
        <v>19.861000000000001</v>
      </c>
      <c r="W5900">
        <v>130</v>
      </c>
      <c r="AE5900">
        <v>1</v>
      </c>
      <c r="AH5900">
        <v>100</v>
      </c>
      <c r="AI5900">
        <v>2</v>
      </c>
      <c r="AQ5900">
        <v>1</v>
      </c>
      <c r="AT5900">
        <v>100</v>
      </c>
      <c r="AU5900">
        <v>2</v>
      </c>
    </row>
    <row r="5901" spans="1:47" x14ac:dyDescent="0.35">
      <c r="A5901">
        <v>10336</v>
      </c>
      <c r="B5901" t="s">
        <v>47</v>
      </c>
      <c r="C5901">
        <v>2015</v>
      </c>
      <c r="D5901">
        <v>3</v>
      </c>
      <c r="E5901">
        <v>10</v>
      </c>
      <c r="F5901">
        <v>20</v>
      </c>
      <c r="G5901">
        <v>55</v>
      </c>
      <c r="H5901">
        <v>2</v>
      </c>
      <c r="I5901">
        <v>184</v>
      </c>
      <c r="J5901">
        <v>6.2</v>
      </c>
      <c r="K5901">
        <v>6.2</v>
      </c>
      <c r="Q5901">
        <v>5</v>
      </c>
      <c r="R5901" t="s">
        <v>580</v>
      </c>
      <c r="T5901" t="s">
        <v>3873</v>
      </c>
      <c r="U5901">
        <v>6.8</v>
      </c>
      <c r="V5901">
        <v>-73.010000000000005</v>
      </c>
      <c r="W5901">
        <v>160</v>
      </c>
      <c r="AE5901">
        <v>3</v>
      </c>
      <c r="AF5901">
        <v>180</v>
      </c>
      <c r="AG5901">
        <v>3</v>
      </c>
      <c r="AH5901">
        <v>2167</v>
      </c>
      <c r="AI5901">
        <v>4</v>
      </c>
      <c r="AQ5901">
        <v>3</v>
      </c>
      <c r="AR5901">
        <v>180</v>
      </c>
      <c r="AS5901">
        <v>3</v>
      </c>
      <c r="AT5901">
        <v>2167</v>
      </c>
      <c r="AU5901">
        <v>4</v>
      </c>
    </row>
    <row r="5902" spans="1:47" x14ac:dyDescent="0.35">
      <c r="A5902">
        <v>10132</v>
      </c>
      <c r="B5902" t="s">
        <v>47</v>
      </c>
      <c r="C5902">
        <v>2015</v>
      </c>
      <c r="D5902">
        <v>3</v>
      </c>
      <c r="E5902">
        <v>14</v>
      </c>
      <c r="F5902">
        <v>6</v>
      </c>
      <c r="G5902">
        <v>14</v>
      </c>
      <c r="H5902">
        <v>38</v>
      </c>
      <c r="I5902">
        <v>10</v>
      </c>
      <c r="J5902">
        <v>4.5999999999999996</v>
      </c>
      <c r="M5902">
        <v>4.5999999999999996</v>
      </c>
      <c r="R5902" t="s">
        <v>93</v>
      </c>
      <c r="T5902" t="s">
        <v>3874</v>
      </c>
      <c r="U5902">
        <v>33.15</v>
      </c>
      <c r="V5902">
        <v>115.8</v>
      </c>
      <c r="W5902">
        <v>30</v>
      </c>
      <c r="X5902">
        <v>2</v>
      </c>
      <c r="Y5902">
        <v>1</v>
      </c>
      <c r="AB5902">
        <v>13</v>
      </c>
      <c r="AC5902">
        <v>1</v>
      </c>
      <c r="AE5902">
        <v>2</v>
      </c>
      <c r="AF5902">
        <v>155</v>
      </c>
      <c r="AG5902">
        <v>3</v>
      </c>
      <c r="AH5902">
        <v>11079</v>
      </c>
      <c r="AI5902">
        <v>4</v>
      </c>
      <c r="AJ5902">
        <v>2</v>
      </c>
      <c r="AK5902">
        <v>1</v>
      </c>
      <c r="AN5902">
        <v>13</v>
      </c>
      <c r="AO5902">
        <v>1</v>
      </c>
      <c r="AQ5902">
        <v>2</v>
      </c>
      <c r="AR5902">
        <v>155</v>
      </c>
      <c r="AS5902">
        <v>3</v>
      </c>
      <c r="AT5902">
        <v>11079</v>
      </c>
      <c r="AU5902">
        <v>4</v>
      </c>
    </row>
    <row r="5903" spans="1:47" x14ac:dyDescent="0.35">
      <c r="A5903">
        <v>10133</v>
      </c>
      <c r="B5903" t="s">
        <v>51</v>
      </c>
      <c r="C5903">
        <v>2015</v>
      </c>
      <c r="D5903">
        <v>3</v>
      </c>
      <c r="E5903">
        <v>29</v>
      </c>
      <c r="F5903">
        <v>23</v>
      </c>
      <c r="G5903">
        <v>48</v>
      </c>
      <c r="H5903">
        <v>1</v>
      </c>
      <c r="I5903">
        <v>41</v>
      </c>
      <c r="J5903">
        <v>7.5</v>
      </c>
      <c r="K5903">
        <v>7.5</v>
      </c>
      <c r="Q5903">
        <v>6</v>
      </c>
      <c r="R5903" t="s">
        <v>977</v>
      </c>
      <c r="T5903" t="s">
        <v>977</v>
      </c>
      <c r="U5903">
        <v>-4.7290000000000001</v>
      </c>
      <c r="V5903">
        <v>152.56200000000001</v>
      </c>
      <c r="W5903">
        <v>170</v>
      </c>
    </row>
    <row r="5904" spans="1:47" x14ac:dyDescent="0.35">
      <c r="A5904">
        <v>10136</v>
      </c>
      <c r="B5904" t="s">
        <v>47</v>
      </c>
      <c r="C5904">
        <v>2015</v>
      </c>
      <c r="D5904">
        <v>4</v>
      </c>
      <c r="E5904">
        <v>20</v>
      </c>
      <c r="F5904">
        <v>1</v>
      </c>
      <c r="G5904">
        <v>42</v>
      </c>
      <c r="H5904">
        <v>38</v>
      </c>
      <c r="I5904">
        <v>29</v>
      </c>
      <c r="J5904">
        <v>6.4</v>
      </c>
      <c r="K5904">
        <v>6.4</v>
      </c>
      <c r="Q5904">
        <v>4</v>
      </c>
      <c r="R5904" t="s">
        <v>738</v>
      </c>
      <c r="T5904" t="s">
        <v>1886</v>
      </c>
      <c r="U5904">
        <v>24.202999999999999</v>
      </c>
      <c r="V5904">
        <v>122.316</v>
      </c>
      <c r="W5904">
        <v>30</v>
      </c>
      <c r="X5904">
        <v>1</v>
      </c>
      <c r="Y5904">
        <v>1</v>
      </c>
      <c r="AB5904">
        <v>1</v>
      </c>
      <c r="AC5904">
        <v>1</v>
      </c>
      <c r="AE5904">
        <v>1</v>
      </c>
      <c r="AH5904">
        <v>19</v>
      </c>
      <c r="AI5904">
        <v>1</v>
      </c>
      <c r="AJ5904">
        <v>1</v>
      </c>
      <c r="AK5904">
        <v>1</v>
      </c>
      <c r="AN5904">
        <v>1</v>
      </c>
      <c r="AO5904">
        <v>1</v>
      </c>
      <c r="AQ5904">
        <v>1</v>
      </c>
      <c r="AT5904">
        <v>19</v>
      </c>
      <c r="AU5904">
        <v>1</v>
      </c>
    </row>
    <row r="5905" spans="1:47" x14ac:dyDescent="0.35">
      <c r="A5905">
        <v>10134</v>
      </c>
      <c r="B5905" t="s">
        <v>47</v>
      </c>
      <c r="C5905">
        <v>2015</v>
      </c>
      <c r="D5905">
        <v>4</v>
      </c>
      <c r="E5905">
        <v>25</v>
      </c>
      <c r="F5905">
        <v>6</v>
      </c>
      <c r="G5905">
        <v>12</v>
      </c>
      <c r="H5905">
        <v>35</v>
      </c>
      <c r="I5905">
        <v>8</v>
      </c>
      <c r="J5905">
        <v>7.8</v>
      </c>
      <c r="K5905">
        <v>7.8</v>
      </c>
      <c r="Q5905">
        <v>8</v>
      </c>
      <c r="R5905" t="s">
        <v>376</v>
      </c>
      <c r="T5905" t="s">
        <v>3875</v>
      </c>
      <c r="U5905">
        <v>28.231000000000002</v>
      </c>
      <c r="V5905">
        <v>84.730999999999995</v>
      </c>
      <c r="W5905">
        <v>60</v>
      </c>
      <c r="X5905">
        <v>8200</v>
      </c>
      <c r="Y5905">
        <v>4</v>
      </c>
      <c r="Z5905">
        <v>366</v>
      </c>
      <c r="AA5905">
        <v>3</v>
      </c>
      <c r="AB5905">
        <v>17866</v>
      </c>
      <c r="AC5905">
        <v>4</v>
      </c>
      <c r="AD5905">
        <v>10000</v>
      </c>
      <c r="AE5905">
        <v>4</v>
      </c>
      <c r="AF5905">
        <v>299588</v>
      </c>
      <c r="AG5905">
        <v>4</v>
      </c>
      <c r="AH5905">
        <v>269107</v>
      </c>
      <c r="AI5905">
        <v>4</v>
      </c>
      <c r="AJ5905">
        <v>8200</v>
      </c>
      <c r="AK5905">
        <v>4</v>
      </c>
      <c r="AL5905">
        <v>366</v>
      </c>
      <c r="AM5905">
        <v>3</v>
      </c>
      <c r="AN5905">
        <v>17866</v>
      </c>
      <c r="AO5905">
        <v>4</v>
      </c>
      <c r="AP5905">
        <v>10000</v>
      </c>
      <c r="AQ5905">
        <v>4</v>
      </c>
      <c r="AR5905">
        <v>299588</v>
      </c>
      <c r="AS5905">
        <v>4</v>
      </c>
      <c r="AT5905">
        <v>269107</v>
      </c>
      <c r="AU5905">
        <v>4</v>
      </c>
    </row>
    <row r="5906" spans="1:47" x14ac:dyDescent="0.35">
      <c r="A5906">
        <v>10140</v>
      </c>
      <c r="B5906" t="s">
        <v>51</v>
      </c>
      <c r="C5906">
        <v>2015</v>
      </c>
      <c r="D5906">
        <v>5</v>
      </c>
      <c r="E5906">
        <v>2</v>
      </c>
      <c r="F5906">
        <v>16</v>
      </c>
      <c r="G5906">
        <v>51</v>
      </c>
      <c r="H5906">
        <v>39</v>
      </c>
      <c r="I5906">
        <v>10</v>
      </c>
      <c r="J5906">
        <v>5.7</v>
      </c>
      <c r="K5906">
        <v>5.7</v>
      </c>
      <c r="R5906" t="s">
        <v>199</v>
      </c>
      <c r="T5906" t="s">
        <v>3876</v>
      </c>
      <c r="U5906">
        <v>31.529</v>
      </c>
      <c r="V5906">
        <v>140.21299999999999</v>
      </c>
      <c r="W5906">
        <v>30</v>
      </c>
    </row>
    <row r="5907" spans="1:47" x14ac:dyDescent="0.35">
      <c r="A5907">
        <v>10139</v>
      </c>
      <c r="B5907" t="s">
        <v>51</v>
      </c>
      <c r="C5907">
        <v>2015</v>
      </c>
      <c r="D5907">
        <v>5</v>
      </c>
      <c r="E5907">
        <v>5</v>
      </c>
      <c r="F5907">
        <v>1</v>
      </c>
      <c r="G5907">
        <v>44</v>
      </c>
      <c r="H5907">
        <v>38</v>
      </c>
      <c r="I5907">
        <v>55</v>
      </c>
      <c r="J5907">
        <v>7.5</v>
      </c>
      <c r="K5907">
        <v>7.5</v>
      </c>
      <c r="R5907" t="s">
        <v>977</v>
      </c>
      <c r="T5907" t="s">
        <v>977</v>
      </c>
      <c r="U5907">
        <v>-5.4619999999999997</v>
      </c>
      <c r="V5907">
        <v>151.875</v>
      </c>
      <c r="W5907">
        <v>170</v>
      </c>
      <c r="AE5907">
        <v>1</v>
      </c>
      <c r="AI5907">
        <v>1</v>
      </c>
      <c r="AQ5907">
        <v>1</v>
      </c>
      <c r="AU5907">
        <v>1</v>
      </c>
    </row>
    <row r="5908" spans="1:47" x14ac:dyDescent="0.35">
      <c r="A5908">
        <v>10141</v>
      </c>
      <c r="B5908" t="s">
        <v>47</v>
      </c>
      <c r="C5908">
        <v>2015</v>
      </c>
      <c r="D5908">
        <v>5</v>
      </c>
      <c r="E5908">
        <v>12</v>
      </c>
      <c r="F5908">
        <v>7</v>
      </c>
      <c r="G5908">
        <v>6</v>
      </c>
      <c r="H5908">
        <v>13</v>
      </c>
      <c r="I5908">
        <v>15</v>
      </c>
      <c r="J5908">
        <v>7.3</v>
      </c>
      <c r="K5908">
        <v>7.3</v>
      </c>
      <c r="Q5908">
        <v>7</v>
      </c>
      <c r="R5908" t="s">
        <v>376</v>
      </c>
      <c r="T5908" t="s">
        <v>3877</v>
      </c>
      <c r="U5908">
        <v>27.809000000000001</v>
      </c>
      <c r="V5908">
        <v>86.066000000000003</v>
      </c>
      <c r="W5908">
        <v>60</v>
      </c>
      <c r="X5908">
        <v>117</v>
      </c>
      <c r="Y5908">
        <v>3</v>
      </c>
      <c r="AB5908">
        <v>2800</v>
      </c>
      <c r="AC5908">
        <v>4</v>
      </c>
      <c r="AE5908">
        <v>2</v>
      </c>
      <c r="AG5908">
        <v>2</v>
      </c>
      <c r="AJ5908">
        <v>117</v>
      </c>
      <c r="AK5908">
        <v>3</v>
      </c>
      <c r="AN5908">
        <v>2800</v>
      </c>
      <c r="AO5908">
        <v>4</v>
      </c>
      <c r="AQ5908">
        <v>2</v>
      </c>
      <c r="AS5908">
        <v>2</v>
      </c>
    </row>
    <row r="5909" spans="1:47" x14ac:dyDescent="0.35">
      <c r="A5909">
        <v>10143</v>
      </c>
      <c r="B5909" t="s">
        <v>47</v>
      </c>
      <c r="C5909">
        <v>2015</v>
      </c>
      <c r="D5909">
        <v>5</v>
      </c>
      <c r="E5909">
        <v>30</v>
      </c>
      <c r="F5909">
        <v>11</v>
      </c>
      <c r="G5909">
        <v>23</v>
      </c>
      <c r="H5909">
        <v>11</v>
      </c>
      <c r="I5909">
        <v>664</v>
      </c>
      <c r="J5909">
        <v>7.8</v>
      </c>
      <c r="K5909">
        <v>7.8</v>
      </c>
      <c r="Q5909">
        <v>6</v>
      </c>
      <c r="R5909" t="s">
        <v>199</v>
      </c>
      <c r="T5909" t="s">
        <v>1184</v>
      </c>
      <c r="U5909">
        <v>27.838999999999999</v>
      </c>
      <c r="V5909">
        <v>140.49299999999999</v>
      </c>
      <c r="W5909">
        <v>30</v>
      </c>
      <c r="AB5909">
        <v>12</v>
      </c>
      <c r="AC5909">
        <v>1</v>
      </c>
      <c r="AN5909">
        <v>12</v>
      </c>
      <c r="AO5909">
        <v>1</v>
      </c>
    </row>
    <row r="5910" spans="1:47" x14ac:dyDescent="0.35">
      <c r="A5910">
        <v>10151</v>
      </c>
      <c r="B5910" t="s">
        <v>47</v>
      </c>
      <c r="C5910">
        <v>2015</v>
      </c>
      <c r="D5910">
        <v>6</v>
      </c>
      <c r="E5910">
        <v>4</v>
      </c>
      <c r="F5910">
        <v>23</v>
      </c>
      <c r="G5910">
        <v>16</v>
      </c>
      <c r="H5910">
        <v>31</v>
      </c>
      <c r="I5910">
        <v>10</v>
      </c>
      <c r="J5910">
        <v>6</v>
      </c>
      <c r="K5910">
        <v>6</v>
      </c>
      <c r="Q5910">
        <v>6</v>
      </c>
      <c r="R5910" t="s">
        <v>2683</v>
      </c>
      <c r="T5910" t="s">
        <v>2684</v>
      </c>
      <c r="U5910">
        <v>5.9870000000000001</v>
      </c>
      <c r="V5910">
        <v>116.541</v>
      </c>
      <c r="W5910">
        <v>170</v>
      </c>
      <c r="X5910">
        <v>18</v>
      </c>
      <c r="Y5910">
        <v>1</v>
      </c>
      <c r="AC5910">
        <v>2</v>
      </c>
      <c r="AE5910">
        <v>1</v>
      </c>
      <c r="AH5910">
        <v>23</v>
      </c>
      <c r="AI5910">
        <v>1</v>
      </c>
      <c r="AJ5910">
        <v>18</v>
      </c>
      <c r="AK5910">
        <v>1</v>
      </c>
      <c r="AO5910">
        <v>2</v>
      </c>
      <c r="AQ5910">
        <v>1</v>
      </c>
      <c r="AT5910">
        <v>23</v>
      </c>
      <c r="AU5910">
        <v>1</v>
      </c>
    </row>
    <row r="5911" spans="1:47" x14ac:dyDescent="0.35">
      <c r="A5911">
        <v>10153</v>
      </c>
      <c r="B5911" t="s">
        <v>47</v>
      </c>
      <c r="C5911">
        <v>2015</v>
      </c>
      <c r="D5911">
        <v>6</v>
      </c>
      <c r="E5911">
        <v>28</v>
      </c>
      <c r="F5911">
        <v>1</v>
      </c>
      <c r="G5911">
        <v>5</v>
      </c>
      <c r="H5911">
        <v>56</v>
      </c>
      <c r="I5911">
        <v>26</v>
      </c>
      <c r="J5911">
        <v>5.3</v>
      </c>
      <c r="K5911">
        <v>5.3</v>
      </c>
      <c r="R5911" t="s">
        <v>77</v>
      </c>
      <c r="T5911" t="s">
        <v>3878</v>
      </c>
      <c r="U5911">
        <v>26.638000000000002</v>
      </c>
      <c r="V5911">
        <v>90.41</v>
      </c>
      <c r="W5911">
        <v>60</v>
      </c>
      <c r="AB5911">
        <v>2</v>
      </c>
      <c r="AC5911">
        <v>1</v>
      </c>
      <c r="AI5911">
        <v>3</v>
      </c>
      <c r="AN5911">
        <v>2</v>
      </c>
      <c r="AO5911">
        <v>1</v>
      </c>
      <c r="AQ5911">
        <v>1</v>
      </c>
      <c r="AU5911">
        <v>3</v>
      </c>
    </row>
    <row r="5912" spans="1:47" x14ac:dyDescent="0.35">
      <c r="A5912">
        <v>10152</v>
      </c>
      <c r="B5912" t="s">
        <v>47</v>
      </c>
      <c r="C5912">
        <v>2015</v>
      </c>
      <c r="D5912">
        <v>7</v>
      </c>
      <c r="E5912">
        <v>3</v>
      </c>
      <c r="F5912">
        <v>1</v>
      </c>
      <c r="G5912">
        <v>7</v>
      </c>
      <c r="H5912">
        <v>1</v>
      </c>
      <c r="I5912">
        <v>10</v>
      </c>
      <c r="J5912">
        <v>6.4</v>
      </c>
      <c r="K5912">
        <v>6.4</v>
      </c>
      <c r="R5912" t="s">
        <v>93</v>
      </c>
      <c r="T5912" t="s">
        <v>3879</v>
      </c>
      <c r="U5912">
        <v>37.6</v>
      </c>
      <c r="V5912">
        <v>78.2</v>
      </c>
      <c r="W5912">
        <v>40</v>
      </c>
      <c r="X5912">
        <v>3</v>
      </c>
      <c r="Y5912">
        <v>1</v>
      </c>
      <c r="AB5912">
        <v>263</v>
      </c>
      <c r="AC5912">
        <v>3</v>
      </c>
      <c r="AE5912">
        <v>3</v>
      </c>
      <c r="AF5912">
        <v>3000</v>
      </c>
      <c r="AG5912">
        <v>4</v>
      </c>
      <c r="AJ5912">
        <v>3</v>
      </c>
      <c r="AK5912">
        <v>1</v>
      </c>
      <c r="AN5912">
        <v>263</v>
      </c>
      <c r="AO5912">
        <v>3</v>
      </c>
      <c r="AQ5912">
        <v>3</v>
      </c>
      <c r="AR5912">
        <v>3000</v>
      </c>
      <c r="AS5912">
        <v>4</v>
      </c>
    </row>
    <row r="5913" spans="1:47" x14ac:dyDescent="0.35">
      <c r="A5913">
        <v>10338</v>
      </c>
      <c r="B5913" t="s">
        <v>47</v>
      </c>
      <c r="C5913">
        <v>2015</v>
      </c>
      <c r="D5913">
        <v>7</v>
      </c>
      <c r="E5913">
        <v>3</v>
      </c>
      <c r="F5913">
        <v>6</v>
      </c>
      <c r="G5913">
        <v>43</v>
      </c>
      <c r="H5913">
        <v>54</v>
      </c>
      <c r="I5913">
        <v>32</v>
      </c>
      <c r="J5913">
        <v>6.1</v>
      </c>
      <c r="K5913">
        <v>6.1</v>
      </c>
      <c r="R5913" t="s">
        <v>621</v>
      </c>
      <c r="T5913" t="s">
        <v>1872</v>
      </c>
      <c r="U5913">
        <v>10.169</v>
      </c>
      <c r="V5913">
        <v>125.89100000000001</v>
      </c>
      <c r="W5913">
        <v>170</v>
      </c>
      <c r="X5913">
        <v>1</v>
      </c>
      <c r="Y5913">
        <v>1</v>
      </c>
      <c r="AJ5913">
        <v>1</v>
      </c>
      <c r="AK5913">
        <v>1</v>
      </c>
    </row>
    <row r="5914" spans="1:47" x14ac:dyDescent="0.35">
      <c r="A5914">
        <v>10147</v>
      </c>
      <c r="B5914" t="s">
        <v>51</v>
      </c>
      <c r="C5914">
        <v>2015</v>
      </c>
      <c r="D5914">
        <v>7</v>
      </c>
      <c r="E5914">
        <v>10</v>
      </c>
      <c r="F5914">
        <v>4</v>
      </c>
      <c r="G5914">
        <v>12</v>
      </c>
      <c r="H5914">
        <v>54</v>
      </c>
      <c r="I5914">
        <v>12</v>
      </c>
      <c r="J5914">
        <v>6.7</v>
      </c>
      <c r="K5914">
        <v>6.7</v>
      </c>
      <c r="R5914" t="s">
        <v>1769</v>
      </c>
      <c r="T5914" t="s">
        <v>1769</v>
      </c>
      <c r="U5914">
        <v>-9.3070000000000004</v>
      </c>
      <c r="V5914">
        <v>158.40299999999999</v>
      </c>
      <c r="W5914">
        <v>170</v>
      </c>
    </row>
    <row r="5915" spans="1:47" x14ac:dyDescent="0.35">
      <c r="A5915">
        <v>10146</v>
      </c>
      <c r="B5915" t="s">
        <v>51</v>
      </c>
      <c r="C5915">
        <v>2015</v>
      </c>
      <c r="D5915">
        <v>7</v>
      </c>
      <c r="E5915">
        <v>18</v>
      </c>
      <c r="F5915">
        <v>2</v>
      </c>
      <c r="G5915">
        <v>28</v>
      </c>
      <c r="H5915">
        <v>22</v>
      </c>
      <c r="I5915">
        <v>11</v>
      </c>
      <c r="J5915">
        <v>7</v>
      </c>
      <c r="K5915">
        <v>7</v>
      </c>
      <c r="Q5915">
        <v>8</v>
      </c>
      <c r="R5915" t="s">
        <v>1769</v>
      </c>
      <c r="T5915" t="s">
        <v>1769</v>
      </c>
      <c r="U5915">
        <v>-10.401</v>
      </c>
      <c r="V5915">
        <v>165.14099999999999</v>
      </c>
      <c r="W5915">
        <v>170</v>
      </c>
    </row>
    <row r="5916" spans="1:47" x14ac:dyDescent="0.35">
      <c r="A5916">
        <v>10145</v>
      </c>
      <c r="B5916" t="s">
        <v>47</v>
      </c>
      <c r="C5916">
        <v>2015</v>
      </c>
      <c r="D5916">
        <v>7</v>
      </c>
      <c r="E5916">
        <v>24</v>
      </c>
      <c r="F5916">
        <v>20</v>
      </c>
      <c r="G5916">
        <v>59</v>
      </c>
      <c r="H5916">
        <v>12</v>
      </c>
      <c r="I5916">
        <v>17</v>
      </c>
      <c r="J5916">
        <v>5.0999999999999996</v>
      </c>
      <c r="K5916">
        <v>5.0999999999999996</v>
      </c>
      <c r="Q5916">
        <v>5</v>
      </c>
      <c r="R5916" t="s">
        <v>115</v>
      </c>
      <c r="T5916" t="s">
        <v>3880</v>
      </c>
      <c r="U5916">
        <v>33.856000000000002</v>
      </c>
      <c r="V5916">
        <v>73.192999999999998</v>
      </c>
      <c r="W5916">
        <v>60</v>
      </c>
      <c r="X5916">
        <v>3</v>
      </c>
      <c r="Y5916">
        <v>1</v>
      </c>
      <c r="AB5916">
        <v>1</v>
      </c>
      <c r="AC5916">
        <v>1</v>
      </c>
      <c r="AE5916">
        <v>1</v>
      </c>
      <c r="AF5916">
        <v>3</v>
      </c>
      <c r="AG5916">
        <v>1</v>
      </c>
      <c r="AJ5916">
        <v>3</v>
      </c>
      <c r="AK5916">
        <v>1</v>
      </c>
      <c r="AN5916">
        <v>1</v>
      </c>
      <c r="AO5916">
        <v>1</v>
      </c>
      <c r="AQ5916">
        <v>1</v>
      </c>
      <c r="AR5916">
        <v>3</v>
      </c>
      <c r="AS5916">
        <v>1</v>
      </c>
    </row>
    <row r="5917" spans="1:47" x14ac:dyDescent="0.35">
      <c r="A5917">
        <v>10157</v>
      </c>
      <c r="B5917" t="s">
        <v>51</v>
      </c>
      <c r="C5917">
        <v>2015</v>
      </c>
      <c r="D5917">
        <v>7</v>
      </c>
      <c r="E5917">
        <v>27</v>
      </c>
      <c r="F5917">
        <v>4</v>
      </c>
      <c r="G5917">
        <v>49</v>
      </c>
      <c r="H5917" t="s">
        <v>48</v>
      </c>
      <c r="I5917">
        <v>23</v>
      </c>
      <c r="J5917">
        <v>6.9</v>
      </c>
      <c r="K5917">
        <v>6.9</v>
      </c>
      <c r="R5917" t="s">
        <v>505</v>
      </c>
      <c r="S5917" t="s">
        <v>1032</v>
      </c>
      <c r="T5917" t="s">
        <v>2237</v>
      </c>
      <c r="U5917">
        <v>52.213999999999999</v>
      </c>
      <c r="V5917">
        <v>-169.399</v>
      </c>
      <c r="W5917">
        <v>150</v>
      </c>
    </row>
    <row r="5918" spans="1:47" x14ac:dyDescent="0.35">
      <c r="A5918">
        <v>10149</v>
      </c>
      <c r="B5918" t="s">
        <v>47</v>
      </c>
      <c r="C5918">
        <v>2015</v>
      </c>
      <c r="D5918">
        <v>7</v>
      </c>
      <c r="E5918">
        <v>27</v>
      </c>
      <c r="F5918">
        <v>21</v>
      </c>
      <c r="G5918">
        <v>42</v>
      </c>
      <c r="H5918">
        <v>11</v>
      </c>
      <c r="I5918">
        <v>48</v>
      </c>
      <c r="J5918">
        <v>7</v>
      </c>
      <c r="K5918">
        <v>7</v>
      </c>
      <c r="Q5918">
        <v>5</v>
      </c>
      <c r="R5918" t="s">
        <v>676</v>
      </c>
      <c r="T5918" t="s">
        <v>3881</v>
      </c>
      <c r="U5918">
        <v>-2.629</v>
      </c>
      <c r="V5918">
        <v>138.52799999999999</v>
      </c>
      <c r="W5918">
        <v>170</v>
      </c>
      <c r="X5918">
        <v>1</v>
      </c>
      <c r="Y5918">
        <v>1</v>
      </c>
      <c r="AE5918">
        <v>1</v>
      </c>
      <c r="AF5918">
        <v>1</v>
      </c>
      <c r="AG5918">
        <v>1</v>
      </c>
      <c r="AH5918">
        <v>6</v>
      </c>
      <c r="AI5918">
        <v>1</v>
      </c>
      <c r="AJ5918">
        <v>1</v>
      </c>
      <c r="AK5918">
        <v>1</v>
      </c>
      <c r="AQ5918">
        <v>1</v>
      </c>
      <c r="AR5918">
        <v>1</v>
      </c>
      <c r="AS5918">
        <v>1</v>
      </c>
      <c r="AT5918">
        <v>6</v>
      </c>
      <c r="AU5918">
        <v>1</v>
      </c>
    </row>
    <row r="5919" spans="1:47" x14ac:dyDescent="0.35">
      <c r="A5919">
        <v>10150</v>
      </c>
      <c r="B5919" t="s">
        <v>47</v>
      </c>
      <c r="C5919">
        <v>2015</v>
      </c>
      <c r="D5919">
        <v>7</v>
      </c>
      <c r="E5919">
        <v>29</v>
      </c>
      <c r="F5919">
        <v>0</v>
      </c>
      <c r="G5919">
        <v>11</v>
      </c>
      <c r="H5919">
        <v>6</v>
      </c>
      <c r="I5919">
        <v>12</v>
      </c>
      <c r="J5919">
        <v>5.9</v>
      </c>
      <c r="K5919">
        <v>5.9</v>
      </c>
      <c r="Q5919">
        <v>3</v>
      </c>
      <c r="R5919" t="s">
        <v>663</v>
      </c>
      <c r="T5919" t="s">
        <v>3882</v>
      </c>
      <c r="U5919">
        <v>8.2309999999999999</v>
      </c>
      <c r="V5919">
        <v>-77.314999999999998</v>
      </c>
      <c r="W5919">
        <v>100</v>
      </c>
      <c r="AB5919">
        <v>6</v>
      </c>
      <c r="AC5919">
        <v>1</v>
      </c>
      <c r="AE5919">
        <v>1</v>
      </c>
      <c r="AH5919">
        <v>45</v>
      </c>
      <c r="AI5919">
        <v>1</v>
      </c>
      <c r="AN5919">
        <v>6</v>
      </c>
      <c r="AO5919">
        <v>1</v>
      </c>
      <c r="AQ5919">
        <v>1</v>
      </c>
      <c r="AT5919">
        <v>45</v>
      </c>
      <c r="AU5919">
        <v>1</v>
      </c>
    </row>
    <row r="5920" spans="1:47" x14ac:dyDescent="0.35">
      <c r="A5920">
        <v>10148</v>
      </c>
      <c r="B5920" t="s">
        <v>47</v>
      </c>
      <c r="C5920">
        <v>2015</v>
      </c>
      <c r="D5920">
        <v>8</v>
      </c>
      <c r="E5920">
        <v>7</v>
      </c>
      <c r="F5920">
        <v>1</v>
      </c>
      <c r="G5920">
        <v>25</v>
      </c>
      <c r="H5920">
        <v>54</v>
      </c>
      <c r="I5920">
        <v>11</v>
      </c>
      <c r="J5920">
        <v>5.8</v>
      </c>
      <c r="K5920">
        <v>5.8</v>
      </c>
      <c r="Q5920">
        <v>4</v>
      </c>
      <c r="R5920" t="s">
        <v>3325</v>
      </c>
      <c r="T5920" t="s">
        <v>3883</v>
      </c>
      <c r="U5920">
        <v>-2.141</v>
      </c>
      <c r="V5920">
        <v>28.896999999999998</v>
      </c>
      <c r="W5920">
        <v>10</v>
      </c>
      <c r="X5920">
        <v>3</v>
      </c>
      <c r="Y5920">
        <v>1</v>
      </c>
      <c r="AB5920">
        <v>30</v>
      </c>
      <c r="AC5920">
        <v>1</v>
      </c>
      <c r="AJ5920">
        <v>3</v>
      </c>
      <c r="AK5920">
        <v>1</v>
      </c>
      <c r="AN5920">
        <v>30</v>
      </c>
      <c r="AO5920">
        <v>1</v>
      </c>
    </row>
    <row r="5921" spans="1:47" x14ac:dyDescent="0.35">
      <c r="A5921">
        <v>10341</v>
      </c>
      <c r="B5921" t="s">
        <v>47</v>
      </c>
      <c r="C5921">
        <v>2015</v>
      </c>
      <c r="D5921">
        <v>8</v>
      </c>
      <c r="E5921">
        <v>9</v>
      </c>
      <c r="F5921">
        <v>7</v>
      </c>
      <c r="G5921">
        <v>5</v>
      </c>
      <c r="H5921">
        <v>38</v>
      </c>
      <c r="I5921">
        <v>10</v>
      </c>
      <c r="J5921">
        <v>4.5</v>
      </c>
      <c r="K5921">
        <v>4.5</v>
      </c>
      <c r="Q5921">
        <v>4</v>
      </c>
      <c r="R5921" t="s">
        <v>591</v>
      </c>
      <c r="T5921" t="s">
        <v>3884</v>
      </c>
      <c r="U5921">
        <v>13.667999999999999</v>
      </c>
      <c r="V5921">
        <v>-88.477999999999994</v>
      </c>
      <c r="W5921">
        <v>100</v>
      </c>
      <c r="AB5921">
        <v>4</v>
      </c>
      <c r="AC5921">
        <v>1</v>
      </c>
      <c r="AE5921">
        <v>2</v>
      </c>
      <c r="AH5921">
        <v>92</v>
      </c>
      <c r="AI5921">
        <v>2</v>
      </c>
      <c r="AN5921">
        <v>4</v>
      </c>
      <c r="AO5921">
        <v>1</v>
      </c>
      <c r="AQ5921">
        <v>2</v>
      </c>
      <c r="AT5921">
        <v>92</v>
      </c>
      <c r="AU5921">
        <v>2</v>
      </c>
    </row>
    <row r="5922" spans="1:47" x14ac:dyDescent="0.35">
      <c r="A5922">
        <v>10156</v>
      </c>
      <c r="B5922" t="s">
        <v>51</v>
      </c>
      <c r="C5922">
        <v>2015</v>
      </c>
      <c r="D5922">
        <v>9</v>
      </c>
      <c r="E5922">
        <v>16</v>
      </c>
      <c r="F5922">
        <v>22</v>
      </c>
      <c r="G5922">
        <v>55</v>
      </c>
      <c r="H5922">
        <v>26</v>
      </c>
      <c r="I5922">
        <v>22</v>
      </c>
      <c r="J5922">
        <v>8.3000000000000007</v>
      </c>
      <c r="K5922">
        <v>8.3000000000000007</v>
      </c>
      <c r="Q5922">
        <v>9</v>
      </c>
      <c r="R5922" t="s">
        <v>539</v>
      </c>
      <c r="T5922" t="s">
        <v>1243</v>
      </c>
      <c r="U5922">
        <v>-31.573</v>
      </c>
      <c r="V5922">
        <v>-71.674000000000007</v>
      </c>
      <c r="W5922">
        <v>160</v>
      </c>
      <c r="X5922">
        <v>7</v>
      </c>
      <c r="Y5922">
        <v>1</v>
      </c>
      <c r="Z5922">
        <v>1</v>
      </c>
      <c r="AA5922">
        <v>1</v>
      </c>
      <c r="AB5922">
        <v>14</v>
      </c>
      <c r="AC5922">
        <v>1</v>
      </c>
      <c r="AD5922">
        <v>600</v>
      </c>
      <c r="AE5922">
        <v>4</v>
      </c>
      <c r="AF5922">
        <v>2305</v>
      </c>
      <c r="AG5922">
        <v>4</v>
      </c>
      <c r="AH5922">
        <v>10044</v>
      </c>
      <c r="AI5922">
        <v>4</v>
      </c>
      <c r="AJ5922">
        <v>15</v>
      </c>
      <c r="AK5922">
        <v>1</v>
      </c>
      <c r="AL5922">
        <v>1</v>
      </c>
      <c r="AM5922">
        <v>1</v>
      </c>
      <c r="AN5922">
        <v>14</v>
      </c>
      <c r="AO5922">
        <v>1</v>
      </c>
      <c r="AP5922">
        <v>600</v>
      </c>
      <c r="AQ5922">
        <v>4</v>
      </c>
      <c r="AR5922">
        <v>2305</v>
      </c>
      <c r="AS5922">
        <v>4</v>
      </c>
      <c r="AT5922">
        <v>10044</v>
      </c>
      <c r="AU5922">
        <v>4</v>
      </c>
    </row>
    <row r="5923" spans="1:47" x14ac:dyDescent="0.35">
      <c r="A5923">
        <v>10158</v>
      </c>
      <c r="B5923" t="s">
        <v>47</v>
      </c>
      <c r="C5923">
        <v>2015</v>
      </c>
      <c r="D5923">
        <v>9</v>
      </c>
      <c r="E5923">
        <v>24</v>
      </c>
      <c r="F5923">
        <v>15</v>
      </c>
      <c r="G5923">
        <v>53</v>
      </c>
      <c r="H5923" t="s">
        <v>48</v>
      </c>
      <c r="I5923">
        <v>10</v>
      </c>
      <c r="J5923">
        <v>6.6</v>
      </c>
      <c r="K5923">
        <v>6.6</v>
      </c>
      <c r="Q5923">
        <v>5</v>
      </c>
      <c r="R5923" t="s">
        <v>676</v>
      </c>
      <c r="T5923" t="s">
        <v>3885</v>
      </c>
      <c r="U5923">
        <v>-0.59</v>
      </c>
      <c r="V5923">
        <v>131.27000000000001</v>
      </c>
      <c r="W5923">
        <v>170</v>
      </c>
      <c r="AB5923">
        <v>62</v>
      </c>
      <c r="AC5923">
        <v>2</v>
      </c>
      <c r="AE5923">
        <v>2</v>
      </c>
      <c r="AH5923">
        <v>260</v>
      </c>
      <c r="AI5923">
        <v>3</v>
      </c>
      <c r="AN5923">
        <v>62</v>
      </c>
      <c r="AO5923">
        <v>2</v>
      </c>
      <c r="AQ5923">
        <v>2</v>
      </c>
      <c r="AT5923">
        <v>260</v>
      </c>
      <c r="AU5923">
        <v>3</v>
      </c>
    </row>
    <row r="5924" spans="1:47" x14ac:dyDescent="0.35">
      <c r="A5924">
        <v>10160</v>
      </c>
      <c r="B5924" t="s">
        <v>47</v>
      </c>
      <c r="C5924">
        <v>2015</v>
      </c>
      <c r="D5924">
        <v>10</v>
      </c>
      <c r="E5924">
        <v>17</v>
      </c>
      <c r="F5924">
        <v>11</v>
      </c>
      <c r="G5924">
        <v>33</v>
      </c>
      <c r="H5924" t="s">
        <v>48</v>
      </c>
      <c r="I5924">
        <v>33</v>
      </c>
      <c r="J5924">
        <v>5.8</v>
      </c>
      <c r="K5924">
        <v>5.8</v>
      </c>
      <c r="Q5924">
        <v>7</v>
      </c>
      <c r="R5924" t="s">
        <v>807</v>
      </c>
      <c r="T5924" t="s">
        <v>3886</v>
      </c>
      <c r="U5924">
        <v>-25.442</v>
      </c>
      <c r="V5924">
        <v>-64.632000000000005</v>
      </c>
      <c r="W5924">
        <v>160</v>
      </c>
      <c r="X5924">
        <v>2</v>
      </c>
      <c r="Y5924">
        <v>1</v>
      </c>
      <c r="AB5924">
        <v>30</v>
      </c>
      <c r="AC5924">
        <v>1</v>
      </c>
      <c r="AE5924">
        <v>1</v>
      </c>
      <c r="AF5924">
        <v>15</v>
      </c>
      <c r="AG5924">
        <v>1</v>
      </c>
      <c r="AJ5924">
        <v>2</v>
      </c>
      <c r="AK5924">
        <v>1</v>
      </c>
      <c r="AN5924">
        <v>30</v>
      </c>
      <c r="AO5924">
        <v>1</v>
      </c>
      <c r="AQ5924">
        <v>1</v>
      </c>
      <c r="AR5924">
        <v>15</v>
      </c>
      <c r="AS5924">
        <v>1</v>
      </c>
    </row>
    <row r="5925" spans="1:47" x14ac:dyDescent="0.35">
      <c r="A5925">
        <v>10159</v>
      </c>
      <c r="B5925" t="s">
        <v>47</v>
      </c>
      <c r="C5925">
        <v>2015</v>
      </c>
      <c r="D5925">
        <v>10</v>
      </c>
      <c r="E5925">
        <v>26</v>
      </c>
      <c r="F5925">
        <v>9</v>
      </c>
      <c r="G5925">
        <v>9</v>
      </c>
      <c r="H5925">
        <v>56</v>
      </c>
      <c r="I5925">
        <v>231</v>
      </c>
      <c r="J5925">
        <v>7.5</v>
      </c>
      <c r="K5925">
        <v>7.5</v>
      </c>
      <c r="Q5925">
        <v>7</v>
      </c>
      <c r="R5925" t="s">
        <v>121</v>
      </c>
      <c r="T5925" t="s">
        <v>3887</v>
      </c>
      <c r="U5925">
        <v>36.524000000000001</v>
      </c>
      <c r="V5925">
        <v>70.367999999999995</v>
      </c>
      <c r="W5925">
        <v>40</v>
      </c>
      <c r="X5925">
        <v>399</v>
      </c>
      <c r="Y5925">
        <v>3</v>
      </c>
      <c r="AB5925">
        <v>1770</v>
      </c>
      <c r="AC5925">
        <v>4</v>
      </c>
      <c r="AD5925">
        <v>109</v>
      </c>
      <c r="AE5925">
        <v>4</v>
      </c>
      <c r="AF5925">
        <v>29230</v>
      </c>
      <c r="AG5925">
        <v>4</v>
      </c>
      <c r="AH5925">
        <v>79893</v>
      </c>
      <c r="AI5925">
        <v>4</v>
      </c>
      <c r="AJ5925">
        <v>399</v>
      </c>
      <c r="AK5925">
        <v>3</v>
      </c>
      <c r="AN5925">
        <v>1770</v>
      </c>
      <c r="AO5925">
        <v>4</v>
      </c>
      <c r="AP5925">
        <v>109</v>
      </c>
      <c r="AQ5925">
        <v>4</v>
      </c>
      <c r="AR5925">
        <v>29230</v>
      </c>
      <c r="AS5925">
        <v>4</v>
      </c>
      <c r="AT5925">
        <v>79893</v>
      </c>
      <c r="AU5925">
        <v>4</v>
      </c>
    </row>
    <row r="5926" spans="1:47" x14ac:dyDescent="0.35">
      <c r="A5926">
        <v>10343</v>
      </c>
      <c r="B5926" t="s">
        <v>47</v>
      </c>
      <c r="C5926">
        <v>2015</v>
      </c>
      <c r="D5926">
        <v>11</v>
      </c>
      <c r="E5926">
        <v>4</v>
      </c>
      <c r="F5926">
        <v>3</v>
      </c>
      <c r="G5926">
        <v>44</v>
      </c>
      <c r="H5926">
        <v>19</v>
      </c>
      <c r="I5926">
        <v>20</v>
      </c>
      <c r="J5926">
        <v>6.5</v>
      </c>
      <c r="K5926">
        <v>6.5</v>
      </c>
      <c r="Q5926">
        <v>5</v>
      </c>
      <c r="R5926" t="s">
        <v>676</v>
      </c>
      <c r="T5926" t="s">
        <v>3888</v>
      </c>
      <c r="U5926">
        <v>-8.3379999999999992</v>
      </c>
      <c r="V5926">
        <v>124.875</v>
      </c>
      <c r="W5926">
        <v>60</v>
      </c>
      <c r="AD5926">
        <v>9</v>
      </c>
      <c r="AE5926">
        <v>3</v>
      </c>
      <c r="AH5926">
        <v>1468</v>
      </c>
      <c r="AI5926">
        <v>4</v>
      </c>
      <c r="AP5926">
        <v>9</v>
      </c>
      <c r="AQ5926">
        <v>3</v>
      </c>
      <c r="AT5926">
        <v>1468</v>
      </c>
      <c r="AU5926">
        <v>4</v>
      </c>
    </row>
    <row r="5927" spans="1:47" x14ac:dyDescent="0.35">
      <c r="A5927">
        <v>10161</v>
      </c>
      <c r="B5927" t="s">
        <v>47</v>
      </c>
      <c r="C5927">
        <v>2015</v>
      </c>
      <c r="D5927">
        <v>11</v>
      </c>
      <c r="E5927">
        <v>7</v>
      </c>
      <c r="F5927">
        <v>6</v>
      </c>
      <c r="G5927">
        <v>58</v>
      </c>
      <c r="H5927">
        <v>30</v>
      </c>
      <c r="I5927">
        <v>14</v>
      </c>
      <c r="J5927">
        <v>5.3</v>
      </c>
      <c r="K5927">
        <v>5.3</v>
      </c>
      <c r="R5927" t="s">
        <v>501</v>
      </c>
      <c r="T5927" t="s">
        <v>1025</v>
      </c>
      <c r="U5927">
        <v>8.4770000000000003</v>
      </c>
      <c r="V5927">
        <v>-71.364999999999995</v>
      </c>
      <c r="W5927">
        <v>160</v>
      </c>
      <c r="X5927">
        <v>1</v>
      </c>
      <c r="Y5927">
        <v>1</v>
      </c>
      <c r="AE5927">
        <v>1</v>
      </c>
      <c r="AF5927">
        <v>33</v>
      </c>
      <c r="AG5927">
        <v>1</v>
      </c>
      <c r="AH5927">
        <v>83</v>
      </c>
      <c r="AI5927">
        <v>2</v>
      </c>
      <c r="AJ5927">
        <v>1</v>
      </c>
      <c r="AK5927">
        <v>1</v>
      </c>
      <c r="AQ5927">
        <v>1</v>
      </c>
      <c r="AR5927">
        <v>33</v>
      </c>
      <c r="AS5927">
        <v>1</v>
      </c>
      <c r="AT5927">
        <v>83</v>
      </c>
      <c r="AU5927">
        <v>2</v>
      </c>
    </row>
    <row r="5928" spans="1:47" x14ac:dyDescent="0.35">
      <c r="A5928">
        <v>10162</v>
      </c>
      <c r="B5928" t="s">
        <v>51</v>
      </c>
      <c r="C5928">
        <v>2015</v>
      </c>
      <c r="D5928">
        <v>11</v>
      </c>
      <c r="E5928">
        <v>11</v>
      </c>
      <c r="F5928">
        <v>1</v>
      </c>
      <c r="G5928">
        <v>54</v>
      </c>
      <c r="H5928">
        <v>37</v>
      </c>
      <c r="I5928">
        <v>10</v>
      </c>
      <c r="J5928">
        <v>6.9</v>
      </c>
      <c r="K5928">
        <v>6.9</v>
      </c>
      <c r="Q5928">
        <v>7</v>
      </c>
      <c r="R5928" t="s">
        <v>539</v>
      </c>
      <c r="T5928" t="s">
        <v>1383</v>
      </c>
      <c r="U5928">
        <v>-29.439</v>
      </c>
      <c r="V5928">
        <v>-72.105000000000004</v>
      </c>
      <c r="W5928">
        <v>160</v>
      </c>
    </row>
    <row r="5929" spans="1:47" x14ac:dyDescent="0.35">
      <c r="A5929">
        <v>10163</v>
      </c>
      <c r="B5929" t="s">
        <v>51</v>
      </c>
      <c r="C5929">
        <v>2015</v>
      </c>
      <c r="D5929">
        <v>11</v>
      </c>
      <c r="E5929">
        <v>13</v>
      </c>
      <c r="F5929">
        <v>20</v>
      </c>
      <c r="G5929">
        <v>51</v>
      </c>
      <c r="H5929">
        <v>3</v>
      </c>
      <c r="I5929">
        <v>12</v>
      </c>
      <c r="J5929">
        <v>6.7</v>
      </c>
      <c r="K5929">
        <v>6.7</v>
      </c>
      <c r="Q5929">
        <v>4</v>
      </c>
      <c r="R5929" t="s">
        <v>199</v>
      </c>
      <c r="T5929" t="s">
        <v>1049</v>
      </c>
      <c r="U5929">
        <v>31.001000000000001</v>
      </c>
      <c r="V5929">
        <v>128.87299999999999</v>
      </c>
      <c r="W5929">
        <v>30</v>
      </c>
    </row>
    <row r="5930" spans="1:47" x14ac:dyDescent="0.35">
      <c r="A5930">
        <v>10164</v>
      </c>
      <c r="B5930" t="s">
        <v>51</v>
      </c>
      <c r="C5930">
        <v>2015</v>
      </c>
      <c r="D5930">
        <v>11</v>
      </c>
      <c r="E5930">
        <v>17</v>
      </c>
      <c r="F5930">
        <v>7</v>
      </c>
      <c r="G5930">
        <v>10</v>
      </c>
      <c r="H5930">
        <v>3</v>
      </c>
      <c r="I5930">
        <v>11</v>
      </c>
      <c r="J5930">
        <v>6.5</v>
      </c>
      <c r="K5930">
        <v>6.5</v>
      </c>
      <c r="R5930" t="s">
        <v>56</v>
      </c>
      <c r="T5930" t="s">
        <v>3889</v>
      </c>
      <c r="U5930">
        <v>38.67</v>
      </c>
      <c r="V5930">
        <v>20.6</v>
      </c>
      <c r="W5930">
        <v>130</v>
      </c>
      <c r="X5930">
        <v>2</v>
      </c>
      <c r="Y5930">
        <v>1</v>
      </c>
      <c r="AB5930">
        <v>4</v>
      </c>
      <c r="AC5930">
        <v>1</v>
      </c>
      <c r="AE5930">
        <v>2</v>
      </c>
      <c r="AF5930">
        <v>1</v>
      </c>
      <c r="AG5930">
        <v>1</v>
      </c>
      <c r="AI5930">
        <v>2</v>
      </c>
      <c r="AJ5930">
        <v>2</v>
      </c>
      <c r="AK5930">
        <v>1</v>
      </c>
      <c r="AN5930">
        <v>4</v>
      </c>
      <c r="AO5930">
        <v>1</v>
      </c>
      <c r="AQ5930">
        <v>2</v>
      </c>
      <c r="AR5930">
        <v>1</v>
      </c>
      <c r="AS5930">
        <v>1</v>
      </c>
      <c r="AU5930">
        <v>2</v>
      </c>
    </row>
    <row r="5931" spans="1:47" x14ac:dyDescent="0.35">
      <c r="A5931">
        <v>10344</v>
      </c>
      <c r="B5931" t="s">
        <v>47</v>
      </c>
      <c r="C5931">
        <v>2015</v>
      </c>
      <c r="D5931">
        <v>11</v>
      </c>
      <c r="E5931">
        <v>17</v>
      </c>
      <c r="F5931">
        <v>17</v>
      </c>
      <c r="G5931">
        <v>29</v>
      </c>
      <c r="H5931">
        <v>29</v>
      </c>
      <c r="I5931">
        <v>18</v>
      </c>
      <c r="J5931">
        <v>5.6</v>
      </c>
      <c r="K5931">
        <v>5.6</v>
      </c>
      <c r="Q5931">
        <v>5</v>
      </c>
      <c r="R5931" t="s">
        <v>82</v>
      </c>
      <c r="T5931" t="s">
        <v>3890</v>
      </c>
      <c r="U5931">
        <v>40.375999999999998</v>
      </c>
      <c r="V5931">
        <v>73.203999999999994</v>
      </c>
      <c r="W5931">
        <v>40</v>
      </c>
      <c r="AE5931">
        <v>2</v>
      </c>
      <c r="AF5931">
        <v>200</v>
      </c>
      <c r="AG5931">
        <v>3</v>
      </c>
      <c r="AH5931">
        <v>800</v>
      </c>
      <c r="AI5931">
        <v>3</v>
      </c>
      <c r="AQ5931">
        <v>2</v>
      </c>
      <c r="AR5931">
        <v>200</v>
      </c>
      <c r="AS5931">
        <v>3</v>
      </c>
      <c r="AT5931">
        <v>800</v>
      </c>
      <c r="AU5931">
        <v>3</v>
      </c>
    </row>
    <row r="5932" spans="1:47" x14ac:dyDescent="0.35">
      <c r="A5932">
        <v>10441</v>
      </c>
      <c r="B5932" t="s">
        <v>51</v>
      </c>
      <c r="C5932">
        <v>2015</v>
      </c>
      <c r="D5932">
        <v>11</v>
      </c>
      <c r="E5932">
        <v>18</v>
      </c>
      <c r="F5932">
        <v>18</v>
      </c>
      <c r="G5932">
        <v>31</v>
      </c>
      <c r="H5932">
        <v>57</v>
      </c>
      <c r="I5932">
        <v>13</v>
      </c>
      <c r="J5932">
        <v>6.8</v>
      </c>
      <c r="K5932">
        <v>6.8</v>
      </c>
      <c r="Q5932">
        <v>4</v>
      </c>
      <c r="R5932" t="s">
        <v>1769</v>
      </c>
      <c r="T5932" t="s">
        <v>1769</v>
      </c>
      <c r="U5932">
        <v>-8.8989999999999991</v>
      </c>
      <c r="V5932">
        <v>158.422</v>
      </c>
      <c r="W5932">
        <v>170</v>
      </c>
    </row>
    <row r="5933" spans="1:47" x14ac:dyDescent="0.35">
      <c r="A5933">
        <v>10345</v>
      </c>
      <c r="B5933" t="s">
        <v>47</v>
      </c>
      <c r="C5933">
        <v>2015</v>
      </c>
      <c r="D5933">
        <v>11</v>
      </c>
      <c r="E5933">
        <v>22</v>
      </c>
      <c r="F5933">
        <v>20</v>
      </c>
      <c r="G5933">
        <v>38</v>
      </c>
      <c r="H5933">
        <v>5</v>
      </c>
      <c r="I5933">
        <v>5</v>
      </c>
      <c r="J5933">
        <v>5.0999999999999996</v>
      </c>
      <c r="K5933">
        <v>5.0999999999999996</v>
      </c>
      <c r="Q5933">
        <v>4</v>
      </c>
      <c r="R5933" t="s">
        <v>501</v>
      </c>
      <c r="T5933" t="s">
        <v>1025</v>
      </c>
      <c r="U5933">
        <v>8.48</v>
      </c>
      <c r="V5933">
        <v>-71.42</v>
      </c>
      <c r="W5933">
        <v>160</v>
      </c>
      <c r="X5933">
        <v>1</v>
      </c>
      <c r="Y5933">
        <v>1</v>
      </c>
      <c r="AB5933">
        <v>3</v>
      </c>
      <c r="AC5933">
        <v>1</v>
      </c>
      <c r="AE5933">
        <v>1</v>
      </c>
      <c r="AH5933">
        <v>6</v>
      </c>
      <c r="AI5933">
        <v>1</v>
      </c>
      <c r="AJ5933">
        <v>1</v>
      </c>
      <c r="AK5933">
        <v>1</v>
      </c>
      <c r="AN5933">
        <v>3</v>
      </c>
      <c r="AO5933">
        <v>1</v>
      </c>
      <c r="AQ5933">
        <v>1</v>
      </c>
      <c r="AT5933">
        <v>6</v>
      </c>
      <c r="AU5933">
        <v>1</v>
      </c>
    </row>
    <row r="5934" spans="1:47" x14ac:dyDescent="0.35">
      <c r="A5934">
        <v>10166</v>
      </c>
      <c r="B5934" t="s">
        <v>47</v>
      </c>
      <c r="C5934">
        <v>2015</v>
      </c>
      <c r="D5934">
        <v>11</v>
      </c>
      <c r="E5934">
        <v>24</v>
      </c>
      <c r="F5934">
        <v>22</v>
      </c>
      <c r="G5934">
        <v>45</v>
      </c>
      <c r="H5934" t="s">
        <v>48</v>
      </c>
      <c r="I5934">
        <v>636</v>
      </c>
      <c r="J5934">
        <v>7.6</v>
      </c>
      <c r="K5934">
        <v>7.6</v>
      </c>
      <c r="Q5934">
        <v>4</v>
      </c>
      <c r="R5934" t="s">
        <v>479</v>
      </c>
      <c r="T5934" t="s">
        <v>3891</v>
      </c>
      <c r="U5934">
        <v>-10.77</v>
      </c>
      <c r="V5934">
        <v>-71.41</v>
      </c>
      <c r="W5934">
        <v>160</v>
      </c>
    </row>
    <row r="5935" spans="1:47" x14ac:dyDescent="0.35">
      <c r="A5935">
        <v>10165</v>
      </c>
      <c r="B5935" t="s">
        <v>47</v>
      </c>
      <c r="C5935">
        <v>2015</v>
      </c>
      <c r="D5935">
        <v>11</v>
      </c>
      <c r="E5935">
        <v>24</v>
      </c>
      <c r="F5935">
        <v>22</v>
      </c>
      <c r="G5935">
        <v>50</v>
      </c>
      <c r="H5935" t="s">
        <v>48</v>
      </c>
      <c r="I5935">
        <v>606</v>
      </c>
      <c r="J5935">
        <v>7.6</v>
      </c>
      <c r="K5935">
        <v>7.6</v>
      </c>
      <c r="Q5935">
        <v>4</v>
      </c>
      <c r="R5935" t="s">
        <v>479</v>
      </c>
      <c r="T5935" t="s">
        <v>3891</v>
      </c>
      <c r="U5935">
        <v>-10.07</v>
      </c>
      <c r="V5935">
        <v>-70.98</v>
      </c>
      <c r="W5935">
        <v>160</v>
      </c>
    </row>
    <row r="5936" spans="1:47" x14ac:dyDescent="0.35">
      <c r="A5936">
        <v>10168</v>
      </c>
      <c r="B5936" t="s">
        <v>47</v>
      </c>
      <c r="C5936">
        <v>2015</v>
      </c>
      <c r="D5936">
        <v>12</v>
      </c>
      <c r="E5936">
        <v>7</v>
      </c>
      <c r="F5936">
        <v>7</v>
      </c>
      <c r="G5936">
        <v>51</v>
      </c>
      <c r="H5936">
        <v>35</v>
      </c>
      <c r="I5936">
        <v>22</v>
      </c>
      <c r="J5936">
        <v>7.2</v>
      </c>
      <c r="K5936">
        <v>7.2</v>
      </c>
      <c r="Q5936">
        <v>3</v>
      </c>
      <c r="R5936" t="s">
        <v>1868</v>
      </c>
      <c r="T5936" t="s">
        <v>1868</v>
      </c>
      <c r="U5936">
        <v>38.210999999999999</v>
      </c>
      <c r="V5936">
        <v>72.78</v>
      </c>
      <c r="W5936">
        <v>40</v>
      </c>
      <c r="X5936">
        <v>2</v>
      </c>
      <c r="Y5936">
        <v>1</v>
      </c>
      <c r="AC5936">
        <v>3</v>
      </c>
      <c r="AD5936">
        <v>5</v>
      </c>
      <c r="AE5936">
        <v>2</v>
      </c>
      <c r="AF5936">
        <v>500</v>
      </c>
      <c r="AG5936">
        <v>3</v>
      </c>
      <c r="AI5936">
        <v>3</v>
      </c>
      <c r="AJ5936">
        <v>2</v>
      </c>
      <c r="AK5936">
        <v>1</v>
      </c>
      <c r="AO5936">
        <v>3</v>
      </c>
      <c r="AP5936">
        <v>5</v>
      </c>
      <c r="AQ5936">
        <v>2</v>
      </c>
      <c r="AR5936">
        <v>500</v>
      </c>
      <c r="AS5936">
        <v>3</v>
      </c>
      <c r="AU5936">
        <v>3</v>
      </c>
    </row>
    <row r="5937" spans="1:47" x14ac:dyDescent="0.35">
      <c r="A5937">
        <v>10350</v>
      </c>
      <c r="B5937" t="s">
        <v>47</v>
      </c>
      <c r="C5937">
        <v>2015</v>
      </c>
      <c r="D5937">
        <v>12</v>
      </c>
      <c r="E5937">
        <v>17</v>
      </c>
      <c r="F5937">
        <v>19</v>
      </c>
      <c r="G5937">
        <v>49</v>
      </c>
      <c r="H5937">
        <v>5</v>
      </c>
      <c r="I5937">
        <v>85</v>
      </c>
      <c r="J5937">
        <v>6.6</v>
      </c>
      <c r="K5937">
        <v>6.6</v>
      </c>
      <c r="Q5937">
        <v>5</v>
      </c>
      <c r="R5937" t="s">
        <v>543</v>
      </c>
      <c r="T5937" t="s">
        <v>3892</v>
      </c>
      <c r="U5937">
        <v>15.802</v>
      </c>
      <c r="V5937">
        <v>-93.632999999999996</v>
      </c>
      <c r="W5937">
        <v>150</v>
      </c>
      <c r="X5937">
        <v>2</v>
      </c>
      <c r="Y5937">
        <v>1</v>
      </c>
      <c r="AJ5937">
        <v>2</v>
      </c>
      <c r="AK5937">
        <v>1</v>
      </c>
    </row>
    <row r="5938" spans="1:47" x14ac:dyDescent="0.35">
      <c r="A5938">
        <v>10169</v>
      </c>
      <c r="B5938" t="s">
        <v>47</v>
      </c>
      <c r="C5938">
        <v>2015</v>
      </c>
      <c r="D5938">
        <v>12</v>
      </c>
      <c r="E5938">
        <v>25</v>
      </c>
      <c r="F5938">
        <v>19</v>
      </c>
      <c r="G5938">
        <v>14</v>
      </c>
      <c r="H5938">
        <v>19</v>
      </c>
      <c r="I5938">
        <v>206</v>
      </c>
      <c r="J5938">
        <v>6.3</v>
      </c>
      <c r="K5938">
        <v>6.3</v>
      </c>
      <c r="Q5938">
        <v>5</v>
      </c>
      <c r="R5938" t="s">
        <v>121</v>
      </c>
      <c r="T5938" t="s">
        <v>3893</v>
      </c>
      <c r="U5938">
        <v>36.494</v>
      </c>
      <c r="V5938">
        <v>71.126000000000005</v>
      </c>
      <c r="W5938">
        <v>40</v>
      </c>
      <c r="X5938">
        <v>4</v>
      </c>
      <c r="Y5938">
        <v>1</v>
      </c>
      <c r="AB5938">
        <v>97</v>
      </c>
      <c r="AC5938">
        <v>2</v>
      </c>
      <c r="AE5938">
        <v>1</v>
      </c>
      <c r="AG5938">
        <v>1</v>
      </c>
      <c r="AI5938">
        <v>1</v>
      </c>
      <c r="AJ5938">
        <v>4</v>
      </c>
      <c r="AK5938">
        <v>1</v>
      </c>
      <c r="AN5938">
        <v>97</v>
      </c>
      <c r="AO5938">
        <v>2</v>
      </c>
      <c r="AQ5938">
        <v>1</v>
      </c>
      <c r="AS5938">
        <v>1</v>
      </c>
      <c r="AU5938">
        <v>1</v>
      </c>
    </row>
    <row r="5939" spans="1:47" x14ac:dyDescent="0.35">
      <c r="A5939">
        <v>10170</v>
      </c>
      <c r="B5939" t="s">
        <v>47</v>
      </c>
      <c r="C5939">
        <v>2016</v>
      </c>
      <c r="D5939">
        <v>1</v>
      </c>
      <c r="E5939">
        <v>3</v>
      </c>
      <c r="F5939">
        <v>23</v>
      </c>
      <c r="G5939">
        <v>5</v>
      </c>
      <c r="H5939">
        <v>27</v>
      </c>
      <c r="I5939">
        <v>55</v>
      </c>
      <c r="J5939">
        <v>6.7</v>
      </c>
      <c r="K5939">
        <v>6.7</v>
      </c>
      <c r="Q5939">
        <v>7</v>
      </c>
      <c r="R5939" t="s">
        <v>77</v>
      </c>
      <c r="T5939" t="s">
        <v>3894</v>
      </c>
      <c r="U5939">
        <v>24.803999999999998</v>
      </c>
      <c r="V5939">
        <v>93.650999999999996</v>
      </c>
      <c r="W5939">
        <v>60</v>
      </c>
      <c r="X5939">
        <v>13</v>
      </c>
      <c r="Y5939">
        <v>1</v>
      </c>
      <c r="AB5939">
        <v>100</v>
      </c>
      <c r="AC5939">
        <v>2</v>
      </c>
      <c r="AD5939">
        <v>75</v>
      </c>
      <c r="AE5939">
        <v>4</v>
      </c>
      <c r="AI5939">
        <v>2</v>
      </c>
      <c r="AJ5939">
        <v>13</v>
      </c>
      <c r="AK5939">
        <v>1</v>
      </c>
      <c r="AN5939">
        <v>100</v>
      </c>
      <c r="AO5939">
        <v>2</v>
      </c>
      <c r="AP5939">
        <v>75</v>
      </c>
      <c r="AQ5939">
        <v>4</v>
      </c>
      <c r="AU5939">
        <v>2</v>
      </c>
    </row>
    <row r="5940" spans="1:47" x14ac:dyDescent="0.35">
      <c r="A5940">
        <v>10171</v>
      </c>
      <c r="B5940" t="s">
        <v>47</v>
      </c>
      <c r="C5940">
        <v>2016</v>
      </c>
      <c r="D5940">
        <v>1</v>
      </c>
      <c r="E5940">
        <v>16</v>
      </c>
      <c r="F5940">
        <v>23</v>
      </c>
      <c r="G5940">
        <v>22</v>
      </c>
      <c r="H5940">
        <v>4</v>
      </c>
      <c r="I5940">
        <v>4</v>
      </c>
      <c r="J5940">
        <v>5.6</v>
      </c>
      <c r="K5940">
        <v>5.6</v>
      </c>
      <c r="Q5940">
        <v>3</v>
      </c>
      <c r="R5940" t="s">
        <v>676</v>
      </c>
      <c r="T5940" t="s">
        <v>3895</v>
      </c>
      <c r="U5940">
        <v>-3.8730000000000002</v>
      </c>
      <c r="V5940">
        <v>127.229</v>
      </c>
      <c r="W5940">
        <v>170</v>
      </c>
      <c r="X5940">
        <v>1</v>
      </c>
      <c r="Y5940">
        <v>1</v>
      </c>
      <c r="AB5940">
        <v>22</v>
      </c>
      <c r="AC5940">
        <v>1</v>
      </c>
      <c r="AE5940">
        <v>1</v>
      </c>
      <c r="AH5940">
        <v>230</v>
      </c>
      <c r="AI5940">
        <v>3</v>
      </c>
      <c r="AJ5940">
        <v>1</v>
      </c>
      <c r="AK5940">
        <v>1</v>
      </c>
      <c r="AN5940">
        <v>22</v>
      </c>
      <c r="AO5940">
        <v>1</v>
      </c>
      <c r="AQ5940">
        <v>1</v>
      </c>
      <c r="AT5940">
        <v>230</v>
      </c>
      <c r="AU5940">
        <v>3</v>
      </c>
    </row>
    <row r="5941" spans="1:47" x14ac:dyDescent="0.35">
      <c r="A5941">
        <v>10172</v>
      </c>
      <c r="B5941" t="s">
        <v>47</v>
      </c>
      <c r="C5941">
        <v>2016</v>
      </c>
      <c r="D5941">
        <v>1</v>
      </c>
      <c r="E5941">
        <v>24</v>
      </c>
      <c r="F5941">
        <v>10</v>
      </c>
      <c r="G5941">
        <v>30</v>
      </c>
      <c r="H5941">
        <v>56</v>
      </c>
      <c r="I5941">
        <v>126</v>
      </c>
      <c r="J5941">
        <v>7.1</v>
      </c>
      <c r="K5941">
        <v>7.1</v>
      </c>
      <c r="Q5941">
        <v>6</v>
      </c>
      <c r="R5941" t="s">
        <v>505</v>
      </c>
      <c r="S5941" t="s">
        <v>1032</v>
      </c>
      <c r="T5941" t="s">
        <v>3896</v>
      </c>
      <c r="U5941">
        <v>59.658000000000001</v>
      </c>
      <c r="V5941">
        <v>-153.452</v>
      </c>
      <c r="W5941">
        <v>150</v>
      </c>
      <c r="AE5941">
        <v>1</v>
      </c>
      <c r="AF5941">
        <v>4</v>
      </c>
      <c r="AG5941">
        <v>1</v>
      </c>
      <c r="AQ5941">
        <v>1</v>
      </c>
      <c r="AR5941">
        <v>4</v>
      </c>
      <c r="AS5941">
        <v>1</v>
      </c>
    </row>
    <row r="5942" spans="1:47" x14ac:dyDescent="0.35">
      <c r="A5942">
        <v>10173</v>
      </c>
      <c r="B5942" t="s">
        <v>47</v>
      </c>
      <c r="C5942">
        <v>2016</v>
      </c>
      <c r="D5942">
        <v>1</v>
      </c>
      <c r="E5942">
        <v>25</v>
      </c>
      <c r="F5942">
        <v>4</v>
      </c>
      <c r="G5942">
        <v>23</v>
      </c>
      <c r="H5942">
        <v>13</v>
      </c>
      <c r="I5942">
        <v>12</v>
      </c>
      <c r="J5942">
        <v>6.3</v>
      </c>
      <c r="K5942">
        <v>6.3</v>
      </c>
      <c r="Q5942">
        <v>6</v>
      </c>
      <c r="R5942" t="s">
        <v>385</v>
      </c>
      <c r="T5942" t="s">
        <v>598</v>
      </c>
      <c r="U5942">
        <v>35.649000000000001</v>
      </c>
      <c r="V5942">
        <v>-3.6819999999999999</v>
      </c>
      <c r="W5942">
        <v>15</v>
      </c>
      <c r="X5942">
        <v>1</v>
      </c>
      <c r="Y5942">
        <v>1</v>
      </c>
      <c r="AB5942">
        <v>26</v>
      </c>
      <c r="AC5942">
        <v>1</v>
      </c>
      <c r="AE5942">
        <v>1</v>
      </c>
      <c r="AG5942">
        <v>1</v>
      </c>
      <c r="AI5942">
        <v>1</v>
      </c>
      <c r="AJ5942">
        <v>1</v>
      </c>
      <c r="AK5942">
        <v>1</v>
      </c>
      <c r="AN5942">
        <v>26</v>
      </c>
      <c r="AO5942">
        <v>1</v>
      </c>
      <c r="AQ5942">
        <v>1</v>
      </c>
      <c r="AS5942">
        <v>1</v>
      </c>
      <c r="AU5942">
        <v>1</v>
      </c>
    </row>
    <row r="5943" spans="1:47" x14ac:dyDescent="0.35">
      <c r="A5943">
        <v>10174</v>
      </c>
      <c r="B5943" t="s">
        <v>47</v>
      </c>
      <c r="C5943">
        <v>2016</v>
      </c>
      <c r="D5943">
        <v>2</v>
      </c>
      <c r="E5943">
        <v>5</v>
      </c>
      <c r="F5943">
        <v>19</v>
      </c>
      <c r="G5943">
        <v>57</v>
      </c>
      <c r="H5943">
        <v>6</v>
      </c>
      <c r="I5943">
        <v>10</v>
      </c>
      <c r="J5943">
        <v>6.4</v>
      </c>
      <c r="K5943">
        <v>6.4</v>
      </c>
      <c r="Q5943">
        <v>7</v>
      </c>
      <c r="R5943" t="s">
        <v>738</v>
      </c>
      <c r="T5943" t="s">
        <v>739</v>
      </c>
      <c r="U5943">
        <v>22.97</v>
      </c>
      <c r="V5943">
        <v>120.46</v>
      </c>
      <c r="W5943">
        <v>30</v>
      </c>
      <c r="X5943">
        <v>117</v>
      </c>
      <c r="Y5943">
        <v>3</v>
      </c>
      <c r="AB5943">
        <v>525</v>
      </c>
      <c r="AC5943">
        <v>3</v>
      </c>
      <c r="AD5943">
        <v>700</v>
      </c>
      <c r="AE5943">
        <v>4</v>
      </c>
      <c r="AG5943">
        <v>1</v>
      </c>
      <c r="AI5943">
        <v>1</v>
      </c>
      <c r="AJ5943">
        <v>117</v>
      </c>
      <c r="AK5943">
        <v>3</v>
      </c>
      <c r="AN5943">
        <v>525</v>
      </c>
      <c r="AO5943">
        <v>3</v>
      </c>
      <c r="AP5943">
        <v>700</v>
      </c>
      <c r="AQ5943">
        <v>4</v>
      </c>
      <c r="AS5943">
        <v>1</v>
      </c>
      <c r="AU5943">
        <v>1</v>
      </c>
    </row>
    <row r="5944" spans="1:47" x14ac:dyDescent="0.35">
      <c r="A5944">
        <v>10175</v>
      </c>
      <c r="B5944" t="s">
        <v>51</v>
      </c>
      <c r="C5944">
        <v>2016</v>
      </c>
      <c r="D5944">
        <v>3</v>
      </c>
      <c r="E5944">
        <v>2</v>
      </c>
      <c r="F5944">
        <v>12</v>
      </c>
      <c r="G5944">
        <v>49</v>
      </c>
      <c r="H5944">
        <v>11</v>
      </c>
      <c r="I5944">
        <v>24</v>
      </c>
      <c r="J5944">
        <v>7.8</v>
      </c>
      <c r="K5944">
        <v>7.8</v>
      </c>
      <c r="Q5944">
        <v>5</v>
      </c>
      <c r="R5944" t="s">
        <v>676</v>
      </c>
      <c r="T5944" t="s">
        <v>3897</v>
      </c>
      <c r="U5944">
        <v>-4.952</v>
      </c>
      <c r="V5944">
        <v>94.33</v>
      </c>
      <c r="W5944">
        <v>60</v>
      </c>
    </row>
    <row r="5945" spans="1:47" x14ac:dyDescent="0.35">
      <c r="A5945">
        <v>10186</v>
      </c>
      <c r="B5945" t="s">
        <v>47</v>
      </c>
      <c r="C5945">
        <v>2016</v>
      </c>
      <c r="D5945">
        <v>4</v>
      </c>
      <c r="E5945">
        <v>10</v>
      </c>
      <c r="F5945">
        <v>10</v>
      </c>
      <c r="G5945">
        <v>29</v>
      </c>
      <c r="H5945">
        <v>12</v>
      </c>
      <c r="I5945">
        <v>212</v>
      </c>
      <c r="J5945">
        <v>6.6</v>
      </c>
      <c r="K5945">
        <v>6.6</v>
      </c>
      <c r="Q5945">
        <v>5</v>
      </c>
      <c r="R5945" t="s">
        <v>121</v>
      </c>
      <c r="T5945" t="s">
        <v>3898</v>
      </c>
      <c r="U5945">
        <v>36.472999999999999</v>
      </c>
      <c r="V5945">
        <v>71.131</v>
      </c>
      <c r="W5945">
        <v>40</v>
      </c>
      <c r="X5945">
        <v>6</v>
      </c>
      <c r="Y5945">
        <v>1</v>
      </c>
      <c r="AB5945">
        <v>5</v>
      </c>
      <c r="AC5945">
        <v>1</v>
      </c>
      <c r="AE5945">
        <v>1</v>
      </c>
      <c r="AH5945">
        <v>20</v>
      </c>
      <c r="AI5945">
        <v>1</v>
      </c>
      <c r="AJ5945">
        <v>6</v>
      </c>
      <c r="AK5945">
        <v>1</v>
      </c>
      <c r="AN5945">
        <v>5</v>
      </c>
      <c r="AO5945">
        <v>1</v>
      </c>
      <c r="AQ5945">
        <v>1</v>
      </c>
      <c r="AT5945">
        <v>20</v>
      </c>
      <c r="AU5945">
        <v>1</v>
      </c>
    </row>
    <row r="5946" spans="1:47" x14ac:dyDescent="0.35">
      <c r="A5946">
        <v>10363</v>
      </c>
      <c r="B5946" t="s">
        <v>47</v>
      </c>
      <c r="C5946">
        <v>2016</v>
      </c>
      <c r="D5946">
        <v>4</v>
      </c>
      <c r="E5946">
        <v>13</v>
      </c>
      <c r="F5946">
        <v>13</v>
      </c>
      <c r="G5946">
        <v>55</v>
      </c>
      <c r="H5946">
        <v>8</v>
      </c>
      <c r="I5946">
        <v>136</v>
      </c>
      <c r="J5946">
        <v>6.9</v>
      </c>
      <c r="K5946">
        <v>6.9</v>
      </c>
      <c r="Q5946">
        <v>5</v>
      </c>
      <c r="R5946" t="s">
        <v>851</v>
      </c>
      <c r="T5946" t="s">
        <v>3899</v>
      </c>
      <c r="U5946">
        <v>23.094000000000001</v>
      </c>
      <c r="V5946">
        <v>94.864999999999995</v>
      </c>
      <c r="W5946">
        <v>60</v>
      </c>
      <c r="X5946">
        <v>2</v>
      </c>
      <c r="Y5946">
        <v>1</v>
      </c>
      <c r="AB5946">
        <v>170</v>
      </c>
      <c r="AC5946">
        <v>3</v>
      </c>
      <c r="AE5946">
        <v>2</v>
      </c>
      <c r="AH5946">
        <v>4</v>
      </c>
      <c r="AI5946">
        <v>1</v>
      </c>
      <c r="AJ5946">
        <v>2</v>
      </c>
      <c r="AK5946">
        <v>1</v>
      </c>
      <c r="AN5946">
        <v>170</v>
      </c>
      <c r="AO5946">
        <v>3</v>
      </c>
      <c r="AQ5946">
        <v>2</v>
      </c>
      <c r="AT5946">
        <v>4</v>
      </c>
      <c r="AU5946">
        <v>1</v>
      </c>
    </row>
    <row r="5947" spans="1:47" x14ac:dyDescent="0.35">
      <c r="A5947">
        <v>10177</v>
      </c>
      <c r="B5947" t="s">
        <v>47</v>
      </c>
      <c r="C5947">
        <v>2016</v>
      </c>
      <c r="D5947">
        <v>4</v>
      </c>
      <c r="E5947">
        <v>15</v>
      </c>
      <c r="F5947">
        <v>16</v>
      </c>
      <c r="G5947">
        <v>25</v>
      </c>
      <c r="H5947">
        <v>22</v>
      </c>
      <c r="I5947">
        <v>10</v>
      </c>
      <c r="J5947">
        <v>7</v>
      </c>
      <c r="K5947">
        <v>7</v>
      </c>
      <c r="Q5947">
        <v>8</v>
      </c>
      <c r="R5947" t="s">
        <v>199</v>
      </c>
      <c r="T5947" t="s">
        <v>3900</v>
      </c>
      <c r="U5947">
        <v>32.790999999999997</v>
      </c>
      <c r="V5947">
        <v>130.75399999999999</v>
      </c>
      <c r="W5947">
        <v>30</v>
      </c>
      <c r="X5947">
        <v>50</v>
      </c>
      <c r="Y5947">
        <v>1</v>
      </c>
      <c r="AB5947">
        <v>1500</v>
      </c>
      <c r="AC5947">
        <v>4</v>
      </c>
      <c r="AD5947">
        <v>20000</v>
      </c>
      <c r="AE5947">
        <v>4</v>
      </c>
      <c r="AF5947">
        <v>80000</v>
      </c>
      <c r="AG5947">
        <v>4</v>
      </c>
      <c r="AJ5947">
        <v>50</v>
      </c>
      <c r="AK5947">
        <v>1</v>
      </c>
      <c r="AN5947">
        <v>1500</v>
      </c>
      <c r="AO5947">
        <v>4</v>
      </c>
      <c r="AP5947">
        <v>20000</v>
      </c>
      <c r="AQ5947">
        <v>4</v>
      </c>
      <c r="AR5947">
        <v>80000</v>
      </c>
      <c r="AS5947">
        <v>4</v>
      </c>
    </row>
    <row r="5948" spans="1:47" x14ac:dyDescent="0.35">
      <c r="A5948">
        <v>10176</v>
      </c>
      <c r="B5948" t="s">
        <v>51</v>
      </c>
      <c r="C5948">
        <v>2016</v>
      </c>
      <c r="D5948">
        <v>4</v>
      </c>
      <c r="E5948">
        <v>16</v>
      </c>
      <c r="F5948">
        <v>23</v>
      </c>
      <c r="G5948">
        <v>58</v>
      </c>
      <c r="H5948" t="s">
        <v>48</v>
      </c>
      <c r="I5948">
        <v>17</v>
      </c>
      <c r="J5948">
        <v>7.8</v>
      </c>
      <c r="K5948">
        <v>7.8</v>
      </c>
      <c r="Q5948">
        <v>8</v>
      </c>
      <c r="R5948" t="s">
        <v>570</v>
      </c>
      <c r="T5948" t="s">
        <v>3901</v>
      </c>
      <c r="U5948">
        <v>0.35</v>
      </c>
      <c r="V5948">
        <v>-80.16</v>
      </c>
      <c r="W5948">
        <v>160</v>
      </c>
      <c r="X5948">
        <v>663</v>
      </c>
      <c r="Y5948">
        <v>3</v>
      </c>
      <c r="Z5948">
        <v>9</v>
      </c>
      <c r="AA5948">
        <v>1</v>
      </c>
      <c r="AB5948">
        <v>6274</v>
      </c>
      <c r="AC5948">
        <v>4</v>
      </c>
      <c r="AD5948">
        <v>3300</v>
      </c>
      <c r="AE5948">
        <v>4</v>
      </c>
      <c r="AF5948">
        <v>6998</v>
      </c>
      <c r="AG5948">
        <v>4</v>
      </c>
      <c r="AH5948">
        <v>29672</v>
      </c>
      <c r="AI5948">
        <v>4</v>
      </c>
      <c r="AJ5948">
        <v>663</v>
      </c>
      <c r="AK5948">
        <v>3</v>
      </c>
      <c r="AL5948">
        <v>9</v>
      </c>
      <c r="AM5948">
        <v>1</v>
      </c>
      <c r="AN5948">
        <v>6274</v>
      </c>
      <c r="AO5948">
        <v>4</v>
      </c>
      <c r="AP5948">
        <v>3300</v>
      </c>
      <c r="AQ5948">
        <v>4</v>
      </c>
      <c r="AR5948">
        <v>6998</v>
      </c>
      <c r="AS5948">
        <v>4</v>
      </c>
      <c r="AT5948">
        <v>29672</v>
      </c>
      <c r="AU5948">
        <v>4</v>
      </c>
    </row>
    <row r="5949" spans="1:47" x14ac:dyDescent="0.35">
      <c r="A5949">
        <v>10179</v>
      </c>
      <c r="B5949" t="s">
        <v>51</v>
      </c>
      <c r="C5949">
        <v>2016</v>
      </c>
      <c r="D5949">
        <v>4</v>
      </c>
      <c r="E5949">
        <v>28</v>
      </c>
      <c r="F5949">
        <v>19</v>
      </c>
      <c r="G5949">
        <v>33</v>
      </c>
      <c r="H5949">
        <v>7</v>
      </c>
      <c r="I5949">
        <v>24</v>
      </c>
      <c r="J5949">
        <v>7</v>
      </c>
      <c r="K5949">
        <v>7</v>
      </c>
      <c r="R5949" t="s">
        <v>1423</v>
      </c>
      <c r="T5949" t="s">
        <v>1424</v>
      </c>
      <c r="U5949">
        <v>-16.042999999999999</v>
      </c>
      <c r="V5949">
        <v>167.37899999999999</v>
      </c>
      <c r="W5949">
        <v>170</v>
      </c>
    </row>
    <row r="5950" spans="1:47" x14ac:dyDescent="0.35">
      <c r="A5950">
        <v>10178</v>
      </c>
      <c r="B5950" t="s">
        <v>47</v>
      </c>
      <c r="C5950">
        <v>2016</v>
      </c>
      <c r="D5950">
        <v>5</v>
      </c>
      <c r="E5950">
        <v>11</v>
      </c>
      <c r="F5950">
        <v>1</v>
      </c>
      <c r="G5950">
        <v>15</v>
      </c>
      <c r="H5950">
        <v>22</v>
      </c>
      <c r="I5950">
        <v>8</v>
      </c>
      <c r="J5950">
        <v>5.2</v>
      </c>
      <c r="K5950">
        <v>5.2</v>
      </c>
      <c r="R5950" t="s">
        <v>93</v>
      </c>
      <c r="T5950" t="s">
        <v>1227</v>
      </c>
      <c r="U5950">
        <v>32.021999999999998</v>
      </c>
      <c r="V5950">
        <v>95.027000000000001</v>
      </c>
      <c r="W5950">
        <v>40</v>
      </c>
      <c r="AB5950">
        <v>60</v>
      </c>
      <c r="AC5950">
        <v>2</v>
      </c>
      <c r="AE5950">
        <v>1</v>
      </c>
      <c r="AG5950">
        <v>1</v>
      </c>
      <c r="AN5950">
        <v>60</v>
      </c>
      <c r="AO5950">
        <v>2</v>
      </c>
      <c r="AQ5950">
        <v>1</v>
      </c>
      <c r="AS5950">
        <v>1</v>
      </c>
    </row>
    <row r="5951" spans="1:47" x14ac:dyDescent="0.35">
      <c r="A5951">
        <v>10181</v>
      </c>
      <c r="B5951" t="s">
        <v>47</v>
      </c>
      <c r="C5951">
        <v>2016</v>
      </c>
      <c r="D5951">
        <v>5</v>
      </c>
      <c r="E5951">
        <v>18</v>
      </c>
      <c r="F5951">
        <v>16</v>
      </c>
      <c r="G5951">
        <v>47</v>
      </c>
      <c r="H5951">
        <v>26</v>
      </c>
      <c r="I5951">
        <v>30</v>
      </c>
      <c r="J5951">
        <v>6.9</v>
      </c>
      <c r="K5951">
        <v>6.9</v>
      </c>
      <c r="Q5951">
        <v>4</v>
      </c>
      <c r="R5951" t="s">
        <v>570</v>
      </c>
      <c r="T5951" t="s">
        <v>3902</v>
      </c>
      <c r="U5951">
        <v>0.495</v>
      </c>
      <c r="V5951">
        <v>-79.616</v>
      </c>
      <c r="W5951">
        <v>160</v>
      </c>
      <c r="X5951">
        <v>1</v>
      </c>
      <c r="Y5951">
        <v>1</v>
      </c>
      <c r="AB5951">
        <v>162</v>
      </c>
      <c r="AC5951">
        <v>3</v>
      </c>
      <c r="AE5951">
        <v>1</v>
      </c>
      <c r="AG5951">
        <v>1</v>
      </c>
      <c r="AH5951">
        <v>32</v>
      </c>
      <c r="AI5951">
        <v>1</v>
      </c>
      <c r="AJ5951">
        <v>1</v>
      </c>
      <c r="AK5951">
        <v>1</v>
      </c>
      <c r="AN5951">
        <v>162</v>
      </c>
      <c r="AO5951">
        <v>3</v>
      </c>
      <c r="AQ5951">
        <v>1</v>
      </c>
      <c r="AS5951">
        <v>1</v>
      </c>
      <c r="AT5951">
        <v>32</v>
      </c>
      <c r="AU5951">
        <v>1</v>
      </c>
    </row>
    <row r="5952" spans="1:47" x14ac:dyDescent="0.35">
      <c r="A5952">
        <v>10364</v>
      </c>
      <c r="B5952" t="s">
        <v>47</v>
      </c>
      <c r="C5952">
        <v>2016</v>
      </c>
      <c r="D5952">
        <v>5</v>
      </c>
      <c r="E5952">
        <v>28</v>
      </c>
      <c r="F5952">
        <v>23</v>
      </c>
      <c r="G5952">
        <v>54</v>
      </c>
      <c r="H5952">
        <v>38</v>
      </c>
      <c r="I5952">
        <v>11</v>
      </c>
      <c r="J5952">
        <v>5.4</v>
      </c>
      <c r="K5952">
        <v>5.4</v>
      </c>
      <c r="Q5952">
        <v>5</v>
      </c>
      <c r="R5952" t="s">
        <v>258</v>
      </c>
      <c r="T5952" t="s">
        <v>3903</v>
      </c>
      <c r="U5952">
        <v>36.430999999999997</v>
      </c>
      <c r="V5952">
        <v>3.5169999999999999</v>
      </c>
      <c r="W5952">
        <v>15</v>
      </c>
      <c r="AB5952">
        <v>28</v>
      </c>
      <c r="AC5952">
        <v>1</v>
      </c>
      <c r="AE5952">
        <v>2</v>
      </c>
      <c r="AG5952">
        <v>3</v>
      </c>
      <c r="AI5952">
        <v>1</v>
      </c>
      <c r="AN5952">
        <v>28</v>
      </c>
      <c r="AO5952">
        <v>1</v>
      </c>
      <c r="AQ5952">
        <v>2</v>
      </c>
      <c r="AS5952">
        <v>3</v>
      </c>
      <c r="AU5952">
        <v>1</v>
      </c>
    </row>
    <row r="5953" spans="1:47" x14ac:dyDescent="0.35">
      <c r="A5953">
        <v>10365</v>
      </c>
      <c r="B5953" t="s">
        <v>47</v>
      </c>
      <c r="C5953">
        <v>2016</v>
      </c>
      <c r="D5953">
        <v>6</v>
      </c>
      <c r="E5953">
        <v>1</v>
      </c>
      <c r="F5953">
        <v>22</v>
      </c>
      <c r="G5953">
        <v>56</v>
      </c>
      <c r="H5953">
        <v>8</v>
      </c>
      <c r="I5953">
        <v>50</v>
      </c>
      <c r="J5953">
        <v>6.6</v>
      </c>
      <c r="K5953">
        <v>6.6</v>
      </c>
      <c r="Q5953">
        <v>5</v>
      </c>
      <c r="R5953" t="s">
        <v>676</v>
      </c>
      <c r="T5953" t="s">
        <v>3444</v>
      </c>
      <c r="U5953">
        <v>-2.097</v>
      </c>
      <c r="V5953">
        <v>100.66500000000001</v>
      </c>
      <c r="W5953">
        <v>60</v>
      </c>
      <c r="X5953">
        <v>1</v>
      </c>
      <c r="Y5953">
        <v>1</v>
      </c>
      <c r="AB5953">
        <v>30</v>
      </c>
      <c r="AC5953">
        <v>1</v>
      </c>
      <c r="AE5953">
        <v>2</v>
      </c>
      <c r="AH5953">
        <v>2663</v>
      </c>
      <c r="AI5953">
        <v>4</v>
      </c>
      <c r="AJ5953">
        <v>1</v>
      </c>
      <c r="AK5953">
        <v>1</v>
      </c>
      <c r="AN5953">
        <v>30</v>
      </c>
      <c r="AO5953">
        <v>1</v>
      </c>
      <c r="AQ5953">
        <v>2</v>
      </c>
      <c r="AT5953">
        <v>2663</v>
      </c>
      <c r="AU5953">
        <v>4</v>
      </c>
    </row>
    <row r="5954" spans="1:47" x14ac:dyDescent="0.35">
      <c r="A5954">
        <v>10185</v>
      </c>
      <c r="B5954" t="s">
        <v>47</v>
      </c>
      <c r="C5954">
        <v>2016</v>
      </c>
      <c r="D5954">
        <v>6</v>
      </c>
      <c r="E5954">
        <v>7</v>
      </c>
      <c r="F5954">
        <v>19</v>
      </c>
      <c r="G5954">
        <v>15</v>
      </c>
      <c r="H5954">
        <v>33</v>
      </c>
      <c r="I5954">
        <v>31</v>
      </c>
      <c r="J5954">
        <v>6.3</v>
      </c>
      <c r="K5954">
        <v>6.3</v>
      </c>
      <c r="Q5954">
        <v>4</v>
      </c>
      <c r="R5954" t="s">
        <v>676</v>
      </c>
      <c r="T5954" t="s">
        <v>1252</v>
      </c>
      <c r="U5954">
        <v>1.2789999999999999</v>
      </c>
      <c r="V5954">
        <v>126.371</v>
      </c>
      <c r="W5954">
        <v>170</v>
      </c>
      <c r="AE5954">
        <v>1</v>
      </c>
      <c r="AI5954">
        <v>1</v>
      </c>
      <c r="AQ5954">
        <v>1</v>
      </c>
      <c r="AU5954">
        <v>1</v>
      </c>
    </row>
    <row r="5955" spans="1:47" x14ac:dyDescent="0.35">
      <c r="A5955">
        <v>10187</v>
      </c>
      <c r="B5955" t="s">
        <v>47</v>
      </c>
      <c r="C5955">
        <v>2016</v>
      </c>
      <c r="D5955">
        <v>7</v>
      </c>
      <c r="E5955">
        <v>1</v>
      </c>
      <c r="F5955">
        <v>14</v>
      </c>
      <c r="G5955">
        <v>59</v>
      </c>
      <c r="H5955">
        <v>15</v>
      </c>
      <c r="I5955">
        <v>10</v>
      </c>
      <c r="J5955">
        <v>5</v>
      </c>
      <c r="K5955">
        <v>5</v>
      </c>
      <c r="R5955" t="s">
        <v>1868</v>
      </c>
      <c r="T5955" t="s">
        <v>3904</v>
      </c>
      <c r="U5955">
        <v>38.881</v>
      </c>
      <c r="V5955">
        <v>70.558999999999997</v>
      </c>
      <c r="W5955">
        <v>40</v>
      </c>
      <c r="AE5955">
        <v>1</v>
      </c>
      <c r="AF5955">
        <v>31</v>
      </c>
      <c r="AG5955">
        <v>1</v>
      </c>
      <c r="AQ5955">
        <v>1</v>
      </c>
      <c r="AR5955">
        <v>31</v>
      </c>
      <c r="AS5955">
        <v>1</v>
      </c>
    </row>
    <row r="5956" spans="1:47" x14ac:dyDescent="0.35">
      <c r="A5956">
        <v>10188</v>
      </c>
      <c r="B5956" t="s">
        <v>47</v>
      </c>
      <c r="C5956">
        <v>2016</v>
      </c>
      <c r="D5956">
        <v>7</v>
      </c>
      <c r="E5956">
        <v>29</v>
      </c>
      <c r="F5956">
        <v>21</v>
      </c>
      <c r="G5956">
        <v>19</v>
      </c>
      <c r="H5956">
        <v>14</v>
      </c>
      <c r="I5956">
        <v>196</v>
      </c>
      <c r="J5956">
        <v>7.7</v>
      </c>
      <c r="K5956">
        <v>7.7</v>
      </c>
      <c r="Q5956">
        <v>4</v>
      </c>
      <c r="R5956" t="s">
        <v>647</v>
      </c>
      <c r="S5956" t="s">
        <v>3005</v>
      </c>
      <c r="T5956" t="s">
        <v>3905</v>
      </c>
      <c r="U5956">
        <v>18.542999999999999</v>
      </c>
      <c r="V5956">
        <v>145.50700000000001</v>
      </c>
      <c r="W5956">
        <v>170</v>
      </c>
    </row>
    <row r="5957" spans="1:47" x14ac:dyDescent="0.35">
      <c r="A5957">
        <v>10366</v>
      </c>
      <c r="B5957" t="s">
        <v>47</v>
      </c>
      <c r="C5957">
        <v>2016</v>
      </c>
      <c r="D5957">
        <v>7</v>
      </c>
      <c r="E5957">
        <v>31</v>
      </c>
      <c r="F5957">
        <v>9</v>
      </c>
      <c r="G5957">
        <v>18</v>
      </c>
      <c r="H5957">
        <v>17</v>
      </c>
      <c r="I5957">
        <v>25</v>
      </c>
      <c r="J5957">
        <v>4.9000000000000004</v>
      </c>
      <c r="M5957">
        <v>4.9000000000000004</v>
      </c>
      <c r="R5957" t="s">
        <v>93</v>
      </c>
      <c r="T5957" t="s">
        <v>2207</v>
      </c>
      <c r="U5957">
        <v>24.134</v>
      </c>
      <c r="V5957">
        <v>111.47799999999999</v>
      </c>
      <c r="W5957">
        <v>30</v>
      </c>
      <c r="AE5957">
        <v>2</v>
      </c>
      <c r="AH5957">
        <v>200</v>
      </c>
      <c r="AI5957">
        <v>3</v>
      </c>
      <c r="AQ5957">
        <v>2</v>
      </c>
      <c r="AT5957">
        <v>200</v>
      </c>
      <c r="AU5957">
        <v>3</v>
      </c>
    </row>
    <row r="5958" spans="1:47" x14ac:dyDescent="0.35">
      <c r="A5958">
        <v>10189</v>
      </c>
      <c r="B5958" t="s">
        <v>47</v>
      </c>
      <c r="C5958">
        <v>2016</v>
      </c>
      <c r="D5958">
        <v>7</v>
      </c>
      <c r="E5958">
        <v>31</v>
      </c>
      <c r="F5958">
        <v>23</v>
      </c>
      <c r="G5958">
        <v>41</v>
      </c>
      <c r="H5958">
        <v>28</v>
      </c>
      <c r="I5958">
        <v>21</v>
      </c>
      <c r="J5958">
        <v>5.6</v>
      </c>
      <c r="K5958">
        <v>5.6</v>
      </c>
      <c r="Q5958">
        <v>6</v>
      </c>
      <c r="R5958" t="s">
        <v>676</v>
      </c>
      <c r="T5958" t="s">
        <v>3906</v>
      </c>
      <c r="U5958">
        <v>-8.1940000000000008</v>
      </c>
      <c r="V5958">
        <v>117.81399999999999</v>
      </c>
      <c r="W5958">
        <v>60</v>
      </c>
      <c r="AB5958">
        <v>4</v>
      </c>
      <c r="AC5958">
        <v>1</v>
      </c>
      <c r="AE5958">
        <v>2</v>
      </c>
      <c r="AH5958">
        <v>700</v>
      </c>
      <c r="AI5958">
        <v>3</v>
      </c>
      <c r="AN5958">
        <v>4</v>
      </c>
      <c r="AO5958">
        <v>1</v>
      </c>
      <c r="AQ5958">
        <v>2</v>
      </c>
      <c r="AT5958">
        <v>700</v>
      </c>
      <c r="AU5958">
        <v>3</v>
      </c>
    </row>
    <row r="5959" spans="1:47" x14ac:dyDescent="0.35">
      <c r="A5959">
        <v>10190</v>
      </c>
      <c r="B5959" t="s">
        <v>51</v>
      </c>
      <c r="C5959">
        <v>2016</v>
      </c>
      <c r="D5959">
        <v>8</v>
      </c>
      <c r="E5959">
        <v>12</v>
      </c>
      <c r="F5959">
        <v>1</v>
      </c>
      <c r="G5959">
        <v>26</v>
      </c>
      <c r="H5959">
        <v>28</v>
      </c>
      <c r="I5959">
        <v>16</v>
      </c>
      <c r="J5959">
        <v>7.2</v>
      </c>
      <c r="K5959">
        <v>7.2</v>
      </c>
      <c r="R5959" t="s">
        <v>1543</v>
      </c>
      <c r="T5959" t="s">
        <v>1781</v>
      </c>
      <c r="U5959">
        <v>-22.477</v>
      </c>
      <c r="V5959">
        <v>173.11699999999999</v>
      </c>
      <c r="W5959">
        <v>170</v>
      </c>
    </row>
    <row r="5960" spans="1:47" x14ac:dyDescent="0.35">
      <c r="A5960">
        <v>10191</v>
      </c>
      <c r="B5960" t="s">
        <v>47</v>
      </c>
      <c r="C5960">
        <v>2016</v>
      </c>
      <c r="D5960">
        <v>8</v>
      </c>
      <c r="E5960">
        <v>15</v>
      </c>
      <c r="F5960">
        <v>2</v>
      </c>
      <c r="G5960">
        <v>58</v>
      </c>
      <c r="H5960" t="s">
        <v>48</v>
      </c>
      <c r="I5960">
        <v>8</v>
      </c>
      <c r="J5960">
        <v>5.5</v>
      </c>
      <c r="K5960">
        <v>5.5</v>
      </c>
      <c r="Q5960">
        <v>6</v>
      </c>
      <c r="R5960" t="s">
        <v>479</v>
      </c>
      <c r="T5960" t="s">
        <v>872</v>
      </c>
      <c r="U5960">
        <v>-15.64</v>
      </c>
      <c r="V5960">
        <v>-71.680000000000007</v>
      </c>
      <c r="W5960">
        <v>160</v>
      </c>
      <c r="X5960">
        <v>9</v>
      </c>
      <c r="Y5960">
        <v>1</v>
      </c>
      <c r="AB5960">
        <v>68</v>
      </c>
      <c r="AC5960">
        <v>2</v>
      </c>
      <c r="AE5960">
        <v>2</v>
      </c>
      <c r="AF5960">
        <v>605</v>
      </c>
      <c r="AG5960">
        <v>3</v>
      </c>
      <c r="AH5960">
        <v>671</v>
      </c>
      <c r="AI5960">
        <v>3</v>
      </c>
      <c r="AJ5960">
        <v>9</v>
      </c>
      <c r="AK5960">
        <v>1</v>
      </c>
      <c r="AN5960">
        <v>68</v>
      </c>
      <c r="AO5960">
        <v>2</v>
      </c>
      <c r="AQ5960">
        <v>2</v>
      </c>
      <c r="AR5960">
        <v>605</v>
      </c>
      <c r="AS5960">
        <v>3</v>
      </c>
      <c r="AT5960">
        <v>671</v>
      </c>
      <c r="AU5960">
        <v>3</v>
      </c>
    </row>
    <row r="5961" spans="1:47" x14ac:dyDescent="0.35">
      <c r="A5961">
        <v>10192</v>
      </c>
      <c r="B5961" t="s">
        <v>51</v>
      </c>
      <c r="C5961">
        <v>2016</v>
      </c>
      <c r="D5961">
        <v>8</v>
      </c>
      <c r="E5961">
        <v>19</v>
      </c>
      <c r="F5961">
        <v>7</v>
      </c>
      <c r="G5961">
        <v>33</v>
      </c>
      <c r="H5961">
        <v>11</v>
      </c>
      <c r="I5961">
        <v>10</v>
      </c>
      <c r="J5961">
        <v>7.4</v>
      </c>
      <c r="K5961">
        <v>7.4</v>
      </c>
      <c r="R5961" t="s">
        <v>2121</v>
      </c>
      <c r="T5961" t="s">
        <v>2122</v>
      </c>
      <c r="U5961">
        <v>-55.284999999999997</v>
      </c>
      <c r="V5961">
        <v>-31.876999999999999</v>
      </c>
      <c r="W5961">
        <v>70</v>
      </c>
    </row>
    <row r="5962" spans="1:47" x14ac:dyDescent="0.35">
      <c r="A5962">
        <v>10481</v>
      </c>
      <c r="B5962" t="s">
        <v>51</v>
      </c>
      <c r="C5962">
        <v>2016</v>
      </c>
      <c r="D5962">
        <v>8</v>
      </c>
      <c r="E5962">
        <v>20</v>
      </c>
      <c r="F5962">
        <v>9</v>
      </c>
      <c r="G5962">
        <v>1</v>
      </c>
      <c r="H5962">
        <v>26</v>
      </c>
      <c r="I5962">
        <v>10</v>
      </c>
      <c r="J5962">
        <v>6</v>
      </c>
      <c r="K5962">
        <v>6</v>
      </c>
      <c r="Q5962">
        <v>2</v>
      </c>
      <c r="R5962" t="s">
        <v>199</v>
      </c>
      <c r="T5962" t="s">
        <v>1973</v>
      </c>
      <c r="U5962">
        <v>40.393999999999998</v>
      </c>
      <c r="V5962">
        <v>143.68</v>
      </c>
      <c r="W5962">
        <v>30</v>
      </c>
    </row>
    <row r="5963" spans="1:47" x14ac:dyDescent="0.35">
      <c r="A5963">
        <v>10194</v>
      </c>
      <c r="B5963" t="s">
        <v>47</v>
      </c>
      <c r="C5963">
        <v>2016</v>
      </c>
      <c r="D5963">
        <v>8</v>
      </c>
      <c r="E5963">
        <v>24</v>
      </c>
      <c r="F5963">
        <v>1</v>
      </c>
      <c r="G5963">
        <v>36</v>
      </c>
      <c r="H5963">
        <v>2</v>
      </c>
      <c r="I5963">
        <v>4</v>
      </c>
      <c r="J5963">
        <v>6.2</v>
      </c>
      <c r="K5963">
        <v>6.2</v>
      </c>
      <c r="Q5963">
        <v>9</v>
      </c>
      <c r="R5963" t="s">
        <v>60</v>
      </c>
      <c r="T5963" t="s">
        <v>3907</v>
      </c>
      <c r="U5963">
        <v>42.704000000000001</v>
      </c>
      <c r="V5963">
        <v>13.238</v>
      </c>
      <c r="W5963">
        <v>130</v>
      </c>
      <c r="X5963">
        <v>299</v>
      </c>
      <c r="Y5963">
        <v>3</v>
      </c>
      <c r="Z5963">
        <v>15</v>
      </c>
      <c r="AA5963">
        <v>1</v>
      </c>
      <c r="AB5963">
        <v>368</v>
      </c>
      <c r="AC5963">
        <v>3</v>
      </c>
      <c r="AD5963">
        <v>5000</v>
      </c>
      <c r="AE5963">
        <v>4</v>
      </c>
      <c r="AG5963">
        <v>3</v>
      </c>
      <c r="AI5963">
        <v>2</v>
      </c>
      <c r="AJ5963">
        <v>299</v>
      </c>
      <c r="AK5963">
        <v>3</v>
      </c>
      <c r="AL5963">
        <v>15</v>
      </c>
      <c r="AM5963">
        <v>1</v>
      </c>
      <c r="AN5963">
        <v>368</v>
      </c>
      <c r="AO5963">
        <v>3</v>
      </c>
      <c r="AP5963">
        <v>5000</v>
      </c>
      <c r="AQ5963">
        <v>4</v>
      </c>
      <c r="AS5963">
        <v>3</v>
      </c>
      <c r="AU5963">
        <v>2</v>
      </c>
    </row>
    <row r="5964" spans="1:47" x14ac:dyDescent="0.35">
      <c r="A5964">
        <v>10195</v>
      </c>
      <c r="B5964" t="s">
        <v>47</v>
      </c>
      <c r="C5964">
        <v>2016</v>
      </c>
      <c r="D5964">
        <v>8</v>
      </c>
      <c r="E5964">
        <v>24</v>
      </c>
      <c r="F5964">
        <v>10</v>
      </c>
      <c r="G5964">
        <v>34</v>
      </c>
      <c r="H5964">
        <v>58</v>
      </c>
      <c r="I5964">
        <v>82</v>
      </c>
      <c r="J5964">
        <v>6.8</v>
      </c>
      <c r="K5964">
        <v>6.8</v>
      </c>
      <c r="Q5964">
        <v>5</v>
      </c>
      <c r="R5964" t="s">
        <v>851</v>
      </c>
      <c r="T5964" t="s">
        <v>3908</v>
      </c>
      <c r="U5964">
        <v>20.922999999999998</v>
      </c>
      <c r="V5964">
        <v>94.569000000000003</v>
      </c>
      <c r="W5964">
        <v>60</v>
      </c>
      <c r="X5964">
        <v>4</v>
      </c>
      <c r="Y5964">
        <v>1</v>
      </c>
      <c r="AB5964">
        <v>20</v>
      </c>
      <c r="AC5964">
        <v>1</v>
      </c>
      <c r="AD5964">
        <v>10</v>
      </c>
      <c r="AE5964">
        <v>3</v>
      </c>
      <c r="AH5964">
        <v>230</v>
      </c>
      <c r="AI5964">
        <v>3</v>
      </c>
      <c r="AJ5964">
        <v>4</v>
      </c>
      <c r="AK5964">
        <v>1</v>
      </c>
      <c r="AN5964">
        <v>20</v>
      </c>
      <c r="AO5964">
        <v>1</v>
      </c>
      <c r="AP5964">
        <v>10</v>
      </c>
      <c r="AQ5964">
        <v>3</v>
      </c>
      <c r="AT5964">
        <v>230</v>
      </c>
      <c r="AU5964">
        <v>2</v>
      </c>
    </row>
    <row r="5965" spans="1:47" x14ac:dyDescent="0.35">
      <c r="A5965">
        <v>10196</v>
      </c>
      <c r="B5965" t="s">
        <v>51</v>
      </c>
      <c r="C5965">
        <v>2016</v>
      </c>
      <c r="D5965">
        <v>9</v>
      </c>
      <c r="E5965">
        <v>1</v>
      </c>
      <c r="F5965">
        <v>16</v>
      </c>
      <c r="G5965">
        <v>37</v>
      </c>
      <c r="H5965">
        <v>3</v>
      </c>
      <c r="I5965">
        <v>19</v>
      </c>
      <c r="J5965">
        <v>7</v>
      </c>
      <c r="K5965">
        <v>7</v>
      </c>
      <c r="Q5965">
        <v>5</v>
      </c>
      <c r="R5965" t="s">
        <v>1186</v>
      </c>
      <c r="T5965" t="s">
        <v>3909</v>
      </c>
      <c r="U5965">
        <v>-37.359000000000002</v>
      </c>
      <c r="V5965">
        <v>179.14599999999999</v>
      </c>
      <c r="W5965">
        <v>170</v>
      </c>
    </row>
    <row r="5966" spans="1:47" x14ac:dyDescent="0.35">
      <c r="A5966">
        <v>10197</v>
      </c>
      <c r="B5966" t="s">
        <v>47</v>
      </c>
      <c r="C5966">
        <v>2016</v>
      </c>
      <c r="D5966">
        <v>9</v>
      </c>
      <c r="E5966">
        <v>10</v>
      </c>
      <c r="F5966">
        <v>12</v>
      </c>
      <c r="G5966">
        <v>27</v>
      </c>
      <c r="H5966">
        <v>41</v>
      </c>
      <c r="I5966">
        <v>40</v>
      </c>
      <c r="J5966">
        <v>5.9</v>
      </c>
      <c r="K5966">
        <v>5.9</v>
      </c>
      <c r="R5966" t="s">
        <v>2476</v>
      </c>
      <c r="T5966" t="s">
        <v>3910</v>
      </c>
      <c r="U5966">
        <v>-1.036</v>
      </c>
      <c r="V5966">
        <v>31.617999999999999</v>
      </c>
      <c r="W5966">
        <v>10</v>
      </c>
      <c r="X5966">
        <v>23</v>
      </c>
      <c r="Y5966">
        <v>1</v>
      </c>
      <c r="AB5966">
        <v>252</v>
      </c>
      <c r="AC5966">
        <v>3</v>
      </c>
      <c r="AD5966">
        <v>458</v>
      </c>
      <c r="AE5966">
        <v>4</v>
      </c>
      <c r="AF5966">
        <v>1172</v>
      </c>
      <c r="AG5966">
        <v>4</v>
      </c>
      <c r="AH5966">
        <v>6281</v>
      </c>
      <c r="AI5966">
        <v>4</v>
      </c>
      <c r="AJ5966">
        <v>23</v>
      </c>
      <c r="AK5966">
        <v>1</v>
      </c>
      <c r="AN5966">
        <v>252</v>
      </c>
      <c r="AO5966">
        <v>3</v>
      </c>
      <c r="AP5966">
        <v>458</v>
      </c>
      <c r="AQ5966">
        <v>4</v>
      </c>
      <c r="AR5966">
        <v>1172</v>
      </c>
      <c r="AS5966">
        <v>4</v>
      </c>
      <c r="AT5966">
        <v>6281</v>
      </c>
      <c r="AU5966">
        <v>4</v>
      </c>
    </row>
    <row r="5967" spans="1:47" x14ac:dyDescent="0.35">
      <c r="A5967">
        <v>10198</v>
      </c>
      <c r="B5967" t="s">
        <v>47</v>
      </c>
      <c r="C5967">
        <v>2016</v>
      </c>
      <c r="D5967">
        <v>9</v>
      </c>
      <c r="E5967">
        <v>11</v>
      </c>
      <c r="F5967">
        <v>13</v>
      </c>
      <c r="G5967">
        <v>10</v>
      </c>
      <c r="H5967">
        <v>7</v>
      </c>
      <c r="I5967">
        <v>13</v>
      </c>
      <c r="J5967">
        <v>5.0999999999999996</v>
      </c>
      <c r="K5967">
        <v>5.0999999999999996</v>
      </c>
      <c r="Q5967">
        <v>6</v>
      </c>
      <c r="R5967" t="s">
        <v>153</v>
      </c>
      <c r="T5967" t="s">
        <v>265</v>
      </c>
      <c r="U5967">
        <v>42.008000000000003</v>
      </c>
      <c r="V5967">
        <v>21.488</v>
      </c>
      <c r="W5967">
        <v>130</v>
      </c>
      <c r="AB5967">
        <v>30</v>
      </c>
      <c r="AC5967">
        <v>1</v>
      </c>
      <c r="AD5967">
        <v>10</v>
      </c>
      <c r="AE5967">
        <v>3</v>
      </c>
      <c r="AI5967">
        <v>1</v>
      </c>
      <c r="AN5967">
        <v>30</v>
      </c>
      <c r="AO5967">
        <v>1</v>
      </c>
      <c r="AP5967">
        <v>10</v>
      </c>
      <c r="AQ5967">
        <v>3</v>
      </c>
      <c r="AU5967">
        <v>1</v>
      </c>
    </row>
    <row r="5968" spans="1:47" x14ac:dyDescent="0.35">
      <c r="A5968">
        <v>10199</v>
      </c>
      <c r="B5968" t="s">
        <v>47</v>
      </c>
      <c r="C5968">
        <v>2016</v>
      </c>
      <c r="D5968">
        <v>9</v>
      </c>
      <c r="E5968">
        <v>12</v>
      </c>
      <c r="F5968">
        <v>11</v>
      </c>
      <c r="G5968">
        <v>33</v>
      </c>
      <c r="H5968">
        <v>17</v>
      </c>
      <c r="I5968">
        <v>13</v>
      </c>
      <c r="J5968">
        <v>5.4</v>
      </c>
      <c r="K5968">
        <v>5.4</v>
      </c>
      <c r="Q5968">
        <v>6</v>
      </c>
      <c r="R5968" t="s">
        <v>116</v>
      </c>
      <c r="T5968" t="s">
        <v>3911</v>
      </c>
      <c r="U5968">
        <v>35.780999999999999</v>
      </c>
      <c r="V5968">
        <v>129.21600000000001</v>
      </c>
      <c r="W5968">
        <v>30</v>
      </c>
      <c r="X5968">
        <v>1</v>
      </c>
      <c r="Y5968">
        <v>1</v>
      </c>
      <c r="AB5968">
        <v>14</v>
      </c>
      <c r="AC5968">
        <v>1</v>
      </c>
      <c r="AD5968">
        <v>21</v>
      </c>
      <c r="AE5968">
        <v>3</v>
      </c>
      <c r="AH5968">
        <v>106</v>
      </c>
      <c r="AI5968">
        <v>3</v>
      </c>
      <c r="AJ5968">
        <v>1</v>
      </c>
      <c r="AK5968">
        <v>1</v>
      </c>
      <c r="AN5968">
        <v>14</v>
      </c>
      <c r="AO5968">
        <v>1</v>
      </c>
      <c r="AP5968">
        <v>21</v>
      </c>
      <c r="AQ5968">
        <v>3</v>
      </c>
      <c r="AT5968">
        <v>106</v>
      </c>
      <c r="AU5968">
        <v>3</v>
      </c>
    </row>
    <row r="5969" spans="1:47" x14ac:dyDescent="0.35">
      <c r="A5969">
        <v>10228</v>
      </c>
      <c r="B5969" t="s">
        <v>47</v>
      </c>
      <c r="C5969">
        <v>2016</v>
      </c>
      <c r="D5969">
        <v>9</v>
      </c>
      <c r="E5969">
        <v>23</v>
      </c>
      <c r="F5969">
        <v>16</v>
      </c>
      <c r="G5969">
        <v>12</v>
      </c>
      <c r="H5969">
        <v>1</v>
      </c>
      <c r="I5969">
        <v>10</v>
      </c>
      <c r="J5969">
        <v>4.8</v>
      </c>
      <c r="M5969">
        <v>4.8</v>
      </c>
      <c r="R5969" t="s">
        <v>3325</v>
      </c>
      <c r="T5969" t="s">
        <v>3912</v>
      </c>
      <c r="U5969">
        <v>-2.65</v>
      </c>
      <c r="V5969">
        <v>29.06</v>
      </c>
      <c r="W5969">
        <v>10</v>
      </c>
      <c r="X5969">
        <v>8</v>
      </c>
      <c r="Y5969">
        <v>1</v>
      </c>
      <c r="AC5969">
        <v>1</v>
      </c>
      <c r="AE5969">
        <v>1</v>
      </c>
      <c r="AF5969">
        <v>22</v>
      </c>
      <c r="AG5969">
        <v>1</v>
      </c>
      <c r="AJ5969">
        <v>8</v>
      </c>
      <c r="AK5969">
        <v>1</v>
      </c>
      <c r="AO5969">
        <v>1</v>
      </c>
      <c r="AQ5969">
        <v>1</v>
      </c>
      <c r="AR5969">
        <v>22</v>
      </c>
      <c r="AS5969">
        <v>1</v>
      </c>
    </row>
    <row r="5970" spans="1:47" x14ac:dyDescent="0.35">
      <c r="A5970">
        <v>10373</v>
      </c>
      <c r="B5970" t="s">
        <v>47</v>
      </c>
      <c r="C5970">
        <v>2016</v>
      </c>
      <c r="D5970">
        <v>9</v>
      </c>
      <c r="E5970">
        <v>28</v>
      </c>
      <c r="F5970">
        <v>16</v>
      </c>
      <c r="G5970">
        <v>49</v>
      </c>
      <c r="H5970">
        <v>1</v>
      </c>
      <c r="I5970">
        <v>8</v>
      </c>
      <c r="J5970">
        <v>5.5</v>
      </c>
      <c r="K5970">
        <v>5.5</v>
      </c>
      <c r="Q5970">
        <v>4</v>
      </c>
      <c r="R5970" t="s">
        <v>713</v>
      </c>
      <c r="T5970" t="s">
        <v>714</v>
      </c>
      <c r="U5970">
        <v>12.442</v>
      </c>
      <c r="V5970">
        <v>-86.515000000000001</v>
      </c>
      <c r="W5970">
        <v>100</v>
      </c>
      <c r="X5970">
        <v>1</v>
      </c>
      <c r="Y5970">
        <v>1</v>
      </c>
      <c r="AB5970">
        <v>5</v>
      </c>
      <c r="AC5970">
        <v>1</v>
      </c>
      <c r="AE5970">
        <v>2</v>
      </c>
      <c r="AF5970">
        <v>6</v>
      </c>
      <c r="AG5970">
        <v>1</v>
      </c>
      <c r="AH5970">
        <v>487</v>
      </c>
      <c r="AI5970">
        <v>3</v>
      </c>
      <c r="AJ5970">
        <v>1</v>
      </c>
      <c r="AK5970">
        <v>1</v>
      </c>
      <c r="AN5970">
        <v>5</v>
      </c>
      <c r="AO5970">
        <v>1</v>
      </c>
      <c r="AQ5970">
        <v>2</v>
      </c>
      <c r="AR5970">
        <v>6</v>
      </c>
      <c r="AS5970">
        <v>1</v>
      </c>
      <c r="AT5970">
        <v>487</v>
      </c>
      <c r="AU5970">
        <v>3</v>
      </c>
    </row>
    <row r="5971" spans="1:47" x14ac:dyDescent="0.35">
      <c r="A5971">
        <v>10229</v>
      </c>
      <c r="B5971" t="s">
        <v>47</v>
      </c>
      <c r="C5971">
        <v>2016</v>
      </c>
      <c r="D5971">
        <v>10</v>
      </c>
      <c r="E5971">
        <v>1</v>
      </c>
      <c r="F5971">
        <v>8</v>
      </c>
      <c r="G5971">
        <v>4</v>
      </c>
      <c r="H5971">
        <v>33</v>
      </c>
      <c r="I5971">
        <v>10</v>
      </c>
      <c r="J5971">
        <v>5.4</v>
      </c>
      <c r="M5971">
        <v>5.4</v>
      </c>
      <c r="Q5971">
        <v>2</v>
      </c>
      <c r="R5971" t="s">
        <v>115</v>
      </c>
      <c r="T5971" t="s">
        <v>3913</v>
      </c>
      <c r="U5971">
        <v>34.905000000000001</v>
      </c>
      <c r="V5971">
        <v>73.682000000000002</v>
      </c>
      <c r="W5971">
        <v>60</v>
      </c>
      <c r="X5971">
        <v>1</v>
      </c>
      <c r="Y5971">
        <v>1</v>
      </c>
      <c r="AC5971">
        <v>2</v>
      </c>
      <c r="AE5971">
        <v>1</v>
      </c>
      <c r="AG5971">
        <v>2</v>
      </c>
      <c r="AJ5971">
        <v>1</v>
      </c>
      <c r="AK5971">
        <v>1</v>
      </c>
      <c r="AO5971">
        <v>2</v>
      </c>
      <c r="AQ5971">
        <v>1</v>
      </c>
      <c r="AS5971">
        <v>2</v>
      </c>
    </row>
    <row r="5972" spans="1:47" x14ac:dyDescent="0.35">
      <c r="A5972">
        <v>10200</v>
      </c>
      <c r="B5972" t="s">
        <v>47</v>
      </c>
      <c r="C5972">
        <v>2016</v>
      </c>
      <c r="D5972">
        <v>10</v>
      </c>
      <c r="E5972">
        <v>21</v>
      </c>
      <c r="F5972">
        <v>5</v>
      </c>
      <c r="G5972">
        <v>8</v>
      </c>
      <c r="H5972">
        <v>39</v>
      </c>
      <c r="I5972">
        <v>6</v>
      </c>
      <c r="J5972">
        <v>6.2</v>
      </c>
      <c r="K5972">
        <v>6.2</v>
      </c>
      <c r="Q5972">
        <v>6</v>
      </c>
      <c r="R5972" t="s">
        <v>199</v>
      </c>
      <c r="T5972" t="s">
        <v>3914</v>
      </c>
      <c r="U5972">
        <v>35.374000000000002</v>
      </c>
      <c r="V5972">
        <v>133.809</v>
      </c>
      <c r="W5972">
        <v>30</v>
      </c>
      <c r="AB5972">
        <v>7</v>
      </c>
      <c r="AC5972">
        <v>1</v>
      </c>
      <c r="AD5972">
        <v>100</v>
      </c>
      <c r="AE5972">
        <v>4</v>
      </c>
      <c r="AF5972">
        <v>2</v>
      </c>
      <c r="AG5972">
        <v>1</v>
      </c>
      <c r="AH5972">
        <v>160</v>
      </c>
      <c r="AI5972">
        <v>3</v>
      </c>
      <c r="AN5972">
        <v>7</v>
      </c>
      <c r="AO5972">
        <v>1</v>
      </c>
      <c r="AP5972">
        <v>100</v>
      </c>
      <c r="AQ5972">
        <v>4</v>
      </c>
      <c r="AR5972">
        <v>2</v>
      </c>
      <c r="AS5972">
        <v>1</v>
      </c>
      <c r="AT5972">
        <v>160</v>
      </c>
      <c r="AU5972">
        <v>3</v>
      </c>
    </row>
    <row r="5973" spans="1:47" x14ac:dyDescent="0.35">
      <c r="A5973">
        <v>10201</v>
      </c>
      <c r="B5973" t="s">
        <v>47</v>
      </c>
      <c r="C5973">
        <v>2016</v>
      </c>
      <c r="D5973">
        <v>10</v>
      </c>
      <c r="E5973">
        <v>26</v>
      </c>
      <c r="F5973">
        <v>19</v>
      </c>
      <c r="G5973">
        <v>18</v>
      </c>
      <c r="H5973">
        <v>43</v>
      </c>
      <c r="I5973">
        <v>10</v>
      </c>
      <c r="J5973">
        <v>6.1</v>
      </c>
      <c r="K5973">
        <v>6.1</v>
      </c>
      <c r="Q5973">
        <v>7</v>
      </c>
      <c r="R5973" t="s">
        <v>60</v>
      </c>
      <c r="T5973" t="s">
        <v>3915</v>
      </c>
      <c r="U5973">
        <v>42.956000000000003</v>
      </c>
      <c r="V5973">
        <v>13.067</v>
      </c>
      <c r="W5973">
        <v>130</v>
      </c>
      <c r="X5973">
        <v>1</v>
      </c>
      <c r="Y5973">
        <v>1</v>
      </c>
      <c r="AC5973">
        <v>1</v>
      </c>
      <c r="AE5973">
        <v>4</v>
      </c>
      <c r="AH5973">
        <v>1001</v>
      </c>
      <c r="AI5973">
        <v>4</v>
      </c>
      <c r="AJ5973">
        <v>1</v>
      </c>
      <c r="AK5973">
        <v>1</v>
      </c>
      <c r="AO5973">
        <v>1</v>
      </c>
      <c r="AQ5973">
        <v>4</v>
      </c>
      <c r="AT5973">
        <v>1001</v>
      </c>
      <c r="AU5973">
        <v>4</v>
      </c>
    </row>
    <row r="5974" spans="1:47" x14ac:dyDescent="0.35">
      <c r="A5974">
        <v>10202</v>
      </c>
      <c r="B5974" t="s">
        <v>47</v>
      </c>
      <c r="C5974">
        <v>2016</v>
      </c>
      <c r="D5974">
        <v>10</v>
      </c>
      <c r="E5974">
        <v>30</v>
      </c>
      <c r="F5974">
        <v>6</v>
      </c>
      <c r="G5974">
        <v>40</v>
      </c>
      <c r="H5974">
        <v>5</v>
      </c>
      <c r="I5974">
        <v>9</v>
      </c>
      <c r="J5974">
        <v>6.6</v>
      </c>
      <c r="K5974">
        <v>6.6</v>
      </c>
      <c r="Q5974">
        <v>7</v>
      </c>
      <c r="R5974" t="s">
        <v>60</v>
      </c>
      <c r="T5974" t="s">
        <v>3916</v>
      </c>
      <c r="U5974">
        <v>42.84</v>
      </c>
      <c r="V5974">
        <v>13.11</v>
      </c>
      <c r="W5974">
        <v>130</v>
      </c>
      <c r="X5974">
        <v>2</v>
      </c>
      <c r="Y5974">
        <v>1</v>
      </c>
      <c r="AB5974">
        <v>20</v>
      </c>
      <c r="AC5974">
        <v>1</v>
      </c>
      <c r="AD5974">
        <v>200</v>
      </c>
      <c r="AE5974">
        <v>4</v>
      </c>
      <c r="AG5974">
        <v>1</v>
      </c>
      <c r="AI5974">
        <v>4</v>
      </c>
      <c r="AJ5974">
        <v>2</v>
      </c>
      <c r="AK5974">
        <v>1</v>
      </c>
      <c r="AN5974">
        <v>20</v>
      </c>
      <c r="AO5974">
        <v>1</v>
      </c>
      <c r="AP5974">
        <v>200</v>
      </c>
      <c r="AQ5974">
        <v>4</v>
      </c>
      <c r="AS5974">
        <v>1</v>
      </c>
      <c r="AU5974">
        <v>4</v>
      </c>
    </row>
    <row r="5975" spans="1:47" x14ac:dyDescent="0.35">
      <c r="A5975">
        <v>10204</v>
      </c>
      <c r="B5975" t="s">
        <v>47</v>
      </c>
      <c r="C5975">
        <v>2016</v>
      </c>
      <c r="D5975">
        <v>11</v>
      </c>
      <c r="E5975">
        <v>7</v>
      </c>
      <c r="F5975">
        <v>1</v>
      </c>
      <c r="G5975">
        <v>44</v>
      </c>
      <c r="H5975">
        <v>7</v>
      </c>
      <c r="I5975">
        <v>3</v>
      </c>
      <c r="J5975">
        <v>5</v>
      </c>
      <c r="K5975">
        <v>5</v>
      </c>
      <c r="Q5975">
        <v>6</v>
      </c>
      <c r="R5975" t="s">
        <v>505</v>
      </c>
      <c r="S5975" t="s">
        <v>3726</v>
      </c>
      <c r="T5975" t="s">
        <v>3917</v>
      </c>
      <c r="U5975">
        <v>35.988</v>
      </c>
      <c r="V5975">
        <v>-96.805000000000007</v>
      </c>
      <c r="W5975">
        <v>150</v>
      </c>
      <c r="AC5975">
        <v>1</v>
      </c>
      <c r="AD5975">
        <v>20</v>
      </c>
      <c r="AE5975">
        <v>3</v>
      </c>
      <c r="AH5975">
        <v>50</v>
      </c>
      <c r="AI5975">
        <v>1</v>
      </c>
      <c r="AO5975">
        <v>1</v>
      </c>
      <c r="AP5975">
        <v>20</v>
      </c>
      <c r="AQ5975">
        <v>3</v>
      </c>
      <c r="AT5975">
        <v>50</v>
      </c>
      <c r="AU5975">
        <v>1</v>
      </c>
    </row>
    <row r="5976" spans="1:47" x14ac:dyDescent="0.35">
      <c r="A5976">
        <v>10206</v>
      </c>
      <c r="B5976" t="s">
        <v>51</v>
      </c>
      <c r="C5976">
        <v>2016</v>
      </c>
      <c r="D5976">
        <v>11</v>
      </c>
      <c r="E5976">
        <v>13</v>
      </c>
      <c r="F5976">
        <v>11</v>
      </c>
      <c r="G5976">
        <v>2</v>
      </c>
      <c r="H5976">
        <v>34</v>
      </c>
      <c r="I5976">
        <v>15</v>
      </c>
      <c r="J5976">
        <v>7.8</v>
      </c>
      <c r="K5976">
        <v>7.8</v>
      </c>
      <c r="Q5976">
        <v>8</v>
      </c>
      <c r="R5976" t="s">
        <v>1186</v>
      </c>
      <c r="T5976" t="s">
        <v>3918</v>
      </c>
      <c r="U5976">
        <v>-42.737000000000002</v>
      </c>
      <c r="V5976">
        <v>173.054</v>
      </c>
      <c r="W5976">
        <v>170</v>
      </c>
      <c r="X5976">
        <v>2</v>
      </c>
      <c r="Y5976">
        <v>1</v>
      </c>
      <c r="AE5976">
        <v>2</v>
      </c>
      <c r="AI5976">
        <v>1</v>
      </c>
      <c r="AJ5976">
        <v>2</v>
      </c>
      <c r="AK5976">
        <v>1</v>
      </c>
      <c r="AP5976">
        <v>3900</v>
      </c>
      <c r="AQ5976">
        <v>4</v>
      </c>
      <c r="AR5976">
        <v>1</v>
      </c>
      <c r="AS5976">
        <v>1</v>
      </c>
      <c r="AU5976">
        <v>1</v>
      </c>
    </row>
    <row r="5977" spans="1:47" x14ac:dyDescent="0.35">
      <c r="A5977">
        <v>10209</v>
      </c>
      <c r="B5977" t="s">
        <v>51</v>
      </c>
      <c r="C5977">
        <v>2016</v>
      </c>
      <c r="D5977">
        <v>11</v>
      </c>
      <c r="E5977">
        <v>21</v>
      </c>
      <c r="F5977">
        <v>20</v>
      </c>
      <c r="G5977">
        <v>59</v>
      </c>
      <c r="H5977">
        <v>27</v>
      </c>
      <c r="I5977">
        <v>9</v>
      </c>
      <c r="J5977">
        <v>6.9</v>
      </c>
      <c r="K5977">
        <v>6.9</v>
      </c>
      <c r="Q5977">
        <v>7</v>
      </c>
      <c r="R5977" t="s">
        <v>199</v>
      </c>
      <c r="T5977" t="s">
        <v>3738</v>
      </c>
      <c r="U5977">
        <v>37.393000000000001</v>
      </c>
      <c r="V5977">
        <v>141.387</v>
      </c>
      <c r="W5977">
        <v>30</v>
      </c>
      <c r="AB5977">
        <v>15</v>
      </c>
      <c r="AC5977">
        <v>1</v>
      </c>
      <c r="AE5977">
        <v>1</v>
      </c>
      <c r="AN5977">
        <v>15</v>
      </c>
      <c r="AO5977">
        <v>1</v>
      </c>
      <c r="AQ5977">
        <v>1</v>
      </c>
    </row>
    <row r="5978" spans="1:47" x14ac:dyDescent="0.35">
      <c r="A5978">
        <v>10211</v>
      </c>
      <c r="B5978" t="s">
        <v>51</v>
      </c>
      <c r="C5978">
        <v>2016</v>
      </c>
      <c r="D5978">
        <v>11</v>
      </c>
      <c r="E5978">
        <v>24</v>
      </c>
      <c r="F5978">
        <v>18</v>
      </c>
      <c r="G5978">
        <v>43</v>
      </c>
      <c r="H5978" t="s">
        <v>48</v>
      </c>
      <c r="I5978">
        <v>33</v>
      </c>
      <c r="J5978">
        <v>6.9</v>
      </c>
      <c r="K5978">
        <v>6.9</v>
      </c>
      <c r="Q5978">
        <v>5</v>
      </c>
      <c r="R5978" t="s">
        <v>713</v>
      </c>
      <c r="T5978" t="s">
        <v>713</v>
      </c>
      <c r="U5978">
        <v>11.96</v>
      </c>
      <c r="V5978">
        <v>-88.834999999999994</v>
      </c>
      <c r="W5978">
        <v>100</v>
      </c>
    </row>
    <row r="5979" spans="1:47" x14ac:dyDescent="0.35">
      <c r="A5979">
        <v>10386</v>
      </c>
      <c r="B5979" t="s">
        <v>47</v>
      </c>
      <c r="C5979">
        <v>2016</v>
      </c>
      <c r="D5979">
        <v>11</v>
      </c>
      <c r="E5979">
        <v>25</v>
      </c>
      <c r="F5979">
        <v>14</v>
      </c>
      <c r="G5979">
        <v>25</v>
      </c>
      <c r="H5979">
        <v>11</v>
      </c>
      <c r="I5979">
        <v>17</v>
      </c>
      <c r="J5979">
        <v>6.6</v>
      </c>
      <c r="K5979">
        <v>6.6</v>
      </c>
      <c r="Q5979">
        <v>7</v>
      </c>
      <c r="R5979" t="s">
        <v>93</v>
      </c>
      <c r="T5979" t="s">
        <v>1726</v>
      </c>
      <c r="U5979">
        <v>39.273000000000003</v>
      </c>
      <c r="V5979">
        <v>73.977999999999994</v>
      </c>
      <c r="W5979">
        <v>40</v>
      </c>
      <c r="X5979">
        <v>1</v>
      </c>
      <c r="Y5979">
        <v>1</v>
      </c>
      <c r="AD5979">
        <v>5.5</v>
      </c>
      <c r="AE5979">
        <v>3</v>
      </c>
      <c r="AG5979">
        <v>2</v>
      </c>
      <c r="AJ5979">
        <v>1</v>
      </c>
      <c r="AK5979">
        <v>1</v>
      </c>
      <c r="AP5979">
        <v>5.5</v>
      </c>
      <c r="AQ5979">
        <v>3</v>
      </c>
      <c r="AS5979">
        <v>2</v>
      </c>
    </row>
    <row r="5980" spans="1:47" x14ac:dyDescent="0.35">
      <c r="A5980">
        <v>10230</v>
      </c>
      <c r="B5980" t="s">
        <v>47</v>
      </c>
      <c r="C5980">
        <v>2016</v>
      </c>
      <c r="D5980">
        <v>11</v>
      </c>
      <c r="E5980">
        <v>27</v>
      </c>
      <c r="F5980">
        <v>23</v>
      </c>
      <c r="G5980">
        <v>35</v>
      </c>
      <c r="H5980">
        <v>2</v>
      </c>
      <c r="I5980">
        <v>10</v>
      </c>
      <c r="J5980">
        <v>5.4</v>
      </c>
      <c r="M5980">
        <v>5.4</v>
      </c>
      <c r="Q5980">
        <v>4</v>
      </c>
      <c r="R5980" t="s">
        <v>376</v>
      </c>
      <c r="T5980" t="s">
        <v>3919</v>
      </c>
      <c r="U5980">
        <v>27.802</v>
      </c>
      <c r="V5980">
        <v>86.531999999999996</v>
      </c>
      <c r="W5980">
        <v>40</v>
      </c>
      <c r="X5980">
        <v>1</v>
      </c>
      <c r="Y5980">
        <v>1</v>
      </c>
      <c r="AB5980">
        <v>1</v>
      </c>
      <c r="AC5980">
        <v>1</v>
      </c>
      <c r="AE5980">
        <v>1</v>
      </c>
      <c r="AF5980">
        <v>2</v>
      </c>
      <c r="AG5980">
        <v>1</v>
      </c>
      <c r="AJ5980">
        <v>1</v>
      </c>
      <c r="AK5980">
        <v>1</v>
      </c>
      <c r="AN5980">
        <v>1</v>
      </c>
      <c r="AO5980">
        <v>1</v>
      </c>
      <c r="AQ5980">
        <v>1</v>
      </c>
      <c r="AR5980">
        <v>2</v>
      </c>
      <c r="AS5980">
        <v>1</v>
      </c>
    </row>
    <row r="5981" spans="1:47" x14ac:dyDescent="0.35">
      <c r="A5981">
        <v>10231</v>
      </c>
      <c r="B5981" t="s">
        <v>47</v>
      </c>
      <c r="C5981">
        <v>2016</v>
      </c>
      <c r="D5981">
        <v>11</v>
      </c>
      <c r="E5981">
        <v>29</v>
      </c>
      <c r="F5981">
        <v>20</v>
      </c>
      <c r="G5981">
        <v>9</v>
      </c>
      <c r="H5981">
        <v>35</v>
      </c>
      <c r="I5981">
        <v>5</v>
      </c>
      <c r="J5981">
        <v>4.2</v>
      </c>
      <c r="K5981">
        <v>4.2</v>
      </c>
      <c r="R5981" t="s">
        <v>3471</v>
      </c>
      <c r="T5981" t="s">
        <v>3920</v>
      </c>
      <c r="U5981">
        <v>51.613</v>
      </c>
      <c r="V5981">
        <v>16.157</v>
      </c>
      <c r="W5981">
        <v>120</v>
      </c>
      <c r="X5981">
        <v>8</v>
      </c>
      <c r="Y5981">
        <v>1</v>
      </c>
      <c r="AB5981">
        <v>9</v>
      </c>
      <c r="AC5981">
        <v>1</v>
      </c>
      <c r="AE5981">
        <v>1</v>
      </c>
      <c r="AJ5981">
        <v>8</v>
      </c>
      <c r="AK5981">
        <v>1</v>
      </c>
      <c r="AN5981">
        <v>9</v>
      </c>
      <c r="AO5981">
        <v>1</v>
      </c>
      <c r="AQ5981">
        <v>1</v>
      </c>
    </row>
    <row r="5982" spans="1:47" x14ac:dyDescent="0.35">
      <c r="A5982">
        <v>10379</v>
      </c>
      <c r="B5982" t="s">
        <v>47</v>
      </c>
      <c r="C5982">
        <v>2016</v>
      </c>
      <c r="D5982">
        <v>12</v>
      </c>
      <c r="E5982">
        <v>1</v>
      </c>
      <c r="F5982">
        <v>0</v>
      </c>
      <c r="G5982">
        <v>25</v>
      </c>
      <c r="H5982">
        <v>38</v>
      </c>
      <c r="I5982">
        <v>1</v>
      </c>
      <c r="J5982">
        <v>5.3</v>
      </c>
      <c r="K5982">
        <v>5.3</v>
      </c>
      <c r="Q5982">
        <v>6</v>
      </c>
      <c r="R5982" t="s">
        <v>595</v>
      </c>
      <c r="T5982" t="s">
        <v>3921</v>
      </c>
      <c r="U5982">
        <v>9.9489999999999998</v>
      </c>
      <c r="V5982">
        <v>-83.807000000000002</v>
      </c>
      <c r="W5982">
        <v>100</v>
      </c>
      <c r="AE5982">
        <v>2</v>
      </c>
      <c r="AH5982">
        <v>60</v>
      </c>
      <c r="AI5982">
        <v>2</v>
      </c>
      <c r="AQ5982">
        <v>2</v>
      </c>
      <c r="AT5982">
        <v>60</v>
      </c>
      <c r="AU5982">
        <v>2</v>
      </c>
    </row>
    <row r="5983" spans="1:47" x14ac:dyDescent="0.35">
      <c r="A5983">
        <v>10232</v>
      </c>
      <c r="B5983" t="s">
        <v>47</v>
      </c>
      <c r="C5983">
        <v>2016</v>
      </c>
      <c r="D5983">
        <v>12</v>
      </c>
      <c r="E5983">
        <v>1</v>
      </c>
      <c r="F5983">
        <v>22</v>
      </c>
      <c r="G5983">
        <v>40</v>
      </c>
      <c r="H5983" t="s">
        <v>48</v>
      </c>
      <c r="I5983">
        <v>10</v>
      </c>
      <c r="J5983">
        <v>6.2</v>
      </c>
      <c r="K5983">
        <v>6.2</v>
      </c>
      <c r="Q5983">
        <v>6</v>
      </c>
      <c r="R5983" t="s">
        <v>479</v>
      </c>
      <c r="T5983" t="s">
        <v>3922</v>
      </c>
      <c r="U5983">
        <v>-15.44</v>
      </c>
      <c r="V5983">
        <v>-70.930000000000007</v>
      </c>
      <c r="W5983">
        <v>160</v>
      </c>
      <c r="X5983">
        <v>1</v>
      </c>
      <c r="Y5983">
        <v>1</v>
      </c>
      <c r="AB5983">
        <v>17</v>
      </c>
      <c r="AC5983">
        <v>1</v>
      </c>
      <c r="AE5983">
        <v>1</v>
      </c>
      <c r="AF5983">
        <v>8</v>
      </c>
      <c r="AG5983">
        <v>1</v>
      </c>
      <c r="AH5983">
        <v>40</v>
      </c>
      <c r="AI5983">
        <v>1</v>
      </c>
      <c r="AJ5983">
        <v>1</v>
      </c>
      <c r="AK5983">
        <v>1</v>
      </c>
      <c r="AN5983">
        <v>17</v>
      </c>
      <c r="AO5983">
        <v>1</v>
      </c>
      <c r="AQ5983">
        <v>1</v>
      </c>
      <c r="AR5983">
        <v>8</v>
      </c>
      <c r="AS5983">
        <v>1</v>
      </c>
      <c r="AT5983">
        <v>40</v>
      </c>
      <c r="AU5983">
        <v>1</v>
      </c>
    </row>
    <row r="5984" spans="1:47" x14ac:dyDescent="0.35">
      <c r="A5984">
        <v>10215</v>
      </c>
      <c r="B5984" t="s">
        <v>47</v>
      </c>
      <c r="C5984">
        <v>2016</v>
      </c>
      <c r="D5984">
        <v>12</v>
      </c>
      <c r="E5984">
        <v>6</v>
      </c>
      <c r="F5984">
        <v>22</v>
      </c>
      <c r="G5984">
        <v>3</v>
      </c>
      <c r="H5984">
        <v>39</v>
      </c>
      <c r="I5984">
        <v>13</v>
      </c>
      <c r="J5984">
        <v>6.5</v>
      </c>
      <c r="K5984">
        <v>6.5</v>
      </c>
      <c r="Q5984">
        <v>8</v>
      </c>
      <c r="R5984" t="s">
        <v>676</v>
      </c>
      <c r="T5984" t="s">
        <v>3923</v>
      </c>
      <c r="U5984">
        <v>5.2830000000000004</v>
      </c>
      <c r="V5984">
        <v>96.168000000000006</v>
      </c>
      <c r="W5984">
        <v>60</v>
      </c>
      <c r="X5984">
        <v>104</v>
      </c>
      <c r="Y5984">
        <v>3</v>
      </c>
      <c r="AB5984">
        <v>857</v>
      </c>
      <c r="AC5984">
        <v>3</v>
      </c>
      <c r="AD5984">
        <v>100</v>
      </c>
      <c r="AE5984">
        <v>4</v>
      </c>
      <c r="AF5984">
        <v>245</v>
      </c>
      <c r="AG5984">
        <v>3</v>
      </c>
      <c r="AH5984">
        <v>18752</v>
      </c>
      <c r="AI5984">
        <v>4</v>
      </c>
      <c r="AJ5984">
        <v>104</v>
      </c>
      <c r="AK5984">
        <v>3</v>
      </c>
      <c r="AN5984">
        <v>857</v>
      </c>
      <c r="AO5984">
        <v>3</v>
      </c>
      <c r="AP5984">
        <v>100</v>
      </c>
      <c r="AQ5984">
        <v>4</v>
      </c>
      <c r="AR5984">
        <v>245</v>
      </c>
      <c r="AS5984">
        <v>3</v>
      </c>
      <c r="AT5984">
        <v>18752</v>
      </c>
      <c r="AU5984">
        <v>4</v>
      </c>
    </row>
    <row r="5985" spans="1:47" x14ac:dyDescent="0.35">
      <c r="A5985">
        <v>10380</v>
      </c>
      <c r="B5985" t="s">
        <v>47</v>
      </c>
      <c r="C5985">
        <v>2016</v>
      </c>
      <c r="D5985">
        <v>12</v>
      </c>
      <c r="E5985">
        <v>8</v>
      </c>
      <c r="F5985">
        <v>5</v>
      </c>
      <c r="G5985">
        <v>15</v>
      </c>
      <c r="H5985">
        <v>6</v>
      </c>
      <c r="I5985">
        <v>18</v>
      </c>
      <c r="J5985">
        <v>6</v>
      </c>
      <c r="K5985">
        <v>6</v>
      </c>
      <c r="Q5985">
        <v>3</v>
      </c>
      <c r="R5985" t="s">
        <v>93</v>
      </c>
      <c r="T5985" t="s">
        <v>3377</v>
      </c>
      <c r="U5985">
        <v>43.823</v>
      </c>
      <c r="V5985">
        <v>86.344999999999999</v>
      </c>
      <c r="W5985">
        <v>40</v>
      </c>
      <c r="X5985">
        <v>1</v>
      </c>
      <c r="Y5985">
        <v>1</v>
      </c>
      <c r="AD5985">
        <v>135</v>
      </c>
      <c r="AE5985">
        <v>4</v>
      </c>
      <c r="AJ5985">
        <v>1</v>
      </c>
      <c r="AK5985">
        <v>1</v>
      </c>
      <c r="AP5985">
        <v>135</v>
      </c>
      <c r="AQ5985">
        <v>4</v>
      </c>
    </row>
    <row r="5986" spans="1:47" x14ac:dyDescent="0.35">
      <c r="A5986">
        <v>10218</v>
      </c>
      <c r="B5986" t="s">
        <v>51</v>
      </c>
      <c r="C5986">
        <v>2016</v>
      </c>
      <c r="D5986">
        <v>12</v>
      </c>
      <c r="E5986">
        <v>8</v>
      </c>
      <c r="F5986">
        <v>17</v>
      </c>
      <c r="G5986">
        <v>38</v>
      </c>
      <c r="H5986">
        <v>28</v>
      </c>
      <c r="I5986">
        <v>40</v>
      </c>
      <c r="J5986">
        <v>7.8</v>
      </c>
      <c r="K5986">
        <v>7.8</v>
      </c>
      <c r="Q5986">
        <v>8</v>
      </c>
      <c r="R5986" t="s">
        <v>1769</v>
      </c>
      <c r="T5986" t="s">
        <v>1769</v>
      </c>
      <c r="U5986">
        <v>-10.680999999999999</v>
      </c>
      <c r="V5986">
        <v>161.327</v>
      </c>
      <c r="W5986">
        <v>170</v>
      </c>
      <c r="X5986">
        <v>1</v>
      </c>
      <c r="Y5986">
        <v>1</v>
      </c>
      <c r="AE5986">
        <v>1</v>
      </c>
      <c r="AF5986">
        <v>191</v>
      </c>
      <c r="AG5986">
        <v>3</v>
      </c>
      <c r="AH5986">
        <v>126</v>
      </c>
      <c r="AI5986">
        <v>3</v>
      </c>
      <c r="AJ5986">
        <v>1</v>
      </c>
      <c r="AK5986">
        <v>1</v>
      </c>
      <c r="AQ5986">
        <v>1</v>
      </c>
      <c r="AR5986">
        <v>191</v>
      </c>
      <c r="AS5986">
        <v>3</v>
      </c>
      <c r="AT5986">
        <v>126</v>
      </c>
      <c r="AU5986">
        <v>3</v>
      </c>
    </row>
    <row r="5987" spans="1:47" x14ac:dyDescent="0.35">
      <c r="A5987">
        <v>10219</v>
      </c>
      <c r="B5987" t="s">
        <v>51</v>
      </c>
      <c r="C5987">
        <v>2016</v>
      </c>
      <c r="D5987">
        <v>12</v>
      </c>
      <c r="E5987">
        <v>9</v>
      </c>
      <c r="F5987">
        <v>19</v>
      </c>
      <c r="G5987">
        <v>11</v>
      </c>
      <c r="H5987">
        <v>24</v>
      </c>
      <c r="I5987">
        <v>20</v>
      </c>
      <c r="J5987">
        <v>6.9</v>
      </c>
      <c r="K5987">
        <v>6.9</v>
      </c>
      <c r="Q5987">
        <v>7</v>
      </c>
      <c r="R5987" t="s">
        <v>1769</v>
      </c>
      <c r="T5987" t="s">
        <v>1769</v>
      </c>
      <c r="U5987">
        <v>-10.749000000000001</v>
      </c>
      <c r="V5987">
        <v>161.13200000000001</v>
      </c>
      <c r="W5987">
        <v>170</v>
      </c>
    </row>
    <row r="5988" spans="1:47" x14ac:dyDescent="0.35">
      <c r="A5988">
        <v>10220</v>
      </c>
      <c r="B5988" t="s">
        <v>51</v>
      </c>
      <c r="C5988">
        <v>2016</v>
      </c>
      <c r="D5988">
        <v>12</v>
      </c>
      <c r="E5988">
        <v>17</v>
      </c>
      <c r="F5988">
        <v>10</v>
      </c>
      <c r="G5988">
        <v>51</v>
      </c>
      <c r="H5988">
        <v>5</v>
      </c>
      <c r="I5988">
        <v>95</v>
      </c>
      <c r="J5988">
        <v>7.9</v>
      </c>
      <c r="K5988">
        <v>7.9</v>
      </c>
      <c r="Q5988">
        <v>7</v>
      </c>
      <c r="R5988" t="s">
        <v>977</v>
      </c>
      <c r="T5988" t="s">
        <v>3924</v>
      </c>
      <c r="U5988">
        <v>-4.5049999999999999</v>
      </c>
      <c r="V5988">
        <v>153.52199999999999</v>
      </c>
      <c r="W5988">
        <v>170</v>
      </c>
    </row>
    <row r="5989" spans="1:47" x14ac:dyDescent="0.35">
      <c r="A5989">
        <v>10221</v>
      </c>
      <c r="B5989" t="s">
        <v>47</v>
      </c>
      <c r="C5989">
        <v>2016</v>
      </c>
      <c r="D5989">
        <v>12</v>
      </c>
      <c r="E5989">
        <v>19</v>
      </c>
      <c r="F5989">
        <v>7</v>
      </c>
      <c r="G5989">
        <v>11</v>
      </c>
      <c r="H5989" t="s">
        <v>48</v>
      </c>
      <c r="I5989">
        <v>6</v>
      </c>
      <c r="J5989">
        <v>5.4</v>
      </c>
      <c r="K5989">
        <v>5.4</v>
      </c>
      <c r="Q5989">
        <v>6</v>
      </c>
      <c r="R5989" t="s">
        <v>570</v>
      </c>
      <c r="T5989" t="s">
        <v>1776</v>
      </c>
      <c r="U5989">
        <v>0.93</v>
      </c>
      <c r="V5989">
        <v>-79.84</v>
      </c>
      <c r="W5989">
        <v>160</v>
      </c>
      <c r="X5989">
        <v>3</v>
      </c>
      <c r="Y5989">
        <v>1</v>
      </c>
      <c r="AB5989">
        <v>47</v>
      </c>
      <c r="AC5989">
        <v>1</v>
      </c>
      <c r="AE5989">
        <v>2</v>
      </c>
      <c r="AF5989">
        <v>10</v>
      </c>
      <c r="AG5989">
        <v>1</v>
      </c>
      <c r="AH5989">
        <v>70</v>
      </c>
      <c r="AI5989">
        <v>2</v>
      </c>
      <c r="AJ5989">
        <v>3</v>
      </c>
      <c r="AK5989">
        <v>1</v>
      </c>
      <c r="AN5989">
        <v>47</v>
      </c>
      <c r="AO5989">
        <v>1</v>
      </c>
      <c r="AQ5989">
        <v>2</v>
      </c>
      <c r="AR5989">
        <v>10</v>
      </c>
      <c r="AS5989">
        <v>1</v>
      </c>
      <c r="AT5989">
        <v>70</v>
      </c>
      <c r="AU5989">
        <v>2</v>
      </c>
    </row>
    <row r="5990" spans="1:47" x14ac:dyDescent="0.35">
      <c r="A5990">
        <v>10224</v>
      </c>
      <c r="B5990" t="s">
        <v>51</v>
      </c>
      <c r="C5990">
        <v>2016</v>
      </c>
      <c r="D5990">
        <v>12</v>
      </c>
      <c r="E5990">
        <v>25</v>
      </c>
      <c r="F5990">
        <v>14</v>
      </c>
      <c r="G5990">
        <v>22</v>
      </c>
      <c r="H5990" t="s">
        <v>48</v>
      </c>
      <c r="I5990">
        <v>30</v>
      </c>
      <c r="J5990">
        <v>7.6</v>
      </c>
      <c r="K5990">
        <v>7.6</v>
      </c>
      <c r="Q5990">
        <v>7</v>
      </c>
      <c r="R5990" t="s">
        <v>539</v>
      </c>
      <c r="T5990" t="s">
        <v>539</v>
      </c>
      <c r="U5990">
        <v>-43.517000000000003</v>
      </c>
      <c r="V5990">
        <v>-74.391000000000005</v>
      </c>
      <c r="W5990">
        <v>160</v>
      </c>
      <c r="AE5990">
        <v>1</v>
      </c>
      <c r="AQ5990">
        <v>1</v>
      </c>
    </row>
    <row r="5991" spans="1:47" x14ac:dyDescent="0.35">
      <c r="A5991">
        <v>10226</v>
      </c>
      <c r="B5991" t="s">
        <v>47</v>
      </c>
      <c r="C5991">
        <v>2017</v>
      </c>
      <c r="D5991">
        <v>1</v>
      </c>
      <c r="E5991">
        <v>3</v>
      </c>
      <c r="F5991">
        <v>9</v>
      </c>
      <c r="G5991">
        <v>9</v>
      </c>
      <c r="H5991">
        <v>8</v>
      </c>
      <c r="I5991">
        <v>32</v>
      </c>
      <c r="J5991">
        <v>5.7</v>
      </c>
      <c r="K5991">
        <v>5.7</v>
      </c>
      <c r="R5991" t="s">
        <v>77</v>
      </c>
      <c r="T5991" t="s">
        <v>3925</v>
      </c>
      <c r="U5991">
        <v>24.015000000000001</v>
      </c>
      <c r="V5991">
        <v>92.018000000000001</v>
      </c>
      <c r="W5991">
        <v>60</v>
      </c>
      <c r="X5991">
        <v>3</v>
      </c>
      <c r="Y5991">
        <v>1</v>
      </c>
      <c r="AC5991">
        <v>1</v>
      </c>
      <c r="AE5991">
        <v>1</v>
      </c>
      <c r="AI5991">
        <v>2</v>
      </c>
      <c r="AJ5991">
        <v>3</v>
      </c>
      <c r="AK5991">
        <v>1</v>
      </c>
      <c r="AO5991">
        <v>1</v>
      </c>
      <c r="AQ5991">
        <v>1</v>
      </c>
      <c r="AU5991">
        <v>2</v>
      </c>
    </row>
    <row r="5992" spans="1:47" x14ac:dyDescent="0.35">
      <c r="A5992">
        <v>10225</v>
      </c>
      <c r="B5992" t="s">
        <v>51</v>
      </c>
      <c r="C5992">
        <v>2017</v>
      </c>
      <c r="D5992">
        <v>1</v>
      </c>
      <c r="E5992">
        <v>3</v>
      </c>
      <c r="F5992">
        <v>21</v>
      </c>
      <c r="G5992">
        <v>53</v>
      </c>
      <c r="H5992">
        <v>7</v>
      </c>
      <c r="I5992">
        <v>12</v>
      </c>
      <c r="J5992">
        <v>6.9</v>
      </c>
      <c r="K5992">
        <v>6.9</v>
      </c>
      <c r="Q5992">
        <v>6</v>
      </c>
      <c r="R5992" t="s">
        <v>1594</v>
      </c>
      <c r="T5992" t="s">
        <v>1595</v>
      </c>
      <c r="U5992">
        <v>-19.373000000000001</v>
      </c>
      <c r="V5992">
        <v>176.05199999999999</v>
      </c>
      <c r="W5992">
        <v>170</v>
      </c>
    </row>
    <row r="5993" spans="1:47" x14ac:dyDescent="0.35">
      <c r="A5993">
        <v>10227</v>
      </c>
      <c r="B5993" t="s">
        <v>47</v>
      </c>
      <c r="C5993">
        <v>2017</v>
      </c>
      <c r="D5993">
        <v>1</v>
      </c>
      <c r="E5993">
        <v>6</v>
      </c>
      <c r="F5993">
        <v>2</v>
      </c>
      <c r="G5993">
        <v>33</v>
      </c>
      <c r="H5993">
        <v>21</v>
      </c>
      <c r="I5993">
        <v>10</v>
      </c>
      <c r="J5993">
        <v>5</v>
      </c>
      <c r="K5993">
        <v>5</v>
      </c>
      <c r="R5993" t="s">
        <v>73</v>
      </c>
      <c r="T5993" t="s">
        <v>3926</v>
      </c>
      <c r="U5993">
        <v>28.2</v>
      </c>
      <c r="V5993">
        <v>53.106999999999999</v>
      </c>
      <c r="W5993">
        <v>140</v>
      </c>
      <c r="X5993">
        <v>4</v>
      </c>
      <c r="Y5993">
        <v>1</v>
      </c>
      <c r="AB5993">
        <v>4</v>
      </c>
      <c r="AC5993">
        <v>1</v>
      </c>
      <c r="AE5993">
        <v>1</v>
      </c>
      <c r="AJ5993">
        <v>4</v>
      </c>
      <c r="AK5993">
        <v>1</v>
      </c>
      <c r="AN5993">
        <v>4</v>
      </c>
      <c r="AO5993">
        <v>1</v>
      </c>
      <c r="AQ5993">
        <v>1</v>
      </c>
    </row>
    <row r="5994" spans="1:47" x14ac:dyDescent="0.35">
      <c r="A5994">
        <v>10254</v>
      </c>
      <c r="B5994" t="s">
        <v>47</v>
      </c>
      <c r="C5994">
        <v>2017</v>
      </c>
      <c r="D5994">
        <v>1</v>
      </c>
      <c r="E5994">
        <v>11</v>
      </c>
      <c r="F5994">
        <v>22</v>
      </c>
      <c r="G5994">
        <v>7</v>
      </c>
      <c r="H5994">
        <v>7</v>
      </c>
      <c r="I5994">
        <v>7</v>
      </c>
      <c r="J5994">
        <v>5.5</v>
      </c>
      <c r="K5994">
        <v>5.5</v>
      </c>
      <c r="R5994" t="s">
        <v>3927</v>
      </c>
      <c r="T5994" t="s">
        <v>3928</v>
      </c>
      <c r="U5994">
        <v>-20.16</v>
      </c>
      <c r="V5994">
        <v>46.646999999999998</v>
      </c>
      <c r="W5994">
        <v>60</v>
      </c>
      <c r="X5994">
        <v>2</v>
      </c>
      <c r="Y5994">
        <v>1</v>
      </c>
      <c r="AC5994">
        <v>1</v>
      </c>
      <c r="AE5994">
        <v>1</v>
      </c>
      <c r="AI5994">
        <v>1</v>
      </c>
      <c r="AJ5994">
        <v>2</v>
      </c>
      <c r="AK5994">
        <v>1</v>
      </c>
      <c r="AO5994">
        <v>1</v>
      </c>
      <c r="AQ5994">
        <v>1</v>
      </c>
      <c r="AU5994">
        <v>1</v>
      </c>
    </row>
    <row r="5995" spans="1:47" x14ac:dyDescent="0.35">
      <c r="A5995">
        <v>10234</v>
      </c>
      <c r="B5995" t="s">
        <v>47</v>
      </c>
      <c r="C5995">
        <v>2017</v>
      </c>
      <c r="D5995">
        <v>1</v>
      </c>
      <c r="E5995">
        <v>18</v>
      </c>
      <c r="F5995">
        <v>10</v>
      </c>
      <c r="G5995">
        <v>14</v>
      </c>
      <c r="H5995">
        <v>9</v>
      </c>
      <c r="I5995">
        <v>9</v>
      </c>
      <c r="J5995">
        <v>5.7</v>
      </c>
      <c r="K5995">
        <v>5.7</v>
      </c>
      <c r="R5995" t="s">
        <v>60</v>
      </c>
      <c r="T5995" t="s">
        <v>3929</v>
      </c>
      <c r="U5995">
        <v>42.529000000000003</v>
      </c>
      <c r="V5995">
        <v>13.282</v>
      </c>
      <c r="W5995">
        <v>130</v>
      </c>
      <c r="X5995">
        <v>34</v>
      </c>
      <c r="Y5995">
        <v>1</v>
      </c>
      <c r="AB5995">
        <v>11</v>
      </c>
      <c r="AC5995">
        <v>1</v>
      </c>
      <c r="AD5995">
        <v>18</v>
      </c>
      <c r="AE5995">
        <v>3</v>
      </c>
      <c r="AG5995">
        <v>1</v>
      </c>
      <c r="AJ5995">
        <v>34</v>
      </c>
      <c r="AK5995">
        <v>1</v>
      </c>
      <c r="AN5995">
        <v>11</v>
      </c>
      <c r="AO5995">
        <v>1</v>
      </c>
      <c r="AP5995">
        <v>18</v>
      </c>
      <c r="AQ5995">
        <v>3</v>
      </c>
      <c r="AS5995">
        <v>1</v>
      </c>
    </row>
    <row r="5996" spans="1:47" x14ac:dyDescent="0.35">
      <c r="A5996">
        <v>10235</v>
      </c>
      <c r="B5996" t="s">
        <v>51</v>
      </c>
      <c r="C5996">
        <v>2017</v>
      </c>
      <c r="D5996">
        <v>1</v>
      </c>
      <c r="E5996">
        <v>22</v>
      </c>
      <c r="F5996">
        <v>4</v>
      </c>
      <c r="G5996">
        <v>31</v>
      </c>
      <c r="H5996">
        <v>36</v>
      </c>
      <c r="I5996">
        <v>135</v>
      </c>
      <c r="J5996">
        <v>7.9</v>
      </c>
      <c r="K5996">
        <v>7.9</v>
      </c>
      <c r="Q5996">
        <v>9</v>
      </c>
      <c r="R5996" t="s">
        <v>977</v>
      </c>
      <c r="T5996" t="s">
        <v>2239</v>
      </c>
      <c r="U5996">
        <v>-6.2460000000000004</v>
      </c>
      <c r="V5996">
        <v>155.172</v>
      </c>
      <c r="W5996">
        <v>170</v>
      </c>
      <c r="X5996">
        <v>3</v>
      </c>
      <c r="Y5996">
        <v>1</v>
      </c>
      <c r="AE5996">
        <v>1</v>
      </c>
      <c r="AG5996">
        <v>3</v>
      </c>
      <c r="AJ5996">
        <v>3</v>
      </c>
      <c r="AK5996">
        <v>1</v>
      </c>
      <c r="AQ5996">
        <v>1</v>
      </c>
      <c r="AS5996">
        <v>3</v>
      </c>
    </row>
    <row r="5997" spans="1:47" x14ac:dyDescent="0.35">
      <c r="A5997">
        <v>10405</v>
      </c>
      <c r="B5997" t="s">
        <v>47</v>
      </c>
      <c r="C5997">
        <v>2017</v>
      </c>
      <c r="D5997">
        <v>2</v>
      </c>
      <c r="E5997">
        <v>6</v>
      </c>
      <c r="F5997">
        <v>3</v>
      </c>
      <c r="G5997">
        <v>52</v>
      </c>
      <c r="H5997">
        <v>4</v>
      </c>
      <c r="I5997">
        <v>10</v>
      </c>
      <c r="J5997">
        <v>5.3</v>
      </c>
      <c r="K5997">
        <v>5.3</v>
      </c>
      <c r="R5997" t="s">
        <v>80</v>
      </c>
      <c r="T5997" t="s">
        <v>3930</v>
      </c>
      <c r="U5997">
        <v>39.598999999999997</v>
      </c>
      <c r="V5997">
        <v>26.065000000000001</v>
      </c>
      <c r="W5997">
        <v>140</v>
      </c>
      <c r="AB5997">
        <v>5</v>
      </c>
      <c r="AC5997">
        <v>1</v>
      </c>
      <c r="AE5997">
        <v>2</v>
      </c>
      <c r="AH5997">
        <v>90</v>
      </c>
      <c r="AI5997">
        <v>2</v>
      </c>
      <c r="AN5997">
        <v>5</v>
      </c>
      <c r="AO5997">
        <v>1</v>
      </c>
      <c r="AQ5997">
        <v>2</v>
      </c>
      <c r="AT5997">
        <v>90</v>
      </c>
      <c r="AU5997">
        <v>2</v>
      </c>
    </row>
    <row r="5998" spans="1:47" x14ac:dyDescent="0.35">
      <c r="A5998">
        <v>10403</v>
      </c>
      <c r="B5998" t="s">
        <v>47</v>
      </c>
      <c r="C5998">
        <v>2017</v>
      </c>
      <c r="D5998">
        <v>2</v>
      </c>
      <c r="E5998">
        <v>6</v>
      </c>
      <c r="F5998">
        <v>13</v>
      </c>
      <c r="G5998">
        <v>2</v>
      </c>
      <c r="H5998">
        <v>14</v>
      </c>
      <c r="I5998">
        <v>38</v>
      </c>
      <c r="J5998">
        <v>5.5</v>
      </c>
      <c r="K5998">
        <v>5.5</v>
      </c>
      <c r="R5998" t="s">
        <v>580</v>
      </c>
      <c r="T5998" t="s">
        <v>3931</v>
      </c>
      <c r="U5998">
        <v>3.4489999999999998</v>
      </c>
      <c r="V5998">
        <v>-74.671999999999997</v>
      </c>
      <c r="W5998">
        <v>160</v>
      </c>
      <c r="AE5998">
        <v>2</v>
      </c>
      <c r="AH5998">
        <v>378</v>
      </c>
      <c r="AI5998">
        <v>3</v>
      </c>
      <c r="AQ5998">
        <v>2</v>
      </c>
      <c r="AT5998">
        <v>378</v>
      </c>
      <c r="AU5998">
        <v>3</v>
      </c>
    </row>
    <row r="5999" spans="1:47" x14ac:dyDescent="0.35">
      <c r="A5999">
        <v>10237</v>
      </c>
      <c r="B5999" t="s">
        <v>47</v>
      </c>
      <c r="C5999">
        <v>2017</v>
      </c>
      <c r="D5999">
        <v>2</v>
      </c>
      <c r="E5999">
        <v>7</v>
      </c>
      <c r="F5999">
        <v>22</v>
      </c>
      <c r="G5999">
        <v>3</v>
      </c>
      <c r="H5999">
        <v>39</v>
      </c>
      <c r="I5999">
        <v>29</v>
      </c>
      <c r="J5999">
        <v>6.3</v>
      </c>
      <c r="K5999">
        <v>6.3</v>
      </c>
      <c r="R5999" t="s">
        <v>115</v>
      </c>
      <c r="T5999" t="s">
        <v>3932</v>
      </c>
      <c r="U5999">
        <v>25.190999999999999</v>
      </c>
      <c r="V5999">
        <v>63.264000000000003</v>
      </c>
      <c r="W5999">
        <v>60</v>
      </c>
      <c r="AE5999">
        <v>1</v>
      </c>
      <c r="AF5999">
        <v>20</v>
      </c>
      <c r="AG5999">
        <v>1</v>
      </c>
      <c r="AI5999">
        <v>1</v>
      </c>
      <c r="AQ5999">
        <v>1</v>
      </c>
      <c r="AR5999">
        <v>20</v>
      </c>
      <c r="AS5999">
        <v>1</v>
      </c>
      <c r="AU5999">
        <v>1</v>
      </c>
    </row>
    <row r="6000" spans="1:47" x14ac:dyDescent="0.35">
      <c r="A6000">
        <v>10238</v>
      </c>
      <c r="B6000" t="s">
        <v>47</v>
      </c>
      <c r="C6000">
        <v>2017</v>
      </c>
      <c r="D6000">
        <v>2</v>
      </c>
      <c r="E6000">
        <v>10</v>
      </c>
      <c r="F6000">
        <v>14</v>
      </c>
      <c r="G6000">
        <v>4</v>
      </c>
      <c r="H6000">
        <v>32</v>
      </c>
      <c r="I6000">
        <v>15</v>
      </c>
      <c r="J6000">
        <v>6.5</v>
      </c>
      <c r="K6000">
        <v>6.5</v>
      </c>
      <c r="Q6000">
        <v>8</v>
      </c>
      <c r="R6000" t="s">
        <v>621</v>
      </c>
      <c r="T6000" t="s">
        <v>3933</v>
      </c>
      <c r="U6000">
        <v>9.907</v>
      </c>
      <c r="V6000">
        <v>125.452</v>
      </c>
      <c r="W6000">
        <v>170</v>
      </c>
      <c r="X6000">
        <v>8</v>
      </c>
      <c r="Y6000">
        <v>1</v>
      </c>
      <c r="AB6000">
        <v>202</v>
      </c>
      <c r="AC6000">
        <v>3</v>
      </c>
      <c r="AD6000">
        <v>40</v>
      </c>
      <c r="AE6000">
        <v>4</v>
      </c>
      <c r="AF6000">
        <v>215</v>
      </c>
      <c r="AG6000">
        <v>3</v>
      </c>
      <c r="AH6000">
        <v>3042</v>
      </c>
      <c r="AI6000">
        <v>4</v>
      </c>
      <c r="AJ6000">
        <v>8</v>
      </c>
      <c r="AK6000">
        <v>1</v>
      </c>
      <c r="AN6000">
        <v>202</v>
      </c>
      <c r="AO6000">
        <v>3</v>
      </c>
      <c r="AP6000">
        <v>40</v>
      </c>
      <c r="AQ6000">
        <v>4</v>
      </c>
      <c r="AR6000">
        <v>215</v>
      </c>
      <c r="AS6000">
        <v>3</v>
      </c>
      <c r="AT6000">
        <v>3042</v>
      </c>
      <c r="AU6000">
        <v>4</v>
      </c>
    </row>
    <row r="6001" spans="1:47" x14ac:dyDescent="0.35">
      <c r="A6001">
        <v>10404</v>
      </c>
      <c r="B6001" t="s">
        <v>47</v>
      </c>
      <c r="C6001">
        <v>2017</v>
      </c>
      <c r="D6001">
        <v>2</v>
      </c>
      <c r="E6001">
        <v>24</v>
      </c>
      <c r="F6001">
        <v>0</v>
      </c>
      <c r="G6001">
        <v>32</v>
      </c>
      <c r="H6001">
        <v>8</v>
      </c>
      <c r="I6001">
        <v>30</v>
      </c>
      <c r="J6001">
        <v>5.9</v>
      </c>
      <c r="K6001">
        <v>5.9</v>
      </c>
      <c r="R6001" t="s">
        <v>1904</v>
      </c>
      <c r="T6001" t="s">
        <v>3934</v>
      </c>
      <c r="U6001">
        <v>-8.44</v>
      </c>
      <c r="V6001">
        <v>30.030999999999999</v>
      </c>
      <c r="W6001">
        <v>10</v>
      </c>
      <c r="AB6001">
        <v>5</v>
      </c>
      <c r="AC6001">
        <v>1</v>
      </c>
      <c r="AE6001">
        <v>1</v>
      </c>
      <c r="AG6001">
        <v>1</v>
      </c>
      <c r="AN6001">
        <v>5</v>
      </c>
      <c r="AO6001">
        <v>1</v>
      </c>
      <c r="AQ6001">
        <v>1</v>
      </c>
      <c r="AS6001">
        <v>1</v>
      </c>
    </row>
    <row r="6002" spans="1:47" x14ac:dyDescent="0.35">
      <c r="A6002">
        <v>10316</v>
      </c>
      <c r="B6002" t="s">
        <v>47</v>
      </c>
      <c r="C6002">
        <v>2017</v>
      </c>
      <c r="D6002">
        <v>3</v>
      </c>
      <c r="E6002">
        <v>5</v>
      </c>
      <c r="F6002">
        <v>0</v>
      </c>
      <c r="G6002">
        <v>8</v>
      </c>
      <c r="H6002">
        <v>1</v>
      </c>
      <c r="I6002">
        <v>11</v>
      </c>
      <c r="J6002">
        <v>5.7</v>
      </c>
      <c r="K6002">
        <v>5.7</v>
      </c>
      <c r="R6002" t="s">
        <v>621</v>
      </c>
      <c r="T6002" t="s">
        <v>3933</v>
      </c>
      <c r="U6002">
        <v>9.8309999999999995</v>
      </c>
      <c r="V6002">
        <v>125.496</v>
      </c>
      <c r="W6002">
        <v>170</v>
      </c>
      <c r="X6002">
        <v>1</v>
      </c>
      <c r="Y6002">
        <v>1</v>
      </c>
      <c r="AB6002">
        <v>45</v>
      </c>
      <c r="AC6002">
        <v>1</v>
      </c>
      <c r="AE6002">
        <v>1</v>
      </c>
      <c r="AF6002">
        <v>13</v>
      </c>
      <c r="AG6002">
        <v>1</v>
      </c>
      <c r="AJ6002">
        <v>1</v>
      </c>
      <c r="AK6002">
        <v>1</v>
      </c>
      <c r="AN6002">
        <v>45</v>
      </c>
      <c r="AO6002">
        <v>1</v>
      </c>
      <c r="AQ6002">
        <v>1</v>
      </c>
      <c r="AR6002">
        <v>13</v>
      </c>
      <c r="AS6002">
        <v>1</v>
      </c>
    </row>
    <row r="6003" spans="1:47" x14ac:dyDescent="0.35">
      <c r="A6003">
        <v>10239</v>
      </c>
      <c r="B6003" t="s">
        <v>47</v>
      </c>
      <c r="C6003">
        <v>2017</v>
      </c>
      <c r="D6003">
        <v>3</v>
      </c>
      <c r="E6003">
        <v>13</v>
      </c>
      <c r="F6003">
        <v>14</v>
      </c>
      <c r="G6003">
        <v>20</v>
      </c>
      <c r="H6003">
        <v>7</v>
      </c>
      <c r="I6003">
        <v>10</v>
      </c>
      <c r="J6003">
        <v>5.0999999999999996</v>
      </c>
      <c r="M6003">
        <v>5.0999999999999996</v>
      </c>
      <c r="R6003" t="s">
        <v>851</v>
      </c>
      <c r="T6003" t="s">
        <v>2136</v>
      </c>
      <c r="U6003">
        <v>17.399000000000001</v>
      </c>
      <c r="V6003">
        <v>96</v>
      </c>
      <c r="W6003">
        <v>60</v>
      </c>
      <c r="X6003">
        <v>2</v>
      </c>
      <c r="Y6003">
        <v>1</v>
      </c>
      <c r="AB6003">
        <v>36</v>
      </c>
      <c r="AC6003">
        <v>1</v>
      </c>
      <c r="AE6003">
        <v>1</v>
      </c>
      <c r="AG6003">
        <v>1</v>
      </c>
      <c r="AI6003">
        <v>1</v>
      </c>
      <c r="AJ6003">
        <v>2</v>
      </c>
      <c r="AK6003">
        <v>1</v>
      </c>
      <c r="AN6003">
        <v>36</v>
      </c>
      <c r="AO6003">
        <v>1</v>
      </c>
      <c r="AQ6003">
        <v>1</v>
      </c>
      <c r="AS6003">
        <v>1</v>
      </c>
      <c r="AU6003">
        <v>1</v>
      </c>
    </row>
    <row r="6004" spans="1:47" x14ac:dyDescent="0.35">
      <c r="A6004">
        <v>10436</v>
      </c>
      <c r="B6004" t="s">
        <v>47</v>
      </c>
      <c r="C6004">
        <v>2017</v>
      </c>
      <c r="D6004">
        <v>3</v>
      </c>
      <c r="E6004">
        <v>21</v>
      </c>
      <c r="F6004">
        <v>23</v>
      </c>
      <c r="G6004">
        <v>10</v>
      </c>
      <c r="H6004">
        <v>15</v>
      </c>
      <c r="I6004">
        <v>112</v>
      </c>
      <c r="J6004">
        <v>5.6</v>
      </c>
      <c r="K6004">
        <v>5.6</v>
      </c>
      <c r="R6004" t="s">
        <v>676</v>
      </c>
      <c r="T6004" t="s">
        <v>1131</v>
      </c>
      <c r="U6004">
        <v>-8.4920000000000009</v>
      </c>
      <c r="V6004">
        <v>115.32299999999999</v>
      </c>
      <c r="W6004">
        <v>60</v>
      </c>
      <c r="AB6004">
        <v>4</v>
      </c>
      <c r="AC6004">
        <v>1</v>
      </c>
      <c r="AE6004">
        <v>2</v>
      </c>
      <c r="AG6004">
        <v>1</v>
      </c>
      <c r="AN6004">
        <v>4</v>
      </c>
      <c r="AO6004">
        <v>1</v>
      </c>
      <c r="AQ6004">
        <v>2</v>
      </c>
      <c r="AS6004">
        <v>1</v>
      </c>
    </row>
    <row r="6005" spans="1:47" x14ac:dyDescent="0.35">
      <c r="A6005">
        <v>10468</v>
      </c>
      <c r="B6005" t="s">
        <v>47</v>
      </c>
      <c r="C6005">
        <v>2017</v>
      </c>
      <c r="D6005">
        <v>3</v>
      </c>
      <c r="E6005">
        <v>26</v>
      </c>
      <c r="F6005">
        <v>23</v>
      </c>
      <c r="G6005">
        <v>55</v>
      </c>
      <c r="H6005">
        <v>6</v>
      </c>
      <c r="I6005">
        <v>28</v>
      </c>
      <c r="J6005">
        <v>5</v>
      </c>
      <c r="M6005">
        <v>5</v>
      </c>
      <c r="Q6005">
        <v>2</v>
      </c>
      <c r="R6005" t="s">
        <v>93</v>
      </c>
      <c r="T6005" t="s">
        <v>1633</v>
      </c>
      <c r="U6005">
        <v>25.937999999999999</v>
      </c>
      <c r="V6005">
        <v>99.840999999999994</v>
      </c>
      <c r="W6005">
        <v>30</v>
      </c>
      <c r="AB6005">
        <v>1</v>
      </c>
      <c r="AC6005">
        <v>1</v>
      </c>
      <c r="AD6005">
        <v>31</v>
      </c>
      <c r="AE6005">
        <v>4</v>
      </c>
      <c r="AN6005">
        <v>1</v>
      </c>
      <c r="AO6005">
        <v>1</v>
      </c>
      <c r="AP6005">
        <v>31</v>
      </c>
      <c r="AQ6005">
        <v>4</v>
      </c>
    </row>
    <row r="6006" spans="1:47" x14ac:dyDescent="0.35">
      <c r="A6006">
        <v>10240</v>
      </c>
      <c r="B6006" t="s">
        <v>47</v>
      </c>
      <c r="C6006">
        <v>2017</v>
      </c>
      <c r="D6006">
        <v>4</v>
      </c>
      <c r="E6006">
        <v>5</v>
      </c>
      <c r="F6006">
        <v>6</v>
      </c>
      <c r="G6006">
        <v>9</v>
      </c>
      <c r="H6006">
        <v>2</v>
      </c>
      <c r="I6006">
        <v>13</v>
      </c>
      <c r="J6006">
        <v>6.1</v>
      </c>
      <c r="K6006">
        <v>6.1</v>
      </c>
      <c r="R6006" t="s">
        <v>73</v>
      </c>
      <c r="T6006" t="s">
        <v>3935</v>
      </c>
      <c r="U6006">
        <v>35.776000000000003</v>
      </c>
      <c r="V6006">
        <v>60.436</v>
      </c>
      <c r="W6006">
        <v>140</v>
      </c>
      <c r="X6006">
        <v>2</v>
      </c>
      <c r="Y6006">
        <v>1</v>
      </c>
      <c r="AB6006">
        <v>11</v>
      </c>
      <c r="AC6006">
        <v>1</v>
      </c>
      <c r="AE6006">
        <v>1</v>
      </c>
      <c r="AI6006">
        <v>1</v>
      </c>
      <c r="AJ6006">
        <v>2</v>
      </c>
      <c r="AK6006">
        <v>1</v>
      </c>
      <c r="AN6006">
        <v>11</v>
      </c>
      <c r="AO6006">
        <v>1</v>
      </c>
      <c r="AQ6006">
        <v>1</v>
      </c>
      <c r="AU6006">
        <v>1</v>
      </c>
    </row>
    <row r="6007" spans="1:47" x14ac:dyDescent="0.35">
      <c r="A6007">
        <v>10242</v>
      </c>
      <c r="B6007" t="s">
        <v>47</v>
      </c>
      <c r="C6007">
        <v>2017</v>
      </c>
      <c r="D6007">
        <v>4</v>
      </c>
      <c r="E6007">
        <v>8</v>
      </c>
      <c r="F6007">
        <v>7</v>
      </c>
      <c r="G6007">
        <v>9</v>
      </c>
      <c r="H6007">
        <v>18</v>
      </c>
      <c r="I6007">
        <v>14</v>
      </c>
      <c r="J6007">
        <v>5.9</v>
      </c>
      <c r="K6007">
        <v>5.9</v>
      </c>
      <c r="R6007" t="s">
        <v>621</v>
      </c>
      <c r="T6007" t="s">
        <v>3936</v>
      </c>
      <c r="U6007">
        <v>13.77</v>
      </c>
      <c r="V6007">
        <v>120.935</v>
      </c>
      <c r="W6007">
        <v>170</v>
      </c>
      <c r="AB6007">
        <v>6</v>
      </c>
      <c r="AC6007">
        <v>1</v>
      </c>
      <c r="AE6007">
        <v>2</v>
      </c>
      <c r="AF6007">
        <v>506</v>
      </c>
      <c r="AG6007">
        <v>3</v>
      </c>
      <c r="AH6007">
        <v>2108</v>
      </c>
      <c r="AI6007">
        <v>4</v>
      </c>
      <c r="AN6007">
        <v>6</v>
      </c>
      <c r="AO6007">
        <v>1</v>
      </c>
      <c r="AQ6007">
        <v>2</v>
      </c>
      <c r="AR6007">
        <v>506</v>
      </c>
      <c r="AS6007">
        <v>3</v>
      </c>
      <c r="AT6007">
        <v>2108</v>
      </c>
      <c r="AU6007">
        <v>4</v>
      </c>
    </row>
    <row r="6008" spans="1:47" x14ac:dyDescent="0.35">
      <c r="A6008">
        <v>10241</v>
      </c>
      <c r="B6008" t="s">
        <v>47</v>
      </c>
      <c r="C6008">
        <v>2017</v>
      </c>
      <c r="D6008">
        <v>4</v>
      </c>
      <c r="E6008">
        <v>10</v>
      </c>
      <c r="F6008">
        <v>23</v>
      </c>
      <c r="G6008">
        <v>54</v>
      </c>
      <c r="H6008">
        <v>3</v>
      </c>
      <c r="I6008">
        <v>10</v>
      </c>
      <c r="J6008">
        <v>4.8</v>
      </c>
      <c r="M6008">
        <v>4.8</v>
      </c>
      <c r="R6008" t="s">
        <v>591</v>
      </c>
      <c r="T6008" t="s">
        <v>3937</v>
      </c>
      <c r="U6008">
        <v>13.766</v>
      </c>
      <c r="V6008">
        <v>-89.155000000000001</v>
      </c>
      <c r="W6008">
        <v>100</v>
      </c>
      <c r="X6008">
        <v>1</v>
      </c>
      <c r="Y6008">
        <v>1</v>
      </c>
      <c r="AB6008">
        <v>3</v>
      </c>
      <c r="AC6008">
        <v>1</v>
      </c>
      <c r="AE6008">
        <v>1</v>
      </c>
      <c r="AI6008">
        <v>2</v>
      </c>
      <c r="AJ6008">
        <v>1</v>
      </c>
      <c r="AK6008">
        <v>1</v>
      </c>
      <c r="AN6008">
        <v>3</v>
      </c>
      <c r="AO6008">
        <v>1</v>
      </c>
      <c r="AQ6008">
        <v>1</v>
      </c>
      <c r="AU6008">
        <v>2</v>
      </c>
    </row>
    <row r="6009" spans="1:47" x14ac:dyDescent="0.35">
      <c r="A6009">
        <v>10244</v>
      </c>
      <c r="B6009" t="s">
        <v>51</v>
      </c>
      <c r="C6009">
        <v>2017</v>
      </c>
      <c r="D6009">
        <v>4</v>
      </c>
      <c r="E6009">
        <v>24</v>
      </c>
      <c r="F6009">
        <v>21</v>
      </c>
      <c r="G6009">
        <v>39</v>
      </c>
      <c r="H6009">
        <v>22</v>
      </c>
      <c r="I6009">
        <v>28</v>
      </c>
      <c r="J6009">
        <v>6.9</v>
      </c>
      <c r="K6009">
        <v>6.9</v>
      </c>
      <c r="M6009">
        <v>6.3</v>
      </c>
      <c r="Q6009">
        <v>9</v>
      </c>
      <c r="R6009" t="s">
        <v>539</v>
      </c>
      <c r="T6009" t="s">
        <v>886</v>
      </c>
      <c r="U6009">
        <v>-33.037999999999997</v>
      </c>
      <c r="V6009">
        <v>-72.061999999999998</v>
      </c>
      <c r="W6009">
        <v>160</v>
      </c>
    </row>
    <row r="6010" spans="1:47" x14ac:dyDescent="0.35">
      <c r="A6010">
        <v>10245</v>
      </c>
      <c r="B6010" t="s">
        <v>51</v>
      </c>
      <c r="C6010">
        <v>2017</v>
      </c>
      <c r="D6010">
        <v>4</v>
      </c>
      <c r="E6010">
        <v>28</v>
      </c>
      <c r="F6010">
        <v>20</v>
      </c>
      <c r="G6010">
        <v>23</v>
      </c>
      <c r="H6010">
        <v>26</v>
      </c>
      <c r="I6010">
        <v>26</v>
      </c>
      <c r="J6010">
        <v>6.9</v>
      </c>
      <c r="K6010">
        <v>6.9</v>
      </c>
      <c r="Q6010">
        <v>9</v>
      </c>
      <c r="R6010" t="s">
        <v>621</v>
      </c>
      <c r="T6010" t="s">
        <v>3938</v>
      </c>
      <c r="U6010">
        <v>5.5039999999999996</v>
      </c>
      <c r="V6010">
        <v>125.066</v>
      </c>
      <c r="W6010">
        <v>170</v>
      </c>
      <c r="AB6010">
        <v>5</v>
      </c>
      <c r="AC6010">
        <v>1</v>
      </c>
      <c r="AE6010">
        <v>1</v>
      </c>
      <c r="AF6010">
        <v>1</v>
      </c>
      <c r="AG6010">
        <v>1</v>
      </c>
      <c r="AI6010">
        <v>1</v>
      </c>
      <c r="AN6010">
        <v>7</v>
      </c>
      <c r="AO6010">
        <v>1</v>
      </c>
      <c r="AQ6010">
        <v>1</v>
      </c>
      <c r="AR6010">
        <v>1</v>
      </c>
      <c r="AS6010">
        <v>1</v>
      </c>
      <c r="AU6010">
        <v>1</v>
      </c>
    </row>
    <row r="6011" spans="1:47" x14ac:dyDescent="0.35">
      <c r="A6011">
        <v>10247</v>
      </c>
      <c r="B6011" t="s">
        <v>51</v>
      </c>
      <c r="C6011">
        <v>2017</v>
      </c>
      <c r="D6011">
        <v>5</v>
      </c>
      <c r="E6011">
        <v>1</v>
      </c>
      <c r="F6011">
        <v>12</v>
      </c>
      <c r="G6011">
        <v>31</v>
      </c>
      <c r="H6011">
        <v>3</v>
      </c>
      <c r="I6011">
        <v>1</v>
      </c>
      <c r="J6011">
        <v>6.2</v>
      </c>
      <c r="K6011">
        <v>6.2</v>
      </c>
      <c r="R6011" t="s">
        <v>743</v>
      </c>
      <c r="T6011" t="s">
        <v>3939</v>
      </c>
      <c r="U6011">
        <v>59.851999999999997</v>
      </c>
      <c r="V6011">
        <v>-136.67699999999999</v>
      </c>
      <c r="W6011">
        <v>150</v>
      </c>
    </row>
    <row r="6012" spans="1:47" x14ac:dyDescent="0.35">
      <c r="A6012">
        <v>10437</v>
      </c>
      <c r="B6012" t="s">
        <v>47</v>
      </c>
      <c r="C6012">
        <v>2017</v>
      </c>
      <c r="D6012">
        <v>5</v>
      </c>
      <c r="E6012">
        <v>3</v>
      </c>
      <c r="F6012">
        <v>4</v>
      </c>
      <c r="G6012">
        <v>47</v>
      </c>
      <c r="H6012">
        <v>38</v>
      </c>
      <c r="I6012">
        <v>11</v>
      </c>
      <c r="J6012">
        <v>6</v>
      </c>
      <c r="K6012">
        <v>6</v>
      </c>
      <c r="R6012" t="s">
        <v>1868</v>
      </c>
      <c r="T6012" t="s">
        <v>3940</v>
      </c>
      <c r="U6012">
        <v>39.494</v>
      </c>
      <c r="V6012">
        <v>71.444000000000003</v>
      </c>
      <c r="W6012">
        <v>40</v>
      </c>
      <c r="AE6012">
        <v>3</v>
      </c>
      <c r="AF6012">
        <v>537</v>
      </c>
      <c r="AG6012">
        <v>3</v>
      </c>
      <c r="AQ6012">
        <v>3</v>
      </c>
      <c r="AR6012">
        <v>537</v>
      </c>
      <c r="AS6012">
        <v>3</v>
      </c>
    </row>
    <row r="6013" spans="1:47" x14ac:dyDescent="0.35">
      <c r="A6013">
        <v>10248</v>
      </c>
      <c r="B6013" t="s">
        <v>47</v>
      </c>
      <c r="C6013">
        <v>2017</v>
      </c>
      <c r="D6013">
        <v>5</v>
      </c>
      <c r="E6013">
        <v>10</v>
      </c>
      <c r="F6013">
        <v>21</v>
      </c>
      <c r="G6013">
        <v>58</v>
      </c>
      <c r="H6013">
        <v>7</v>
      </c>
      <c r="I6013">
        <v>8</v>
      </c>
      <c r="J6013">
        <v>5.4</v>
      </c>
      <c r="K6013">
        <v>5.4</v>
      </c>
      <c r="R6013" t="s">
        <v>93</v>
      </c>
      <c r="T6013" t="s">
        <v>3941</v>
      </c>
      <c r="U6013">
        <v>37.643000000000001</v>
      </c>
      <c r="V6013">
        <v>75.31</v>
      </c>
      <c r="W6013">
        <v>40</v>
      </c>
      <c r="X6013">
        <v>8</v>
      </c>
      <c r="Y6013">
        <v>1</v>
      </c>
      <c r="AB6013">
        <v>23</v>
      </c>
      <c r="AC6013">
        <v>1</v>
      </c>
      <c r="AD6013">
        <v>123</v>
      </c>
      <c r="AE6013">
        <v>4</v>
      </c>
      <c r="AF6013">
        <v>3015</v>
      </c>
      <c r="AG6013">
        <v>4</v>
      </c>
      <c r="AJ6013">
        <v>8</v>
      </c>
      <c r="AK6013">
        <v>1</v>
      </c>
      <c r="AN6013">
        <v>23</v>
      </c>
      <c r="AO6013">
        <v>1</v>
      </c>
      <c r="AP6013">
        <v>123</v>
      </c>
      <c r="AQ6013">
        <v>4</v>
      </c>
      <c r="AR6013">
        <v>3015</v>
      </c>
      <c r="AS6013">
        <v>4</v>
      </c>
    </row>
    <row r="6014" spans="1:47" x14ac:dyDescent="0.35">
      <c r="A6014">
        <v>10438</v>
      </c>
      <c r="B6014" t="s">
        <v>47</v>
      </c>
      <c r="C6014">
        <v>2017</v>
      </c>
      <c r="D6014">
        <v>5</v>
      </c>
      <c r="E6014">
        <v>11</v>
      </c>
      <c r="F6014">
        <v>3</v>
      </c>
      <c r="G6014">
        <v>24</v>
      </c>
      <c r="H6014">
        <v>37</v>
      </c>
      <c r="I6014">
        <v>63</v>
      </c>
      <c r="J6014">
        <v>5.0999999999999996</v>
      </c>
      <c r="M6014">
        <v>5.0999999999999996</v>
      </c>
      <c r="R6014" t="s">
        <v>165</v>
      </c>
      <c r="T6014" t="s">
        <v>263</v>
      </c>
      <c r="U6014">
        <v>39.816000000000003</v>
      </c>
      <c r="V6014">
        <v>48.57</v>
      </c>
      <c r="W6014">
        <v>40</v>
      </c>
      <c r="AB6014">
        <v>20</v>
      </c>
      <c r="AC6014">
        <v>1</v>
      </c>
      <c r="AE6014">
        <v>2</v>
      </c>
      <c r="AH6014">
        <v>85</v>
      </c>
      <c r="AI6014">
        <v>2</v>
      </c>
      <c r="AN6014">
        <v>20</v>
      </c>
      <c r="AO6014">
        <v>1</v>
      </c>
      <c r="AQ6014">
        <v>2</v>
      </c>
      <c r="AT6014">
        <v>85</v>
      </c>
      <c r="AU6014">
        <v>2</v>
      </c>
    </row>
    <row r="6015" spans="1:47" x14ac:dyDescent="0.35">
      <c r="A6015">
        <v>10249</v>
      </c>
      <c r="B6015" t="s">
        <v>47</v>
      </c>
      <c r="C6015">
        <v>2017</v>
      </c>
      <c r="D6015">
        <v>5</v>
      </c>
      <c r="E6015">
        <v>13</v>
      </c>
      <c r="F6015">
        <v>18</v>
      </c>
      <c r="G6015">
        <v>0</v>
      </c>
      <c r="H6015">
        <v>52</v>
      </c>
      <c r="I6015">
        <v>8</v>
      </c>
      <c r="J6015">
        <v>5.6</v>
      </c>
      <c r="K6015">
        <v>5.6</v>
      </c>
      <c r="M6015">
        <v>5.5</v>
      </c>
      <c r="R6015" t="s">
        <v>73</v>
      </c>
      <c r="T6015" t="s">
        <v>3942</v>
      </c>
      <c r="U6015">
        <v>37.768999999999998</v>
      </c>
      <c r="V6015">
        <v>57.206000000000003</v>
      </c>
      <c r="W6015">
        <v>140</v>
      </c>
      <c r="X6015">
        <v>3</v>
      </c>
      <c r="Y6015">
        <v>1</v>
      </c>
      <c r="AB6015">
        <v>400</v>
      </c>
      <c r="AC6015">
        <v>3</v>
      </c>
      <c r="AE6015">
        <v>2</v>
      </c>
      <c r="AG6015">
        <v>1</v>
      </c>
      <c r="AI6015">
        <v>4</v>
      </c>
      <c r="AJ6015">
        <v>3</v>
      </c>
      <c r="AK6015">
        <v>1</v>
      </c>
      <c r="AN6015">
        <v>400</v>
      </c>
      <c r="AO6015">
        <v>3</v>
      </c>
      <c r="AQ6015">
        <v>2</v>
      </c>
      <c r="AS6015">
        <v>1</v>
      </c>
      <c r="AU6015">
        <v>4</v>
      </c>
    </row>
    <row r="6016" spans="1:47" x14ac:dyDescent="0.35">
      <c r="A6016">
        <v>10255</v>
      </c>
      <c r="B6016" t="s">
        <v>47</v>
      </c>
      <c r="C6016">
        <v>2017</v>
      </c>
      <c r="D6016">
        <v>5</v>
      </c>
      <c r="E6016">
        <v>25</v>
      </c>
      <c r="F6016">
        <v>9</v>
      </c>
      <c r="G6016">
        <v>55</v>
      </c>
      <c r="H6016">
        <v>51</v>
      </c>
      <c r="I6016">
        <v>10</v>
      </c>
      <c r="J6016">
        <v>4.4000000000000004</v>
      </c>
      <c r="M6016">
        <v>4.4000000000000004</v>
      </c>
      <c r="R6016" t="s">
        <v>2476</v>
      </c>
      <c r="T6016" t="s">
        <v>3943</v>
      </c>
      <c r="U6016">
        <v>-3.0430000000000001</v>
      </c>
      <c r="V6016">
        <v>32.887999999999998</v>
      </c>
      <c r="W6016">
        <v>10</v>
      </c>
      <c r="X6016">
        <v>1</v>
      </c>
      <c r="Y6016">
        <v>1</v>
      </c>
      <c r="AB6016">
        <v>18</v>
      </c>
      <c r="AC6016">
        <v>1</v>
      </c>
      <c r="AJ6016">
        <v>1</v>
      </c>
      <c r="AK6016">
        <v>1</v>
      </c>
      <c r="AN6016">
        <v>18</v>
      </c>
      <c r="AO6016">
        <v>1</v>
      </c>
    </row>
    <row r="6017" spans="1:47" x14ac:dyDescent="0.35">
      <c r="A6017">
        <v>10251</v>
      </c>
      <c r="B6017" t="s">
        <v>47</v>
      </c>
      <c r="C6017">
        <v>2017</v>
      </c>
      <c r="D6017">
        <v>5</v>
      </c>
      <c r="E6017">
        <v>28</v>
      </c>
      <c r="F6017">
        <v>11</v>
      </c>
      <c r="G6017">
        <v>4</v>
      </c>
      <c r="H6017">
        <v>37</v>
      </c>
      <c r="I6017">
        <v>3</v>
      </c>
      <c r="J6017">
        <v>4.9000000000000004</v>
      </c>
      <c r="K6017">
        <v>4.9000000000000004</v>
      </c>
      <c r="M6017">
        <v>5</v>
      </c>
      <c r="R6017" t="s">
        <v>80</v>
      </c>
      <c r="T6017" t="s">
        <v>3944</v>
      </c>
      <c r="U6017">
        <v>38.764000000000003</v>
      </c>
      <c r="V6017">
        <v>27.777999999999999</v>
      </c>
      <c r="W6017">
        <v>140</v>
      </c>
      <c r="AE6017">
        <v>2</v>
      </c>
      <c r="AH6017">
        <v>35</v>
      </c>
      <c r="AI6017">
        <v>1</v>
      </c>
      <c r="AQ6017">
        <v>2</v>
      </c>
      <c r="AT6017">
        <v>35</v>
      </c>
      <c r="AU6017">
        <v>1</v>
      </c>
    </row>
    <row r="6018" spans="1:47" x14ac:dyDescent="0.35">
      <c r="A6018">
        <v>10250</v>
      </c>
      <c r="B6018" t="s">
        <v>47</v>
      </c>
      <c r="C6018">
        <v>2017</v>
      </c>
      <c r="D6018">
        <v>5</v>
      </c>
      <c r="E6018">
        <v>29</v>
      </c>
      <c r="F6018">
        <v>14</v>
      </c>
      <c r="G6018">
        <v>35</v>
      </c>
      <c r="H6018">
        <v>51</v>
      </c>
      <c r="I6018">
        <v>12</v>
      </c>
      <c r="J6018">
        <v>6.6</v>
      </c>
      <c r="K6018">
        <v>6.6</v>
      </c>
      <c r="L6018">
        <v>6.4</v>
      </c>
      <c r="M6018">
        <v>6.2</v>
      </c>
      <c r="Q6018">
        <v>7</v>
      </c>
      <c r="R6018" t="s">
        <v>676</v>
      </c>
      <c r="T6018" t="s">
        <v>3945</v>
      </c>
      <c r="U6018">
        <v>-1.292</v>
      </c>
      <c r="V6018">
        <v>120.431</v>
      </c>
      <c r="W6018">
        <v>170</v>
      </c>
      <c r="AB6018">
        <v>25</v>
      </c>
      <c r="AC6018">
        <v>1</v>
      </c>
      <c r="AE6018">
        <v>2</v>
      </c>
      <c r="AF6018">
        <v>5</v>
      </c>
      <c r="AG6018">
        <v>1</v>
      </c>
      <c r="AH6018">
        <v>348</v>
      </c>
      <c r="AI6018">
        <v>3</v>
      </c>
      <c r="AN6018">
        <v>25</v>
      </c>
      <c r="AO6018">
        <v>1</v>
      </c>
      <c r="AQ6018">
        <v>2</v>
      </c>
      <c r="AR6018">
        <v>5</v>
      </c>
      <c r="AS6018">
        <v>1</v>
      </c>
      <c r="AT6018">
        <v>348</v>
      </c>
      <c r="AU6018">
        <v>3</v>
      </c>
    </row>
    <row r="6019" spans="1:47" x14ac:dyDescent="0.35">
      <c r="A6019">
        <v>10252</v>
      </c>
      <c r="B6019" t="s">
        <v>51</v>
      </c>
      <c r="C6019">
        <v>2017</v>
      </c>
      <c r="D6019">
        <v>6</v>
      </c>
      <c r="E6019">
        <v>12</v>
      </c>
      <c r="F6019">
        <v>12</v>
      </c>
      <c r="G6019">
        <v>28</v>
      </c>
      <c r="H6019">
        <v>15</v>
      </c>
      <c r="I6019">
        <v>12</v>
      </c>
      <c r="J6019">
        <v>6.3</v>
      </c>
      <c r="K6019">
        <v>6.3</v>
      </c>
      <c r="R6019" t="s">
        <v>56</v>
      </c>
      <c r="T6019" t="s">
        <v>3946</v>
      </c>
      <c r="U6019">
        <v>38.93</v>
      </c>
      <c r="V6019">
        <v>26.364999999999998</v>
      </c>
      <c r="W6019">
        <v>130</v>
      </c>
      <c r="X6019">
        <v>1</v>
      </c>
      <c r="Y6019">
        <v>1</v>
      </c>
      <c r="AB6019">
        <v>15</v>
      </c>
      <c r="AC6019">
        <v>1</v>
      </c>
      <c r="AE6019">
        <v>2</v>
      </c>
      <c r="AF6019">
        <v>10</v>
      </c>
      <c r="AG6019">
        <v>1</v>
      </c>
      <c r="AH6019">
        <v>250</v>
      </c>
      <c r="AI6019">
        <v>3</v>
      </c>
      <c r="AJ6019">
        <v>1</v>
      </c>
      <c r="AK6019">
        <v>1</v>
      </c>
      <c r="AN6019">
        <v>15</v>
      </c>
      <c r="AO6019">
        <v>1</v>
      </c>
      <c r="AQ6019">
        <v>2</v>
      </c>
      <c r="AR6019">
        <v>10</v>
      </c>
      <c r="AS6019">
        <v>1</v>
      </c>
      <c r="AT6019">
        <v>250</v>
      </c>
      <c r="AU6019">
        <v>3</v>
      </c>
    </row>
    <row r="6020" spans="1:47" x14ac:dyDescent="0.35">
      <c r="A6020">
        <v>10253</v>
      </c>
      <c r="B6020" t="s">
        <v>47</v>
      </c>
      <c r="C6020">
        <v>2017</v>
      </c>
      <c r="D6020">
        <v>6</v>
      </c>
      <c r="E6020">
        <v>14</v>
      </c>
      <c r="F6020">
        <v>7</v>
      </c>
      <c r="G6020">
        <v>29</v>
      </c>
      <c r="H6020">
        <v>39</v>
      </c>
      <c r="I6020">
        <v>93</v>
      </c>
      <c r="J6020">
        <v>6.9</v>
      </c>
      <c r="K6020">
        <v>6.9</v>
      </c>
      <c r="M6020">
        <v>6.5</v>
      </c>
      <c r="Q6020">
        <v>8</v>
      </c>
      <c r="R6020" t="s">
        <v>578</v>
      </c>
      <c r="T6020" t="s">
        <v>3947</v>
      </c>
      <c r="U6020">
        <v>14.909000000000001</v>
      </c>
      <c r="V6020">
        <v>-92.009</v>
      </c>
      <c r="W6020">
        <v>100</v>
      </c>
      <c r="X6020">
        <v>5</v>
      </c>
      <c r="Y6020">
        <v>1</v>
      </c>
      <c r="AB6020">
        <v>30</v>
      </c>
      <c r="AC6020">
        <v>1</v>
      </c>
      <c r="AE6020">
        <v>3</v>
      </c>
      <c r="AG6020">
        <v>1</v>
      </c>
      <c r="AI6020">
        <v>3</v>
      </c>
      <c r="AJ6020">
        <v>5</v>
      </c>
      <c r="AK6020">
        <v>1</v>
      </c>
      <c r="AN6020">
        <v>30</v>
      </c>
      <c r="AO6020">
        <v>1</v>
      </c>
      <c r="AQ6020">
        <v>3</v>
      </c>
      <c r="AS6020">
        <v>1</v>
      </c>
      <c r="AU6020">
        <v>3</v>
      </c>
    </row>
    <row r="6021" spans="1:47" x14ac:dyDescent="0.35">
      <c r="A6021">
        <v>10317</v>
      </c>
      <c r="B6021" t="s">
        <v>47</v>
      </c>
      <c r="C6021">
        <v>2017</v>
      </c>
      <c r="D6021">
        <v>6</v>
      </c>
      <c r="E6021">
        <v>21</v>
      </c>
      <c r="F6021">
        <v>4</v>
      </c>
      <c r="G6021">
        <v>40</v>
      </c>
      <c r="J6021">
        <v>3.2</v>
      </c>
      <c r="P6021">
        <v>3.2</v>
      </c>
      <c r="R6021" t="s">
        <v>376</v>
      </c>
      <c r="T6021" t="s">
        <v>3948</v>
      </c>
      <c r="U6021">
        <v>27.64</v>
      </c>
      <c r="V6021">
        <v>85.17</v>
      </c>
      <c r="W6021">
        <v>60</v>
      </c>
      <c r="X6021">
        <v>1</v>
      </c>
      <c r="Y6021">
        <v>1</v>
      </c>
      <c r="AB6021">
        <v>1</v>
      </c>
      <c r="AC6021">
        <v>1</v>
      </c>
      <c r="AJ6021">
        <v>1</v>
      </c>
      <c r="AK6021">
        <v>1</v>
      </c>
      <c r="AN6021">
        <v>1</v>
      </c>
      <c r="AO6021">
        <v>1</v>
      </c>
    </row>
    <row r="6022" spans="1:47" x14ac:dyDescent="0.35">
      <c r="A6022">
        <v>10256</v>
      </c>
      <c r="B6022" t="s">
        <v>47</v>
      </c>
      <c r="C6022">
        <v>2017</v>
      </c>
      <c r="D6022">
        <v>6</v>
      </c>
      <c r="E6022">
        <v>22</v>
      </c>
      <c r="F6022">
        <v>12</v>
      </c>
      <c r="G6022">
        <v>31</v>
      </c>
      <c r="H6022">
        <v>49</v>
      </c>
      <c r="I6022">
        <v>38</v>
      </c>
      <c r="J6022">
        <v>6.8</v>
      </c>
      <c r="K6022">
        <v>6.8</v>
      </c>
      <c r="Q6022">
        <v>6</v>
      </c>
      <c r="R6022" t="s">
        <v>578</v>
      </c>
      <c r="T6022" t="s">
        <v>3949</v>
      </c>
      <c r="U6022">
        <v>13.717000000000001</v>
      </c>
      <c r="V6022">
        <v>-90.971999999999994</v>
      </c>
      <c r="W6022">
        <v>100</v>
      </c>
      <c r="AB6022">
        <v>4</v>
      </c>
      <c r="AC6022">
        <v>1</v>
      </c>
      <c r="AE6022">
        <v>2</v>
      </c>
      <c r="AH6022">
        <v>53</v>
      </c>
      <c r="AI6022">
        <v>2</v>
      </c>
      <c r="AN6022">
        <v>4</v>
      </c>
      <c r="AO6022">
        <v>1</v>
      </c>
      <c r="AQ6022">
        <v>2</v>
      </c>
      <c r="AT6022">
        <v>53</v>
      </c>
      <c r="AU6022">
        <v>2</v>
      </c>
    </row>
    <row r="6023" spans="1:47" x14ac:dyDescent="0.35">
      <c r="A6023">
        <v>10257</v>
      </c>
      <c r="B6023" t="s">
        <v>47</v>
      </c>
      <c r="C6023">
        <v>2017</v>
      </c>
      <c r="D6023">
        <v>6</v>
      </c>
      <c r="E6023">
        <v>24</v>
      </c>
      <c r="F6023">
        <v>2</v>
      </c>
      <c r="G6023">
        <v>37</v>
      </c>
      <c r="H6023">
        <v>48</v>
      </c>
      <c r="I6023">
        <v>27</v>
      </c>
      <c r="J6023">
        <v>5.6</v>
      </c>
      <c r="K6023">
        <v>5.6</v>
      </c>
      <c r="R6023" t="s">
        <v>3543</v>
      </c>
      <c r="T6023" t="s">
        <v>3543</v>
      </c>
      <c r="U6023">
        <v>-19.45</v>
      </c>
      <c r="V6023">
        <v>34.488</v>
      </c>
      <c r="W6023">
        <v>10</v>
      </c>
      <c r="AB6023">
        <v>4</v>
      </c>
      <c r="AC6023">
        <v>1</v>
      </c>
      <c r="AE6023">
        <v>1</v>
      </c>
      <c r="AF6023">
        <v>2</v>
      </c>
      <c r="AG6023">
        <v>1</v>
      </c>
      <c r="AH6023">
        <v>2</v>
      </c>
      <c r="AI6023">
        <v>1</v>
      </c>
      <c r="AN6023">
        <v>4</v>
      </c>
      <c r="AO6023">
        <v>1</v>
      </c>
      <c r="AQ6023">
        <v>1</v>
      </c>
      <c r="AR6023">
        <v>2</v>
      </c>
      <c r="AS6023">
        <v>1</v>
      </c>
      <c r="AT6023">
        <v>2</v>
      </c>
      <c r="AU6023">
        <v>1</v>
      </c>
    </row>
    <row r="6024" spans="1:47" x14ac:dyDescent="0.35">
      <c r="A6024">
        <v>10258</v>
      </c>
      <c r="B6024" t="s">
        <v>47</v>
      </c>
      <c r="C6024">
        <v>2017</v>
      </c>
      <c r="D6024">
        <v>7</v>
      </c>
      <c r="E6024">
        <v>6</v>
      </c>
      <c r="F6024">
        <v>8</v>
      </c>
      <c r="G6024">
        <v>3</v>
      </c>
      <c r="H6024">
        <v>55</v>
      </c>
      <c r="I6024">
        <v>11</v>
      </c>
      <c r="J6024">
        <v>6.5</v>
      </c>
      <c r="K6024">
        <v>6.5</v>
      </c>
      <c r="Q6024">
        <v>9</v>
      </c>
      <c r="R6024" t="s">
        <v>621</v>
      </c>
      <c r="T6024" t="s">
        <v>3950</v>
      </c>
      <c r="U6024">
        <v>11.127000000000001</v>
      </c>
      <c r="V6024">
        <v>124.629</v>
      </c>
      <c r="W6024">
        <v>170</v>
      </c>
      <c r="X6024">
        <v>4</v>
      </c>
      <c r="Y6024">
        <v>1</v>
      </c>
      <c r="AB6024">
        <v>448</v>
      </c>
      <c r="AC6024">
        <v>3</v>
      </c>
      <c r="AD6024">
        <v>5</v>
      </c>
      <c r="AE6024">
        <v>3</v>
      </c>
      <c r="AF6024">
        <v>735</v>
      </c>
      <c r="AG6024">
        <v>3</v>
      </c>
      <c r="AH6024">
        <v>1029</v>
      </c>
      <c r="AI6024">
        <v>4</v>
      </c>
      <c r="AJ6024">
        <v>4</v>
      </c>
      <c r="AK6024">
        <v>1</v>
      </c>
      <c r="AN6024">
        <v>448</v>
      </c>
      <c r="AO6024">
        <v>3</v>
      </c>
      <c r="AP6024">
        <v>5</v>
      </c>
      <c r="AQ6024">
        <v>3</v>
      </c>
      <c r="AR6024">
        <v>735</v>
      </c>
      <c r="AS6024">
        <v>3</v>
      </c>
      <c r="AT6024">
        <v>1029</v>
      </c>
      <c r="AU6024">
        <v>4</v>
      </c>
    </row>
    <row r="6025" spans="1:47" x14ac:dyDescent="0.35">
      <c r="A6025">
        <v>10259</v>
      </c>
      <c r="B6025" t="s">
        <v>51</v>
      </c>
      <c r="C6025">
        <v>2017</v>
      </c>
      <c r="D6025">
        <v>7</v>
      </c>
      <c r="E6025">
        <v>17</v>
      </c>
      <c r="F6025">
        <v>23</v>
      </c>
      <c r="G6025">
        <v>35</v>
      </c>
      <c r="H6025">
        <v>14</v>
      </c>
      <c r="I6025">
        <v>10</v>
      </c>
      <c r="J6025">
        <v>7.7</v>
      </c>
      <c r="K6025">
        <v>7.7</v>
      </c>
      <c r="Q6025">
        <v>8</v>
      </c>
      <c r="R6025" t="s">
        <v>98</v>
      </c>
      <c r="T6025" t="s">
        <v>3951</v>
      </c>
      <c r="U6025">
        <v>54.442999999999998</v>
      </c>
      <c r="V6025">
        <v>168.857</v>
      </c>
      <c r="W6025">
        <v>50</v>
      </c>
    </row>
    <row r="6026" spans="1:47" x14ac:dyDescent="0.35">
      <c r="A6026">
        <v>10284</v>
      </c>
      <c r="B6026" t="s">
        <v>47</v>
      </c>
      <c r="C6026">
        <v>2017</v>
      </c>
      <c r="D6026">
        <v>7</v>
      </c>
      <c r="E6026">
        <v>18</v>
      </c>
      <c r="F6026">
        <v>2</v>
      </c>
      <c r="G6026">
        <v>6</v>
      </c>
      <c r="H6026">
        <v>15</v>
      </c>
      <c r="I6026">
        <v>44</v>
      </c>
      <c r="J6026">
        <v>6.4</v>
      </c>
      <c r="K6026">
        <v>6.4</v>
      </c>
      <c r="R6026" t="s">
        <v>479</v>
      </c>
      <c r="T6026" t="s">
        <v>872</v>
      </c>
      <c r="U6026">
        <v>-16.416</v>
      </c>
      <c r="V6026">
        <v>-73.635999999999996</v>
      </c>
      <c r="W6026">
        <v>160</v>
      </c>
      <c r="X6026">
        <v>1</v>
      </c>
      <c r="Y6026">
        <v>1</v>
      </c>
      <c r="AB6026">
        <v>1</v>
      </c>
      <c r="AC6026">
        <v>1</v>
      </c>
      <c r="AJ6026">
        <v>1</v>
      </c>
      <c r="AK6026">
        <v>1</v>
      </c>
      <c r="AN6026">
        <v>1</v>
      </c>
      <c r="AO6026">
        <v>1</v>
      </c>
    </row>
    <row r="6027" spans="1:47" x14ac:dyDescent="0.35">
      <c r="A6027">
        <v>10260</v>
      </c>
      <c r="B6027" t="s">
        <v>51</v>
      </c>
      <c r="C6027">
        <v>2017</v>
      </c>
      <c r="D6027">
        <v>7</v>
      </c>
      <c r="E6027">
        <v>20</v>
      </c>
      <c r="F6027">
        <v>22</v>
      </c>
      <c r="G6027">
        <v>31</v>
      </c>
      <c r="H6027">
        <v>26</v>
      </c>
      <c r="I6027">
        <v>7</v>
      </c>
      <c r="J6027">
        <v>6.6</v>
      </c>
      <c r="K6027">
        <v>6.6</v>
      </c>
      <c r="Q6027">
        <v>7</v>
      </c>
      <c r="R6027" t="s">
        <v>80</v>
      </c>
      <c r="T6027" t="s">
        <v>3952</v>
      </c>
      <c r="U6027">
        <v>36.929000000000002</v>
      </c>
      <c r="V6027">
        <v>27.414000000000001</v>
      </c>
      <c r="W6027">
        <v>140</v>
      </c>
      <c r="X6027">
        <v>2</v>
      </c>
      <c r="Y6027">
        <v>1</v>
      </c>
      <c r="AB6027">
        <v>500</v>
      </c>
      <c r="AC6027">
        <v>3</v>
      </c>
      <c r="AE6027">
        <v>2</v>
      </c>
      <c r="AG6027">
        <v>1</v>
      </c>
      <c r="AI6027">
        <v>1</v>
      </c>
      <c r="AJ6027">
        <v>2</v>
      </c>
      <c r="AK6027">
        <v>1</v>
      </c>
      <c r="AN6027">
        <v>500</v>
      </c>
      <c r="AO6027">
        <v>3</v>
      </c>
      <c r="AQ6027">
        <v>2</v>
      </c>
      <c r="AS6027">
        <v>1</v>
      </c>
      <c r="AU6027">
        <v>1</v>
      </c>
    </row>
    <row r="6028" spans="1:47" x14ac:dyDescent="0.35">
      <c r="A6028">
        <v>10318</v>
      </c>
      <c r="B6028" t="s">
        <v>47</v>
      </c>
      <c r="C6028">
        <v>2017</v>
      </c>
      <c r="D6028">
        <v>8</v>
      </c>
      <c r="E6028">
        <v>2</v>
      </c>
      <c r="F6028">
        <v>7</v>
      </c>
      <c r="G6028">
        <v>15</v>
      </c>
      <c r="H6028" t="s">
        <v>48</v>
      </c>
      <c r="I6028">
        <v>99</v>
      </c>
      <c r="J6028">
        <v>5.4</v>
      </c>
      <c r="K6028">
        <v>5.4</v>
      </c>
      <c r="R6028" t="s">
        <v>539</v>
      </c>
      <c r="T6028" t="s">
        <v>711</v>
      </c>
      <c r="U6028">
        <v>-33.201000000000001</v>
      </c>
      <c r="V6028">
        <v>-70.614000000000004</v>
      </c>
      <c r="W6028">
        <v>160</v>
      </c>
      <c r="X6028">
        <v>1</v>
      </c>
      <c r="Y6028">
        <v>1</v>
      </c>
      <c r="AJ6028">
        <v>1</v>
      </c>
      <c r="AK6028">
        <v>1</v>
      </c>
    </row>
    <row r="6029" spans="1:47" x14ac:dyDescent="0.35">
      <c r="A6029">
        <v>10261</v>
      </c>
      <c r="B6029" t="s">
        <v>47</v>
      </c>
      <c r="C6029">
        <v>2017</v>
      </c>
      <c r="D6029">
        <v>8</v>
      </c>
      <c r="E6029">
        <v>8</v>
      </c>
      <c r="F6029">
        <v>13</v>
      </c>
      <c r="G6029">
        <v>19</v>
      </c>
      <c r="H6029">
        <v>54</v>
      </c>
      <c r="I6029">
        <v>9</v>
      </c>
      <c r="J6029">
        <v>6.5</v>
      </c>
      <c r="K6029">
        <v>6.5</v>
      </c>
      <c r="Q6029">
        <v>5</v>
      </c>
      <c r="R6029" t="s">
        <v>93</v>
      </c>
      <c r="T6029" t="s">
        <v>3953</v>
      </c>
      <c r="U6029">
        <v>33.192999999999998</v>
      </c>
      <c r="V6029">
        <v>103.855</v>
      </c>
      <c r="W6029">
        <v>30</v>
      </c>
      <c r="X6029">
        <v>25</v>
      </c>
      <c r="Y6029">
        <v>1</v>
      </c>
      <c r="AB6029">
        <v>525</v>
      </c>
      <c r="AC6029">
        <v>3</v>
      </c>
      <c r="AD6029">
        <v>500</v>
      </c>
      <c r="AE6029">
        <v>4</v>
      </c>
      <c r="AF6029">
        <v>100</v>
      </c>
      <c r="AG6029">
        <v>2</v>
      </c>
      <c r="AH6029">
        <v>72500</v>
      </c>
      <c r="AI6029">
        <v>4</v>
      </c>
      <c r="AJ6029">
        <v>25</v>
      </c>
      <c r="AK6029">
        <v>1</v>
      </c>
      <c r="AN6029">
        <v>525</v>
      </c>
      <c r="AO6029">
        <v>3</v>
      </c>
      <c r="AP6029">
        <v>500</v>
      </c>
      <c r="AQ6029">
        <v>4</v>
      </c>
      <c r="AR6029">
        <v>100</v>
      </c>
      <c r="AS6029">
        <v>2</v>
      </c>
      <c r="AT6029">
        <v>72500</v>
      </c>
      <c r="AU6029">
        <v>4</v>
      </c>
    </row>
    <row r="6030" spans="1:47" x14ac:dyDescent="0.35">
      <c r="A6030">
        <v>10262</v>
      </c>
      <c r="B6030" t="s">
        <v>47</v>
      </c>
      <c r="C6030">
        <v>2017</v>
      </c>
      <c r="D6030">
        <v>8</v>
      </c>
      <c r="E6030">
        <v>8</v>
      </c>
      <c r="F6030">
        <v>23</v>
      </c>
      <c r="G6030">
        <v>27</v>
      </c>
      <c r="H6030">
        <v>8</v>
      </c>
      <c r="I6030">
        <v>20</v>
      </c>
      <c r="J6030">
        <v>6.3</v>
      </c>
      <c r="K6030">
        <v>6.3</v>
      </c>
      <c r="R6030" t="s">
        <v>93</v>
      </c>
      <c r="T6030" t="s">
        <v>3954</v>
      </c>
      <c r="U6030">
        <v>44.302</v>
      </c>
      <c r="V6030">
        <v>82.831999999999994</v>
      </c>
      <c r="W6030">
        <v>40</v>
      </c>
      <c r="AB6030">
        <v>32</v>
      </c>
      <c r="AC6030">
        <v>1</v>
      </c>
      <c r="AE6030">
        <v>2</v>
      </c>
      <c r="AF6030">
        <v>142</v>
      </c>
      <c r="AG6030">
        <v>3</v>
      </c>
      <c r="AH6030">
        <v>1060</v>
      </c>
      <c r="AI6030">
        <v>4</v>
      </c>
      <c r="AN6030">
        <v>32</v>
      </c>
      <c r="AO6030">
        <v>1</v>
      </c>
      <c r="AQ6030">
        <v>2</v>
      </c>
      <c r="AR6030">
        <v>142</v>
      </c>
      <c r="AS6030">
        <v>3</v>
      </c>
      <c r="AT6030">
        <v>1060</v>
      </c>
      <c r="AU6030">
        <v>4</v>
      </c>
    </row>
    <row r="6031" spans="1:47" x14ac:dyDescent="0.35">
      <c r="A6031">
        <v>10283</v>
      </c>
      <c r="B6031" t="s">
        <v>47</v>
      </c>
      <c r="C6031">
        <v>2017</v>
      </c>
      <c r="D6031">
        <v>8</v>
      </c>
      <c r="E6031">
        <v>11</v>
      </c>
      <c r="F6031">
        <v>21</v>
      </c>
      <c r="G6031">
        <v>45</v>
      </c>
      <c r="H6031">
        <v>4</v>
      </c>
      <c r="I6031">
        <v>41</v>
      </c>
      <c r="J6031">
        <v>5.6</v>
      </c>
      <c r="K6031">
        <v>5.6</v>
      </c>
      <c r="R6031" t="s">
        <v>479</v>
      </c>
      <c r="T6031" t="s">
        <v>2415</v>
      </c>
      <c r="U6031">
        <v>-16.298999999999999</v>
      </c>
      <c r="V6031">
        <v>-73.474000000000004</v>
      </c>
      <c r="W6031">
        <v>160</v>
      </c>
      <c r="X6031">
        <v>1</v>
      </c>
      <c r="Y6031">
        <v>1</v>
      </c>
      <c r="AC6031">
        <v>1</v>
      </c>
      <c r="AJ6031">
        <v>1</v>
      </c>
      <c r="AK6031">
        <v>1</v>
      </c>
      <c r="AO6031">
        <v>1</v>
      </c>
    </row>
    <row r="6032" spans="1:47" x14ac:dyDescent="0.35">
      <c r="A6032">
        <v>10445</v>
      </c>
      <c r="B6032" t="s">
        <v>47</v>
      </c>
      <c r="C6032">
        <v>2017</v>
      </c>
      <c r="D6032">
        <v>8</v>
      </c>
      <c r="E6032">
        <v>13</v>
      </c>
      <c r="F6032">
        <v>16</v>
      </c>
      <c r="G6032">
        <v>51</v>
      </c>
      <c r="H6032">
        <v>5</v>
      </c>
      <c r="I6032">
        <v>32</v>
      </c>
      <c r="J6032">
        <v>5.8</v>
      </c>
      <c r="K6032">
        <v>5.8</v>
      </c>
      <c r="R6032" t="s">
        <v>479</v>
      </c>
      <c r="T6032" t="s">
        <v>3955</v>
      </c>
      <c r="U6032">
        <v>-10.721</v>
      </c>
      <c r="V6032">
        <v>-74.566000000000003</v>
      </c>
      <c r="W6032">
        <v>160</v>
      </c>
      <c r="X6032">
        <v>1</v>
      </c>
      <c r="Y6032">
        <v>1</v>
      </c>
      <c r="AB6032">
        <v>2</v>
      </c>
      <c r="AC6032">
        <v>1</v>
      </c>
      <c r="AE6032">
        <v>1</v>
      </c>
      <c r="AJ6032">
        <v>1</v>
      </c>
      <c r="AK6032">
        <v>1</v>
      </c>
      <c r="AN6032">
        <v>2</v>
      </c>
      <c r="AO6032">
        <v>1</v>
      </c>
      <c r="AQ6032">
        <v>1</v>
      </c>
    </row>
    <row r="6033" spans="1:47" x14ac:dyDescent="0.35">
      <c r="A6033">
        <v>10263</v>
      </c>
      <c r="B6033" t="s">
        <v>47</v>
      </c>
      <c r="C6033">
        <v>2017</v>
      </c>
      <c r="D6033">
        <v>8</v>
      </c>
      <c r="E6033">
        <v>21</v>
      </c>
      <c r="F6033">
        <v>18</v>
      </c>
      <c r="G6033">
        <v>57</v>
      </c>
      <c r="H6033">
        <v>11</v>
      </c>
      <c r="I6033">
        <v>3</v>
      </c>
      <c r="J6033">
        <v>4.2</v>
      </c>
      <c r="M6033">
        <v>4.2</v>
      </c>
      <c r="R6033" t="s">
        <v>60</v>
      </c>
      <c r="T6033" t="s">
        <v>1191</v>
      </c>
      <c r="U6033">
        <v>40.783000000000001</v>
      </c>
      <c r="V6033">
        <v>13.939</v>
      </c>
      <c r="W6033">
        <v>130</v>
      </c>
      <c r="X6033">
        <v>2</v>
      </c>
      <c r="Y6033">
        <v>1</v>
      </c>
      <c r="AB6033">
        <v>42</v>
      </c>
      <c r="AC6033">
        <v>1</v>
      </c>
      <c r="AG6033">
        <v>2</v>
      </c>
      <c r="AI6033">
        <v>2</v>
      </c>
      <c r="AJ6033">
        <v>2</v>
      </c>
      <c r="AK6033">
        <v>1</v>
      </c>
      <c r="AN6033">
        <v>42</v>
      </c>
      <c r="AO6033">
        <v>1</v>
      </c>
      <c r="AS6033">
        <v>2</v>
      </c>
      <c r="AU6033">
        <v>2</v>
      </c>
    </row>
    <row r="6034" spans="1:47" x14ac:dyDescent="0.35">
      <c r="A6034">
        <v>10264</v>
      </c>
      <c r="B6034" t="s">
        <v>47</v>
      </c>
      <c r="C6034">
        <v>2017</v>
      </c>
      <c r="D6034">
        <v>8</v>
      </c>
      <c r="E6034">
        <v>22</v>
      </c>
      <c r="F6034">
        <v>22</v>
      </c>
      <c r="G6034">
        <v>27</v>
      </c>
      <c r="H6034">
        <v>3</v>
      </c>
      <c r="I6034">
        <v>17</v>
      </c>
      <c r="J6034">
        <v>5</v>
      </c>
      <c r="M6034">
        <v>5</v>
      </c>
      <c r="R6034" t="s">
        <v>621</v>
      </c>
      <c r="T6034" t="s">
        <v>3956</v>
      </c>
      <c r="U6034">
        <v>10.954000000000001</v>
      </c>
      <c r="V6034">
        <v>124.70699999999999</v>
      </c>
      <c r="W6034">
        <v>170</v>
      </c>
      <c r="X6034">
        <v>2</v>
      </c>
      <c r="Y6034">
        <v>1</v>
      </c>
      <c r="AC6034">
        <v>1</v>
      </c>
      <c r="AE6034">
        <v>2</v>
      </c>
      <c r="AH6034">
        <v>56</v>
      </c>
      <c r="AI6034">
        <v>2</v>
      </c>
      <c r="AJ6034">
        <v>2</v>
      </c>
      <c r="AK6034">
        <v>1</v>
      </c>
      <c r="AO6034">
        <v>1</v>
      </c>
      <c r="AQ6034">
        <v>2</v>
      </c>
      <c r="AT6034">
        <v>56</v>
      </c>
      <c r="AU6034">
        <v>2</v>
      </c>
    </row>
    <row r="6035" spans="1:47" x14ac:dyDescent="0.35">
      <c r="A6035">
        <v>10266</v>
      </c>
      <c r="B6035" t="s">
        <v>51</v>
      </c>
      <c r="C6035">
        <v>2017</v>
      </c>
      <c r="D6035">
        <v>9</v>
      </c>
      <c r="E6035">
        <v>8</v>
      </c>
      <c r="F6035">
        <v>4</v>
      </c>
      <c r="G6035">
        <v>49</v>
      </c>
      <c r="H6035">
        <v>2</v>
      </c>
      <c r="I6035">
        <v>46</v>
      </c>
      <c r="J6035">
        <v>8.1999999999999993</v>
      </c>
      <c r="K6035">
        <v>8.1999999999999993</v>
      </c>
      <c r="Q6035">
        <v>9</v>
      </c>
      <c r="R6035" t="s">
        <v>543</v>
      </c>
      <c r="T6035" t="s">
        <v>3957</v>
      </c>
      <c r="U6035">
        <v>14.760999999999999</v>
      </c>
      <c r="V6035">
        <v>-94.102999999999994</v>
      </c>
      <c r="W6035">
        <v>150</v>
      </c>
      <c r="X6035">
        <v>98</v>
      </c>
      <c r="Y6035">
        <v>2</v>
      </c>
      <c r="AB6035">
        <v>251</v>
      </c>
      <c r="AC6035">
        <v>3</v>
      </c>
      <c r="AD6035">
        <v>4000</v>
      </c>
      <c r="AE6035">
        <v>4</v>
      </c>
      <c r="AF6035">
        <v>47468</v>
      </c>
      <c r="AG6035">
        <v>4</v>
      </c>
      <c r="AH6035">
        <v>94027</v>
      </c>
      <c r="AI6035">
        <v>4</v>
      </c>
      <c r="AJ6035">
        <v>98</v>
      </c>
      <c r="AK6035">
        <v>2</v>
      </c>
      <c r="AN6035">
        <v>251</v>
      </c>
      <c r="AO6035">
        <v>3</v>
      </c>
      <c r="AP6035">
        <v>4000</v>
      </c>
      <c r="AQ6035">
        <v>4</v>
      </c>
      <c r="AR6035">
        <v>47468</v>
      </c>
      <c r="AS6035">
        <v>4</v>
      </c>
      <c r="AT6035">
        <v>94027</v>
      </c>
      <c r="AU6035">
        <v>4</v>
      </c>
    </row>
    <row r="6036" spans="1:47" x14ac:dyDescent="0.35">
      <c r="A6036">
        <v>10267</v>
      </c>
      <c r="B6036" t="s">
        <v>47</v>
      </c>
      <c r="C6036">
        <v>2017</v>
      </c>
      <c r="D6036">
        <v>9</v>
      </c>
      <c r="E6036">
        <v>19</v>
      </c>
      <c r="F6036">
        <v>18</v>
      </c>
      <c r="G6036">
        <v>14</v>
      </c>
      <c r="H6036">
        <v>7</v>
      </c>
      <c r="I6036">
        <v>39</v>
      </c>
      <c r="J6036">
        <v>7.1</v>
      </c>
      <c r="K6036">
        <v>7.1</v>
      </c>
      <c r="Q6036">
        <v>9</v>
      </c>
      <c r="R6036" t="s">
        <v>543</v>
      </c>
      <c r="T6036" t="s">
        <v>3958</v>
      </c>
      <c r="U6036">
        <v>18.338999999999999</v>
      </c>
      <c r="V6036">
        <v>-98.68</v>
      </c>
      <c r="W6036">
        <v>150</v>
      </c>
      <c r="X6036">
        <v>369</v>
      </c>
      <c r="Y6036">
        <v>3</v>
      </c>
      <c r="AB6036">
        <v>6000</v>
      </c>
      <c r="AC6036">
        <v>4</v>
      </c>
      <c r="AD6036">
        <v>8000</v>
      </c>
      <c r="AE6036">
        <v>4</v>
      </c>
      <c r="AF6036">
        <v>226</v>
      </c>
      <c r="AG6036">
        <v>3</v>
      </c>
      <c r="AH6036">
        <v>184000</v>
      </c>
      <c r="AI6036">
        <v>4</v>
      </c>
      <c r="AJ6036">
        <v>369</v>
      </c>
      <c r="AK6036">
        <v>3</v>
      </c>
      <c r="AN6036">
        <v>6000</v>
      </c>
      <c r="AO6036">
        <v>4</v>
      </c>
      <c r="AP6036">
        <v>8000</v>
      </c>
      <c r="AQ6036">
        <v>4</v>
      </c>
      <c r="AR6036">
        <v>226</v>
      </c>
      <c r="AS6036">
        <v>3</v>
      </c>
      <c r="AT6036">
        <v>184000</v>
      </c>
      <c r="AU6036">
        <v>4</v>
      </c>
    </row>
    <row r="6037" spans="1:47" x14ac:dyDescent="0.35">
      <c r="A6037">
        <v>10268</v>
      </c>
      <c r="B6037" t="s">
        <v>47</v>
      </c>
      <c r="C6037">
        <v>2017</v>
      </c>
      <c r="D6037">
        <v>9</v>
      </c>
      <c r="E6037">
        <v>23</v>
      </c>
      <c r="F6037">
        <v>12</v>
      </c>
      <c r="G6037">
        <v>53</v>
      </c>
      <c r="H6037">
        <v>48</v>
      </c>
      <c r="I6037">
        <v>10</v>
      </c>
      <c r="J6037">
        <v>6.1</v>
      </c>
      <c r="K6037">
        <v>6.1</v>
      </c>
      <c r="R6037" t="s">
        <v>543</v>
      </c>
      <c r="T6037" t="s">
        <v>627</v>
      </c>
      <c r="U6037">
        <v>16.626000000000001</v>
      </c>
      <c r="V6037">
        <v>-95.078000000000003</v>
      </c>
      <c r="W6037">
        <v>150</v>
      </c>
      <c r="X6037">
        <v>5</v>
      </c>
      <c r="Y6037">
        <v>1</v>
      </c>
      <c r="AB6037">
        <v>7</v>
      </c>
      <c r="AC6037">
        <v>1</v>
      </c>
      <c r="AE6037">
        <v>1</v>
      </c>
      <c r="AF6037">
        <v>11</v>
      </c>
      <c r="AG6037">
        <v>1</v>
      </c>
      <c r="AJ6037">
        <v>5</v>
      </c>
      <c r="AK6037">
        <v>1</v>
      </c>
      <c r="AN6037">
        <v>7</v>
      </c>
      <c r="AO6037">
        <v>1</v>
      </c>
      <c r="AQ6037">
        <v>1</v>
      </c>
      <c r="AR6037">
        <v>11</v>
      </c>
      <c r="AS6037">
        <v>1</v>
      </c>
    </row>
    <row r="6038" spans="1:47" x14ac:dyDescent="0.35">
      <c r="A6038">
        <v>10269</v>
      </c>
      <c r="B6038" t="s">
        <v>47</v>
      </c>
      <c r="C6038">
        <v>2017</v>
      </c>
      <c r="D6038">
        <v>9</v>
      </c>
      <c r="E6038">
        <v>23</v>
      </c>
      <c r="F6038">
        <v>20</v>
      </c>
      <c r="G6038">
        <v>48</v>
      </c>
      <c r="H6038">
        <v>16</v>
      </c>
      <c r="I6038">
        <v>8</v>
      </c>
      <c r="J6038">
        <v>5.7</v>
      </c>
      <c r="K6038">
        <v>5.7</v>
      </c>
      <c r="R6038" t="s">
        <v>621</v>
      </c>
      <c r="T6038" t="s">
        <v>3959</v>
      </c>
      <c r="U6038">
        <v>7.5620000000000003</v>
      </c>
      <c r="V6038">
        <v>124.74299999999999</v>
      </c>
      <c r="W6038">
        <v>170</v>
      </c>
      <c r="AB6038">
        <v>11</v>
      </c>
      <c r="AC6038">
        <v>1</v>
      </c>
      <c r="AE6038">
        <v>2</v>
      </c>
      <c r="AF6038">
        <v>55</v>
      </c>
      <c r="AG6038">
        <v>2</v>
      </c>
      <c r="AH6038">
        <v>1659</v>
      </c>
      <c r="AI6038">
        <v>4</v>
      </c>
      <c r="AN6038">
        <v>11</v>
      </c>
      <c r="AO6038">
        <v>1</v>
      </c>
      <c r="AQ6038">
        <v>2</v>
      </c>
      <c r="AR6038">
        <v>55</v>
      </c>
      <c r="AS6038">
        <v>2</v>
      </c>
      <c r="AT6038">
        <v>1659</v>
      </c>
      <c r="AU6038">
        <v>4</v>
      </c>
    </row>
    <row r="6039" spans="1:47" x14ac:dyDescent="0.35">
      <c r="A6039">
        <v>10272</v>
      </c>
      <c r="B6039" t="s">
        <v>51</v>
      </c>
      <c r="C6039">
        <v>2017</v>
      </c>
      <c r="D6039">
        <v>10</v>
      </c>
      <c r="E6039">
        <v>31</v>
      </c>
      <c r="F6039">
        <v>0</v>
      </c>
      <c r="G6039">
        <v>43</v>
      </c>
      <c r="H6039">
        <v>12</v>
      </c>
      <c r="I6039">
        <v>24</v>
      </c>
      <c r="J6039">
        <v>6.7</v>
      </c>
      <c r="K6039">
        <v>6.7</v>
      </c>
      <c r="Q6039">
        <v>3</v>
      </c>
      <c r="R6039" t="s">
        <v>1543</v>
      </c>
      <c r="T6039" t="s">
        <v>1781</v>
      </c>
      <c r="U6039">
        <v>-21.696999999999999</v>
      </c>
      <c r="V6039">
        <v>169.149</v>
      </c>
      <c r="W6039">
        <v>170</v>
      </c>
    </row>
    <row r="6040" spans="1:47" x14ac:dyDescent="0.35">
      <c r="A6040">
        <v>10319</v>
      </c>
      <c r="B6040" t="s">
        <v>47</v>
      </c>
      <c r="C6040">
        <v>2017</v>
      </c>
      <c r="D6040">
        <v>10</v>
      </c>
      <c r="E6040">
        <v>31</v>
      </c>
      <c r="F6040">
        <v>11</v>
      </c>
      <c r="G6040">
        <v>50</v>
      </c>
      <c r="H6040">
        <v>37</v>
      </c>
      <c r="I6040">
        <v>6</v>
      </c>
      <c r="J6040">
        <v>6.1</v>
      </c>
      <c r="K6040">
        <v>6.1</v>
      </c>
      <c r="Q6040">
        <v>5</v>
      </c>
      <c r="R6040" t="s">
        <v>676</v>
      </c>
      <c r="T6040" t="s">
        <v>1229</v>
      </c>
      <c r="U6040">
        <v>-3.7450000000000001</v>
      </c>
      <c r="V6040">
        <v>127.752</v>
      </c>
      <c r="W6040">
        <v>170</v>
      </c>
      <c r="X6040">
        <v>1</v>
      </c>
      <c r="Y6040">
        <v>1</v>
      </c>
      <c r="AE6040">
        <v>1</v>
      </c>
      <c r="AH6040">
        <v>14</v>
      </c>
      <c r="AI6040">
        <v>1</v>
      </c>
      <c r="AJ6040">
        <v>1</v>
      </c>
      <c r="AK6040">
        <v>1</v>
      </c>
      <c r="AQ6040">
        <v>1</v>
      </c>
      <c r="AT6040">
        <v>14</v>
      </c>
      <c r="AU6040">
        <v>1</v>
      </c>
    </row>
    <row r="6041" spans="1:47" x14ac:dyDescent="0.35">
      <c r="A6041">
        <v>10273</v>
      </c>
      <c r="B6041" t="s">
        <v>51</v>
      </c>
      <c r="C6041">
        <v>2017</v>
      </c>
      <c r="D6041">
        <v>11</v>
      </c>
      <c r="E6041">
        <v>1</v>
      </c>
      <c r="F6041">
        <v>2</v>
      </c>
      <c r="G6041">
        <v>24</v>
      </c>
      <c r="H6041">
        <v>7</v>
      </c>
      <c r="I6041">
        <v>22</v>
      </c>
      <c r="J6041">
        <v>6.6</v>
      </c>
      <c r="K6041">
        <v>6.6</v>
      </c>
      <c r="Q6041">
        <v>3</v>
      </c>
      <c r="R6041" t="s">
        <v>1543</v>
      </c>
      <c r="T6041" t="s">
        <v>1781</v>
      </c>
      <c r="U6041">
        <v>-21.648</v>
      </c>
      <c r="V6041">
        <v>168.85900000000001</v>
      </c>
      <c r="W6041">
        <v>170</v>
      </c>
    </row>
    <row r="6042" spans="1:47" x14ac:dyDescent="0.35">
      <c r="A6042">
        <v>10275</v>
      </c>
      <c r="B6042" t="s">
        <v>47</v>
      </c>
      <c r="C6042">
        <v>2017</v>
      </c>
      <c r="D6042">
        <v>11</v>
      </c>
      <c r="E6042">
        <v>12</v>
      </c>
      <c r="F6042">
        <v>18</v>
      </c>
      <c r="G6042">
        <v>18</v>
      </c>
      <c r="H6042">
        <v>18</v>
      </c>
      <c r="I6042">
        <v>19</v>
      </c>
      <c r="J6042">
        <v>7.3</v>
      </c>
      <c r="K6042">
        <v>7.3</v>
      </c>
      <c r="Q6042">
        <v>8</v>
      </c>
      <c r="R6042" t="s">
        <v>73</v>
      </c>
      <c r="T6042" t="s">
        <v>3960</v>
      </c>
      <c r="U6042">
        <v>34.911000000000001</v>
      </c>
      <c r="V6042">
        <v>45.959000000000003</v>
      </c>
      <c r="W6042">
        <v>140</v>
      </c>
      <c r="X6042">
        <v>630</v>
      </c>
      <c r="Y6042">
        <v>3</v>
      </c>
      <c r="AB6042">
        <v>12900</v>
      </c>
      <c r="AC6042">
        <v>4</v>
      </c>
      <c r="AD6042">
        <v>750</v>
      </c>
      <c r="AE6042">
        <v>4</v>
      </c>
      <c r="AF6042">
        <v>15500</v>
      </c>
      <c r="AG6042">
        <v>4</v>
      </c>
      <c r="AH6042">
        <v>14500</v>
      </c>
      <c r="AI6042">
        <v>4</v>
      </c>
      <c r="AJ6042">
        <v>630</v>
      </c>
      <c r="AK6042">
        <v>3</v>
      </c>
      <c r="AN6042">
        <v>12900</v>
      </c>
      <c r="AO6042">
        <v>4</v>
      </c>
      <c r="AP6042">
        <v>750</v>
      </c>
      <c r="AQ6042">
        <v>4</v>
      </c>
      <c r="AR6042">
        <v>15500</v>
      </c>
      <c r="AS6042">
        <v>4</v>
      </c>
      <c r="AT6042">
        <v>14500</v>
      </c>
      <c r="AU6042">
        <v>4</v>
      </c>
    </row>
    <row r="6043" spans="1:47" x14ac:dyDescent="0.35">
      <c r="A6043">
        <v>10276</v>
      </c>
      <c r="B6043" t="s">
        <v>47</v>
      </c>
      <c r="C6043">
        <v>2017</v>
      </c>
      <c r="D6043">
        <v>11</v>
      </c>
      <c r="E6043">
        <v>13</v>
      </c>
      <c r="F6043">
        <v>2</v>
      </c>
      <c r="G6043">
        <v>29</v>
      </c>
      <c r="H6043">
        <v>8</v>
      </c>
      <c r="I6043">
        <v>19</v>
      </c>
      <c r="J6043">
        <v>6.5</v>
      </c>
      <c r="K6043">
        <v>6.5</v>
      </c>
      <c r="Q6043">
        <v>8</v>
      </c>
      <c r="R6043" t="s">
        <v>595</v>
      </c>
      <c r="T6043" t="s">
        <v>3961</v>
      </c>
      <c r="U6043">
        <v>9.5150000000000006</v>
      </c>
      <c r="V6043">
        <v>-84.486999999999995</v>
      </c>
      <c r="W6043">
        <v>100</v>
      </c>
      <c r="X6043">
        <v>2</v>
      </c>
      <c r="Y6043">
        <v>1</v>
      </c>
      <c r="AJ6043">
        <v>2</v>
      </c>
      <c r="AK6043">
        <v>1</v>
      </c>
    </row>
    <row r="6044" spans="1:47" x14ac:dyDescent="0.35">
      <c r="A6044">
        <v>10277</v>
      </c>
      <c r="B6044" t="s">
        <v>47</v>
      </c>
      <c r="C6044">
        <v>2017</v>
      </c>
      <c r="D6044">
        <v>11</v>
      </c>
      <c r="E6044">
        <v>15</v>
      </c>
      <c r="F6044">
        <v>5</v>
      </c>
      <c r="G6044">
        <v>30</v>
      </c>
      <c r="H6044">
        <v>22</v>
      </c>
      <c r="I6044">
        <v>10</v>
      </c>
      <c r="J6044">
        <v>5.5</v>
      </c>
      <c r="K6044">
        <v>5.5</v>
      </c>
      <c r="Q6044">
        <v>8</v>
      </c>
      <c r="R6044" t="s">
        <v>116</v>
      </c>
      <c r="T6044" t="s">
        <v>3962</v>
      </c>
      <c r="U6044">
        <v>36.073999999999998</v>
      </c>
      <c r="V6044">
        <v>129.27000000000001</v>
      </c>
      <c r="W6044">
        <v>30</v>
      </c>
      <c r="AB6044">
        <v>90</v>
      </c>
      <c r="AC6044">
        <v>2</v>
      </c>
      <c r="AD6044">
        <v>52</v>
      </c>
      <c r="AE6044">
        <v>4</v>
      </c>
      <c r="AG6044">
        <v>1</v>
      </c>
      <c r="AH6044">
        <v>2000</v>
      </c>
      <c r="AI6044">
        <v>4</v>
      </c>
      <c r="AN6044">
        <v>90</v>
      </c>
      <c r="AO6044">
        <v>2</v>
      </c>
      <c r="AP6044">
        <v>52</v>
      </c>
      <c r="AQ6044">
        <v>4</v>
      </c>
      <c r="AS6044">
        <v>1</v>
      </c>
      <c r="AT6044">
        <v>2000</v>
      </c>
      <c r="AU6044">
        <v>4</v>
      </c>
    </row>
    <row r="6045" spans="1:47" x14ac:dyDescent="0.35">
      <c r="A6045">
        <v>10473</v>
      </c>
      <c r="B6045" t="s">
        <v>47</v>
      </c>
      <c r="C6045">
        <v>2017</v>
      </c>
      <c r="D6045">
        <v>11</v>
      </c>
      <c r="E6045">
        <v>17</v>
      </c>
      <c r="F6045">
        <v>22</v>
      </c>
      <c r="G6045">
        <v>34</v>
      </c>
      <c r="H6045">
        <v>45</v>
      </c>
      <c r="I6045">
        <v>8</v>
      </c>
      <c r="J6045">
        <v>6.4</v>
      </c>
      <c r="K6045">
        <v>6.4</v>
      </c>
      <c r="Q6045">
        <v>9</v>
      </c>
      <c r="R6045" t="s">
        <v>93</v>
      </c>
      <c r="T6045" t="s">
        <v>3963</v>
      </c>
      <c r="U6045">
        <v>29.832999999999998</v>
      </c>
      <c r="V6045">
        <v>94.983999999999995</v>
      </c>
      <c r="W6045">
        <v>40</v>
      </c>
      <c r="AB6045">
        <v>2</v>
      </c>
      <c r="AC6045">
        <v>1</v>
      </c>
      <c r="AE6045">
        <v>3</v>
      </c>
      <c r="AH6045">
        <v>3000</v>
      </c>
      <c r="AI6045">
        <v>4</v>
      </c>
      <c r="AN6045">
        <v>2</v>
      </c>
      <c r="AO6045">
        <v>1</v>
      </c>
      <c r="AQ6045">
        <v>3</v>
      </c>
      <c r="AT6045">
        <v>3000</v>
      </c>
      <c r="AU6045">
        <v>4</v>
      </c>
    </row>
    <row r="6046" spans="1:47" x14ac:dyDescent="0.35">
      <c r="A6046">
        <v>10282</v>
      </c>
      <c r="B6046" t="s">
        <v>47</v>
      </c>
      <c r="C6046">
        <v>2017</v>
      </c>
      <c r="D6046">
        <v>11</v>
      </c>
      <c r="E6046">
        <v>18</v>
      </c>
      <c r="F6046">
        <v>16</v>
      </c>
      <c r="G6046">
        <v>7</v>
      </c>
      <c r="H6046">
        <v>3</v>
      </c>
      <c r="I6046">
        <v>8</v>
      </c>
      <c r="J6046">
        <v>5.8</v>
      </c>
      <c r="K6046">
        <v>5.8</v>
      </c>
      <c r="R6046" t="s">
        <v>676</v>
      </c>
      <c r="T6046" t="s">
        <v>3964</v>
      </c>
      <c r="U6046">
        <v>2.4649999999999999</v>
      </c>
      <c r="V6046">
        <v>128.148</v>
      </c>
      <c r="W6046">
        <v>170</v>
      </c>
      <c r="X6046">
        <v>1</v>
      </c>
      <c r="Y6046">
        <v>1</v>
      </c>
      <c r="AE6046">
        <v>2</v>
      </c>
      <c r="AH6046">
        <v>294</v>
      </c>
      <c r="AI6046">
        <v>3</v>
      </c>
      <c r="AJ6046">
        <v>1</v>
      </c>
      <c r="AK6046">
        <v>1</v>
      </c>
      <c r="AQ6046">
        <v>2</v>
      </c>
      <c r="AT6046">
        <v>294</v>
      </c>
      <c r="AU6046">
        <v>3</v>
      </c>
    </row>
    <row r="6047" spans="1:47" x14ac:dyDescent="0.35">
      <c r="A6047">
        <v>10442</v>
      </c>
      <c r="B6047" t="s">
        <v>51</v>
      </c>
      <c r="C6047">
        <v>2017</v>
      </c>
      <c r="D6047">
        <v>11</v>
      </c>
      <c r="E6047">
        <v>19</v>
      </c>
      <c r="F6047">
        <v>9</v>
      </c>
      <c r="G6047">
        <v>26</v>
      </c>
      <c r="H6047">
        <v>13</v>
      </c>
      <c r="I6047">
        <v>14</v>
      </c>
      <c r="J6047">
        <v>6.3</v>
      </c>
      <c r="K6047">
        <v>6.3</v>
      </c>
      <c r="Q6047">
        <v>5</v>
      </c>
      <c r="R6047" t="s">
        <v>1543</v>
      </c>
      <c r="T6047" t="s">
        <v>1781</v>
      </c>
      <c r="U6047">
        <v>-21.638000000000002</v>
      </c>
      <c r="V6047">
        <v>168.673</v>
      </c>
      <c r="W6047">
        <v>170</v>
      </c>
    </row>
    <row r="6048" spans="1:47" x14ac:dyDescent="0.35">
      <c r="A6048">
        <v>10443</v>
      </c>
      <c r="B6048" t="s">
        <v>51</v>
      </c>
      <c r="C6048">
        <v>2017</v>
      </c>
      <c r="D6048">
        <v>11</v>
      </c>
      <c r="E6048">
        <v>19</v>
      </c>
      <c r="F6048">
        <v>15</v>
      </c>
      <c r="G6048">
        <v>10</v>
      </c>
      <c r="H6048">
        <v>28</v>
      </c>
      <c r="I6048">
        <v>13</v>
      </c>
      <c r="J6048">
        <v>6.6</v>
      </c>
      <c r="K6048">
        <v>6.6</v>
      </c>
      <c r="Q6048">
        <v>4</v>
      </c>
      <c r="R6048" t="s">
        <v>1543</v>
      </c>
      <c r="T6048" t="s">
        <v>1781</v>
      </c>
      <c r="U6048">
        <v>-21.503</v>
      </c>
      <c r="V6048">
        <v>168.59800000000001</v>
      </c>
      <c r="W6048">
        <v>170</v>
      </c>
    </row>
    <row r="6049" spans="1:47" x14ac:dyDescent="0.35">
      <c r="A6049">
        <v>10281</v>
      </c>
      <c r="B6049" t="s">
        <v>51</v>
      </c>
      <c r="C6049">
        <v>2017</v>
      </c>
      <c r="D6049">
        <v>11</v>
      </c>
      <c r="E6049">
        <v>19</v>
      </c>
      <c r="F6049">
        <v>22</v>
      </c>
      <c r="G6049">
        <v>43</v>
      </c>
      <c r="H6049">
        <v>25</v>
      </c>
      <c r="I6049">
        <v>10</v>
      </c>
      <c r="J6049">
        <v>7</v>
      </c>
      <c r="K6049">
        <v>7</v>
      </c>
      <c r="Q6049">
        <v>4</v>
      </c>
      <c r="R6049" t="s">
        <v>1543</v>
      </c>
      <c r="T6049" t="s">
        <v>1781</v>
      </c>
      <c r="U6049">
        <v>-21.324999999999999</v>
      </c>
      <c r="V6049">
        <v>168.672</v>
      </c>
      <c r="W6049">
        <v>170</v>
      </c>
    </row>
    <row r="6050" spans="1:47" x14ac:dyDescent="0.35">
      <c r="A6050">
        <v>10285</v>
      </c>
      <c r="B6050" t="s">
        <v>47</v>
      </c>
      <c r="C6050">
        <v>2017</v>
      </c>
      <c r="D6050">
        <v>11</v>
      </c>
      <c r="E6050">
        <v>23</v>
      </c>
      <c r="F6050">
        <v>9</v>
      </c>
      <c r="G6050">
        <v>43</v>
      </c>
      <c r="H6050">
        <v>7</v>
      </c>
      <c r="I6050">
        <v>10</v>
      </c>
      <c r="J6050">
        <v>5.0999999999999996</v>
      </c>
      <c r="M6050">
        <v>5.0999999999999996</v>
      </c>
      <c r="Q6050">
        <v>4</v>
      </c>
      <c r="R6050" t="s">
        <v>93</v>
      </c>
      <c r="T6050" t="s">
        <v>3965</v>
      </c>
      <c r="U6050">
        <v>29.349</v>
      </c>
      <c r="V6050">
        <v>108.05800000000001</v>
      </c>
      <c r="W6050">
        <v>30</v>
      </c>
      <c r="AB6050">
        <v>8</v>
      </c>
      <c r="AC6050">
        <v>1</v>
      </c>
      <c r="AD6050">
        <v>1.5</v>
      </c>
      <c r="AE6050">
        <v>2</v>
      </c>
      <c r="AF6050">
        <v>1</v>
      </c>
      <c r="AG6050">
        <v>1</v>
      </c>
      <c r="AH6050">
        <v>30</v>
      </c>
      <c r="AI6050">
        <v>1</v>
      </c>
      <c r="AN6050">
        <v>8</v>
      </c>
      <c r="AO6050">
        <v>1</v>
      </c>
      <c r="AP6050">
        <v>1.5</v>
      </c>
      <c r="AQ6050">
        <v>2</v>
      </c>
      <c r="AR6050">
        <v>1</v>
      </c>
      <c r="AS6050">
        <v>1</v>
      </c>
      <c r="AT6050">
        <v>30</v>
      </c>
      <c r="AU6050">
        <v>1</v>
      </c>
    </row>
    <row r="6051" spans="1:47" x14ac:dyDescent="0.35">
      <c r="A6051">
        <v>10286</v>
      </c>
      <c r="B6051" t="s">
        <v>47</v>
      </c>
      <c r="C6051">
        <v>2017</v>
      </c>
      <c r="D6051">
        <v>12</v>
      </c>
      <c r="E6051">
        <v>1</v>
      </c>
      <c r="F6051">
        <v>2</v>
      </c>
      <c r="G6051">
        <v>32</v>
      </c>
      <c r="H6051">
        <v>46</v>
      </c>
      <c r="I6051">
        <v>10</v>
      </c>
      <c r="J6051">
        <v>6</v>
      </c>
      <c r="K6051">
        <v>6</v>
      </c>
      <c r="R6051" t="s">
        <v>73</v>
      </c>
      <c r="T6051" t="s">
        <v>3728</v>
      </c>
      <c r="U6051">
        <v>30.765000000000001</v>
      </c>
      <c r="V6051">
        <v>57.331000000000003</v>
      </c>
      <c r="W6051">
        <v>140</v>
      </c>
      <c r="AB6051">
        <v>51</v>
      </c>
      <c r="AC6051">
        <v>1</v>
      </c>
      <c r="AE6051">
        <v>1</v>
      </c>
      <c r="AG6051">
        <v>2</v>
      </c>
      <c r="AI6051">
        <v>1</v>
      </c>
      <c r="AN6051">
        <v>51</v>
      </c>
      <c r="AO6051">
        <v>2</v>
      </c>
      <c r="AQ6051">
        <v>1</v>
      </c>
      <c r="AS6051">
        <v>2</v>
      </c>
      <c r="AU6051">
        <v>1</v>
      </c>
    </row>
    <row r="6052" spans="1:47" x14ac:dyDescent="0.35">
      <c r="A6052">
        <v>10287</v>
      </c>
      <c r="B6052" t="s">
        <v>47</v>
      </c>
      <c r="C6052">
        <v>2017</v>
      </c>
      <c r="D6052">
        <v>12</v>
      </c>
      <c r="E6052">
        <v>15</v>
      </c>
      <c r="F6052">
        <v>16</v>
      </c>
      <c r="G6052">
        <v>47</v>
      </c>
      <c r="H6052">
        <v>56</v>
      </c>
      <c r="I6052">
        <v>92</v>
      </c>
      <c r="J6052">
        <v>6.5</v>
      </c>
      <c r="K6052">
        <v>6.5</v>
      </c>
      <c r="R6052" t="s">
        <v>676</v>
      </c>
      <c r="T6052" t="s">
        <v>1170</v>
      </c>
      <c r="U6052">
        <v>-7.734</v>
      </c>
      <c r="V6052">
        <v>108.023</v>
      </c>
      <c r="W6052">
        <v>60</v>
      </c>
      <c r="X6052">
        <v>4</v>
      </c>
      <c r="Y6052">
        <v>1</v>
      </c>
      <c r="AB6052">
        <v>36</v>
      </c>
      <c r="AC6052">
        <v>1</v>
      </c>
      <c r="AE6052">
        <v>2</v>
      </c>
      <c r="AH6052">
        <v>4825</v>
      </c>
      <c r="AI6052">
        <v>4</v>
      </c>
      <c r="AJ6052">
        <v>4</v>
      </c>
      <c r="AK6052">
        <v>1</v>
      </c>
      <c r="AN6052">
        <v>36</v>
      </c>
      <c r="AO6052">
        <v>1</v>
      </c>
      <c r="AQ6052">
        <v>2</v>
      </c>
      <c r="AT6052">
        <v>4825</v>
      </c>
      <c r="AU6052">
        <v>4</v>
      </c>
    </row>
    <row r="6053" spans="1:47" x14ac:dyDescent="0.35">
      <c r="A6053">
        <v>10288</v>
      </c>
      <c r="B6053" t="s">
        <v>47</v>
      </c>
      <c r="C6053">
        <v>2017</v>
      </c>
      <c r="D6053">
        <v>12</v>
      </c>
      <c r="E6053">
        <v>20</v>
      </c>
      <c r="F6053">
        <v>19</v>
      </c>
      <c r="G6053">
        <v>57</v>
      </c>
      <c r="H6053">
        <v>37</v>
      </c>
      <c r="I6053">
        <v>10</v>
      </c>
      <c r="J6053">
        <v>4.9000000000000004</v>
      </c>
      <c r="M6053">
        <v>4.9000000000000004</v>
      </c>
      <c r="R6053" t="s">
        <v>73</v>
      </c>
      <c r="T6053" t="s">
        <v>2193</v>
      </c>
      <c r="U6053">
        <v>35.654000000000003</v>
      </c>
      <c r="V6053">
        <v>50.948999999999998</v>
      </c>
      <c r="W6053">
        <v>140</v>
      </c>
      <c r="X6053">
        <v>2</v>
      </c>
      <c r="Y6053">
        <v>1</v>
      </c>
      <c r="AB6053">
        <v>115</v>
      </c>
      <c r="AC6053">
        <v>3</v>
      </c>
      <c r="AJ6053">
        <v>2</v>
      </c>
      <c r="AK6053">
        <v>1</v>
      </c>
      <c r="AN6053">
        <v>115</v>
      </c>
      <c r="AO6053">
        <v>3</v>
      </c>
    </row>
    <row r="6054" spans="1:47" x14ac:dyDescent="0.35">
      <c r="A6054">
        <v>10289</v>
      </c>
      <c r="B6054" t="s">
        <v>47</v>
      </c>
      <c r="C6054">
        <v>2017</v>
      </c>
      <c r="D6054">
        <v>12</v>
      </c>
      <c r="E6054">
        <v>27</v>
      </c>
      <c r="F6054">
        <v>21</v>
      </c>
      <c r="G6054">
        <v>24</v>
      </c>
      <c r="H6054">
        <v>33</v>
      </c>
      <c r="I6054">
        <v>10</v>
      </c>
      <c r="J6054">
        <v>4</v>
      </c>
      <c r="M6054">
        <v>4</v>
      </c>
      <c r="R6054" t="s">
        <v>73</v>
      </c>
      <c r="T6054" t="s">
        <v>3966</v>
      </c>
      <c r="U6054">
        <v>35.692</v>
      </c>
      <c r="V6054">
        <v>50.9</v>
      </c>
      <c r="W6054">
        <v>140</v>
      </c>
      <c r="X6054">
        <v>1</v>
      </c>
      <c r="Y6054">
        <v>1</v>
      </c>
      <c r="AB6054">
        <v>57</v>
      </c>
      <c r="AC6054">
        <v>2</v>
      </c>
      <c r="AJ6054">
        <v>1</v>
      </c>
      <c r="AK6054">
        <v>1</v>
      </c>
      <c r="AN6054">
        <v>57</v>
      </c>
      <c r="AO6054">
        <v>2</v>
      </c>
    </row>
    <row r="6055" spans="1:47" x14ac:dyDescent="0.35">
      <c r="A6055">
        <v>10292</v>
      </c>
      <c r="B6055" t="s">
        <v>47</v>
      </c>
      <c r="C6055">
        <v>2018</v>
      </c>
      <c r="D6055">
        <v>1</v>
      </c>
      <c r="E6055">
        <v>4</v>
      </c>
      <c r="F6055">
        <v>10</v>
      </c>
      <c r="G6055">
        <v>46</v>
      </c>
      <c r="H6055">
        <v>12</v>
      </c>
      <c r="I6055">
        <v>10</v>
      </c>
      <c r="J6055">
        <v>4.9000000000000004</v>
      </c>
      <c r="M6055">
        <v>4.9000000000000004</v>
      </c>
      <c r="R6055" t="s">
        <v>574</v>
      </c>
      <c r="T6055" t="s">
        <v>3967</v>
      </c>
      <c r="U6055">
        <v>42.658000000000001</v>
      </c>
      <c r="V6055">
        <v>19.882999999999999</v>
      </c>
      <c r="W6055">
        <v>130</v>
      </c>
      <c r="AC6055">
        <v>1</v>
      </c>
      <c r="AE6055">
        <v>2</v>
      </c>
      <c r="AI6055">
        <v>3</v>
      </c>
      <c r="AO6055">
        <v>1</v>
      </c>
      <c r="AQ6055">
        <v>2</v>
      </c>
      <c r="AU6055">
        <v>3</v>
      </c>
    </row>
    <row r="6056" spans="1:47" x14ac:dyDescent="0.35">
      <c r="A6056">
        <v>10290</v>
      </c>
      <c r="B6056" t="s">
        <v>47</v>
      </c>
      <c r="C6056">
        <v>2018</v>
      </c>
      <c r="D6056">
        <v>1</v>
      </c>
      <c r="E6056">
        <v>6</v>
      </c>
      <c r="F6056">
        <v>15</v>
      </c>
      <c r="G6056">
        <v>22</v>
      </c>
      <c r="H6056">
        <v>9</v>
      </c>
      <c r="I6056">
        <v>10</v>
      </c>
      <c r="J6056">
        <v>5</v>
      </c>
      <c r="K6056">
        <v>5</v>
      </c>
      <c r="R6056" t="s">
        <v>73</v>
      </c>
      <c r="T6056" t="s">
        <v>3369</v>
      </c>
      <c r="U6056">
        <v>34.649000000000001</v>
      </c>
      <c r="V6056">
        <v>45.798999999999999</v>
      </c>
      <c r="W6056">
        <v>140</v>
      </c>
      <c r="AB6056">
        <v>51</v>
      </c>
      <c r="AC6056">
        <v>2</v>
      </c>
      <c r="AN6056">
        <v>51</v>
      </c>
      <c r="AO6056">
        <v>2</v>
      </c>
    </row>
    <row r="6057" spans="1:47" x14ac:dyDescent="0.35">
      <c r="A6057">
        <v>10293</v>
      </c>
      <c r="B6057" t="s">
        <v>47</v>
      </c>
      <c r="C6057">
        <v>2018</v>
      </c>
      <c r="D6057">
        <v>1</v>
      </c>
      <c r="E6057">
        <v>8</v>
      </c>
      <c r="J6057">
        <v>3.4</v>
      </c>
      <c r="P6057">
        <v>3.4</v>
      </c>
      <c r="R6057" t="s">
        <v>3085</v>
      </c>
      <c r="T6057" t="s">
        <v>3968</v>
      </c>
      <c r="U6057">
        <v>53.2</v>
      </c>
      <c r="V6057">
        <v>6.6</v>
      </c>
      <c r="W6057">
        <v>120</v>
      </c>
      <c r="AE6057">
        <v>2</v>
      </c>
      <c r="AI6057">
        <v>4</v>
      </c>
      <c r="AQ6057">
        <v>2</v>
      </c>
      <c r="AU6057">
        <v>4</v>
      </c>
    </row>
    <row r="6058" spans="1:47" x14ac:dyDescent="0.35">
      <c r="A6058">
        <v>10291</v>
      </c>
      <c r="B6058" t="s">
        <v>51</v>
      </c>
      <c r="C6058">
        <v>2018</v>
      </c>
      <c r="D6058">
        <v>1</v>
      </c>
      <c r="E6058">
        <v>10</v>
      </c>
      <c r="F6058">
        <v>2</v>
      </c>
      <c r="G6058">
        <v>51</v>
      </c>
      <c r="H6058">
        <v>31</v>
      </c>
      <c r="I6058">
        <v>10</v>
      </c>
      <c r="J6058">
        <v>7.5</v>
      </c>
      <c r="K6058">
        <v>7.5</v>
      </c>
      <c r="R6058" t="s">
        <v>553</v>
      </c>
      <c r="T6058" t="s">
        <v>553</v>
      </c>
      <c r="U6058">
        <v>17.474</v>
      </c>
      <c r="V6058">
        <v>-83.519000000000005</v>
      </c>
      <c r="W6058">
        <v>90</v>
      </c>
      <c r="AE6058">
        <v>1</v>
      </c>
      <c r="AH6058">
        <v>7</v>
      </c>
      <c r="AI6058">
        <v>1</v>
      </c>
      <c r="AQ6058">
        <v>1</v>
      </c>
      <c r="AT6058">
        <v>7</v>
      </c>
      <c r="AU6058">
        <v>1</v>
      </c>
    </row>
    <row r="6059" spans="1:47" x14ac:dyDescent="0.35">
      <c r="A6059">
        <v>10294</v>
      </c>
      <c r="B6059" t="s">
        <v>47</v>
      </c>
      <c r="C6059">
        <v>2018</v>
      </c>
      <c r="D6059">
        <v>1</v>
      </c>
      <c r="E6059">
        <v>11</v>
      </c>
      <c r="F6059">
        <v>6</v>
      </c>
      <c r="G6059">
        <v>59</v>
      </c>
      <c r="H6059">
        <v>31</v>
      </c>
      <c r="I6059">
        <v>10</v>
      </c>
      <c r="J6059">
        <v>5.5</v>
      </c>
      <c r="K6059">
        <v>5.5</v>
      </c>
      <c r="R6059" t="s">
        <v>73</v>
      </c>
      <c r="T6059" t="s">
        <v>3969</v>
      </c>
      <c r="U6059">
        <v>33.764000000000003</v>
      </c>
      <c r="V6059">
        <v>45.749000000000002</v>
      </c>
      <c r="W6059">
        <v>140</v>
      </c>
      <c r="AB6059">
        <v>13</v>
      </c>
      <c r="AC6059">
        <v>1</v>
      </c>
      <c r="AE6059">
        <v>1</v>
      </c>
      <c r="AI6059">
        <v>2</v>
      </c>
      <c r="AN6059">
        <v>13</v>
      </c>
      <c r="AO6059">
        <v>1</v>
      </c>
      <c r="AQ6059">
        <v>1</v>
      </c>
      <c r="AU6059">
        <v>2</v>
      </c>
    </row>
    <row r="6060" spans="1:47" x14ac:dyDescent="0.35">
      <c r="A6060">
        <v>10298</v>
      </c>
      <c r="B6060" t="s">
        <v>47</v>
      </c>
      <c r="C6060">
        <v>2018</v>
      </c>
      <c r="D6060">
        <v>1</v>
      </c>
      <c r="E6060">
        <v>14</v>
      </c>
      <c r="F6060">
        <v>9</v>
      </c>
      <c r="G6060">
        <v>18</v>
      </c>
      <c r="H6060">
        <v>45</v>
      </c>
      <c r="I6060">
        <v>36</v>
      </c>
      <c r="J6060">
        <v>7.1</v>
      </c>
      <c r="K6060">
        <v>7.1</v>
      </c>
      <c r="Q6060">
        <v>6</v>
      </c>
      <c r="R6060" t="s">
        <v>479</v>
      </c>
      <c r="T6060" t="s">
        <v>3970</v>
      </c>
      <c r="U6060">
        <v>-15.776</v>
      </c>
      <c r="V6060">
        <v>-74.744</v>
      </c>
      <c r="W6060">
        <v>160</v>
      </c>
      <c r="X6060">
        <v>2</v>
      </c>
      <c r="Y6060">
        <v>1</v>
      </c>
      <c r="AB6060">
        <v>139</v>
      </c>
      <c r="AC6060">
        <v>3</v>
      </c>
      <c r="AE6060">
        <v>3</v>
      </c>
      <c r="AF6060">
        <v>259</v>
      </c>
      <c r="AG6060">
        <v>3</v>
      </c>
      <c r="AH6060">
        <v>1577</v>
      </c>
      <c r="AI6060">
        <v>4</v>
      </c>
      <c r="AJ6060">
        <v>2</v>
      </c>
      <c r="AK6060">
        <v>1</v>
      </c>
      <c r="AN6060">
        <v>139</v>
      </c>
      <c r="AO6060">
        <v>3</v>
      </c>
      <c r="AQ6060">
        <v>3</v>
      </c>
      <c r="AR6060">
        <v>259</v>
      </c>
      <c r="AS6060">
        <v>3</v>
      </c>
      <c r="AT6060">
        <v>1577</v>
      </c>
      <c r="AU6060">
        <v>4</v>
      </c>
    </row>
    <row r="6061" spans="1:47" x14ac:dyDescent="0.35">
      <c r="A6061">
        <v>10299</v>
      </c>
      <c r="B6061" t="s">
        <v>47</v>
      </c>
      <c r="C6061">
        <v>2018</v>
      </c>
      <c r="D6061">
        <v>1</v>
      </c>
      <c r="E6061">
        <v>23</v>
      </c>
      <c r="F6061">
        <v>6</v>
      </c>
      <c r="G6061">
        <v>34</v>
      </c>
      <c r="H6061">
        <v>54</v>
      </c>
      <c r="I6061">
        <v>44</v>
      </c>
      <c r="J6061">
        <v>6</v>
      </c>
      <c r="K6061">
        <v>6</v>
      </c>
      <c r="R6061" t="s">
        <v>676</v>
      </c>
      <c r="T6061" t="s">
        <v>3971</v>
      </c>
      <c r="U6061">
        <v>-7.1959999999999997</v>
      </c>
      <c r="V6061">
        <v>105.91800000000001</v>
      </c>
      <c r="W6061">
        <v>60</v>
      </c>
      <c r="X6061">
        <v>1</v>
      </c>
      <c r="Y6061">
        <v>1</v>
      </c>
      <c r="AB6061">
        <v>11</v>
      </c>
      <c r="AC6061">
        <v>1</v>
      </c>
      <c r="AE6061">
        <v>2</v>
      </c>
      <c r="AH6061">
        <v>2760</v>
      </c>
      <c r="AI6061">
        <v>4</v>
      </c>
      <c r="AJ6061">
        <v>1</v>
      </c>
      <c r="AK6061">
        <v>1</v>
      </c>
      <c r="AN6061">
        <v>11</v>
      </c>
      <c r="AO6061">
        <v>1</v>
      </c>
      <c r="AQ6061">
        <v>2</v>
      </c>
      <c r="AT6061">
        <v>2760</v>
      </c>
      <c r="AU6061">
        <v>4</v>
      </c>
    </row>
    <row r="6062" spans="1:47" x14ac:dyDescent="0.35">
      <c r="A6062">
        <v>10300</v>
      </c>
      <c r="B6062" t="s">
        <v>51</v>
      </c>
      <c r="C6062">
        <v>2018</v>
      </c>
      <c r="D6062">
        <v>1</v>
      </c>
      <c r="E6062">
        <v>23</v>
      </c>
      <c r="F6062">
        <v>9</v>
      </c>
      <c r="G6062">
        <v>31</v>
      </c>
      <c r="H6062">
        <v>42</v>
      </c>
      <c r="I6062">
        <v>25</v>
      </c>
      <c r="J6062">
        <v>7.9</v>
      </c>
      <c r="K6062">
        <v>7.9</v>
      </c>
      <c r="R6062" t="s">
        <v>505</v>
      </c>
      <c r="S6062" t="s">
        <v>1032</v>
      </c>
      <c r="T6062" t="s">
        <v>1053</v>
      </c>
      <c r="U6062">
        <v>56.045999999999999</v>
      </c>
      <c r="V6062">
        <v>-149.07300000000001</v>
      </c>
      <c r="W6062">
        <v>150</v>
      </c>
      <c r="AE6062">
        <v>1</v>
      </c>
      <c r="AQ6062">
        <v>1</v>
      </c>
    </row>
    <row r="6063" spans="1:47" x14ac:dyDescent="0.35">
      <c r="A6063">
        <v>10301</v>
      </c>
      <c r="B6063" t="s">
        <v>47</v>
      </c>
      <c r="C6063">
        <v>2018</v>
      </c>
      <c r="D6063">
        <v>1</v>
      </c>
      <c r="E6063">
        <v>31</v>
      </c>
      <c r="F6063">
        <v>7</v>
      </c>
      <c r="G6063">
        <v>7</v>
      </c>
      <c r="H6063" t="s">
        <v>48</v>
      </c>
      <c r="I6063">
        <v>191</v>
      </c>
      <c r="J6063">
        <v>6.1</v>
      </c>
      <c r="K6063">
        <v>6.1</v>
      </c>
      <c r="R6063" t="s">
        <v>121</v>
      </c>
      <c r="T6063" t="s">
        <v>3972</v>
      </c>
      <c r="U6063">
        <v>36.542999999999999</v>
      </c>
      <c r="V6063">
        <v>70.816000000000003</v>
      </c>
      <c r="W6063">
        <v>40</v>
      </c>
      <c r="X6063">
        <v>2</v>
      </c>
      <c r="Y6063">
        <v>1</v>
      </c>
      <c r="AB6063">
        <v>15</v>
      </c>
      <c r="AC6063">
        <v>1</v>
      </c>
      <c r="AJ6063">
        <v>2</v>
      </c>
      <c r="AK6063">
        <v>1</v>
      </c>
      <c r="AN6063">
        <v>15</v>
      </c>
      <c r="AO6063">
        <v>1</v>
      </c>
    </row>
    <row r="6064" spans="1:47" x14ac:dyDescent="0.35">
      <c r="A6064">
        <v>10304</v>
      </c>
      <c r="B6064" t="s">
        <v>47</v>
      </c>
      <c r="C6064">
        <v>2018</v>
      </c>
      <c r="D6064">
        <v>1</v>
      </c>
      <c r="E6064">
        <v>31</v>
      </c>
      <c r="F6064">
        <v>23</v>
      </c>
      <c r="G6064">
        <v>13</v>
      </c>
      <c r="H6064">
        <v>21</v>
      </c>
      <c r="I6064">
        <v>19</v>
      </c>
      <c r="J6064">
        <v>5.2</v>
      </c>
      <c r="M6064">
        <v>5.2</v>
      </c>
      <c r="R6064" t="s">
        <v>570</v>
      </c>
      <c r="T6064" t="s">
        <v>3973</v>
      </c>
      <c r="U6064">
        <v>-1.756</v>
      </c>
      <c r="V6064">
        <v>-77.694000000000003</v>
      </c>
      <c r="W6064">
        <v>60</v>
      </c>
      <c r="X6064">
        <v>1</v>
      </c>
      <c r="Y6064">
        <v>1</v>
      </c>
      <c r="AI6064">
        <v>1</v>
      </c>
      <c r="AJ6064">
        <v>1</v>
      </c>
      <c r="AK6064">
        <v>1</v>
      </c>
      <c r="AU6064">
        <v>1</v>
      </c>
    </row>
    <row r="6065" spans="1:47" x14ac:dyDescent="0.35">
      <c r="A6065">
        <v>10302</v>
      </c>
      <c r="B6065" t="s">
        <v>47</v>
      </c>
      <c r="C6065">
        <v>2018</v>
      </c>
      <c r="D6065">
        <v>2</v>
      </c>
      <c r="E6065">
        <v>6</v>
      </c>
      <c r="F6065">
        <v>15</v>
      </c>
      <c r="G6065">
        <v>50</v>
      </c>
      <c r="H6065">
        <v>42</v>
      </c>
      <c r="I6065">
        <v>11</v>
      </c>
      <c r="J6065">
        <v>6.4</v>
      </c>
      <c r="K6065">
        <v>6.4</v>
      </c>
      <c r="R6065" t="s">
        <v>738</v>
      </c>
      <c r="T6065" t="s">
        <v>2510</v>
      </c>
      <c r="U6065">
        <v>24.173999999999999</v>
      </c>
      <c r="V6065">
        <v>121.65300000000001</v>
      </c>
      <c r="W6065">
        <v>30</v>
      </c>
      <c r="X6065">
        <v>17</v>
      </c>
      <c r="Y6065">
        <v>1</v>
      </c>
      <c r="AB6065">
        <v>291</v>
      </c>
      <c r="AC6065">
        <v>3</v>
      </c>
      <c r="AE6065">
        <v>2</v>
      </c>
      <c r="AF6065">
        <v>4</v>
      </c>
      <c r="AG6065">
        <v>1</v>
      </c>
      <c r="AI6065">
        <v>1</v>
      </c>
      <c r="AJ6065">
        <v>17</v>
      </c>
      <c r="AK6065">
        <v>1</v>
      </c>
      <c r="AN6065">
        <v>291</v>
      </c>
      <c r="AO6065">
        <v>3</v>
      </c>
      <c r="AQ6065">
        <v>2</v>
      </c>
      <c r="AR6065">
        <v>4</v>
      </c>
      <c r="AS6065">
        <v>1</v>
      </c>
      <c r="AU6065">
        <v>1</v>
      </c>
    </row>
    <row r="6066" spans="1:47" x14ac:dyDescent="0.35">
      <c r="A6066">
        <v>10303</v>
      </c>
      <c r="B6066" t="s">
        <v>47</v>
      </c>
      <c r="C6066">
        <v>2018</v>
      </c>
      <c r="D6066">
        <v>2</v>
      </c>
      <c r="E6066">
        <v>16</v>
      </c>
      <c r="F6066">
        <v>23</v>
      </c>
      <c r="G6066">
        <v>39</v>
      </c>
      <c r="H6066">
        <v>42</v>
      </c>
      <c r="I6066">
        <v>25</v>
      </c>
      <c r="J6066">
        <v>7.2</v>
      </c>
      <c r="K6066">
        <v>7.2</v>
      </c>
      <c r="R6066" t="s">
        <v>543</v>
      </c>
      <c r="T6066" t="s">
        <v>627</v>
      </c>
      <c r="U6066">
        <v>16.646000000000001</v>
      </c>
      <c r="V6066">
        <v>-97.653000000000006</v>
      </c>
      <c r="W6066">
        <v>150</v>
      </c>
      <c r="X6066">
        <v>13</v>
      </c>
      <c r="Y6066">
        <v>1</v>
      </c>
      <c r="AE6066">
        <v>2</v>
      </c>
      <c r="AH6066">
        <v>1000</v>
      </c>
      <c r="AI6066">
        <v>3</v>
      </c>
      <c r="AJ6066">
        <v>13</v>
      </c>
      <c r="AK6066">
        <v>1</v>
      </c>
      <c r="AQ6066">
        <v>2</v>
      </c>
      <c r="AT6066">
        <v>1000</v>
      </c>
      <c r="AU6066">
        <v>3</v>
      </c>
    </row>
    <row r="6067" spans="1:47" x14ac:dyDescent="0.35">
      <c r="A6067">
        <v>10307</v>
      </c>
      <c r="B6067" t="s">
        <v>47</v>
      </c>
      <c r="C6067">
        <v>2018</v>
      </c>
      <c r="D6067">
        <v>2</v>
      </c>
      <c r="E6067">
        <v>25</v>
      </c>
      <c r="F6067">
        <v>17</v>
      </c>
      <c r="G6067">
        <v>44</v>
      </c>
      <c r="H6067">
        <v>43</v>
      </c>
      <c r="I6067">
        <v>23</v>
      </c>
      <c r="J6067">
        <v>7.5</v>
      </c>
      <c r="K6067">
        <v>7.5</v>
      </c>
      <c r="Q6067">
        <v>8</v>
      </c>
      <c r="R6067" t="s">
        <v>977</v>
      </c>
      <c r="T6067" t="s">
        <v>3974</v>
      </c>
      <c r="U6067">
        <v>-6.0679999999999996</v>
      </c>
      <c r="V6067">
        <v>142.768</v>
      </c>
      <c r="W6067">
        <v>170</v>
      </c>
      <c r="X6067">
        <v>145</v>
      </c>
      <c r="Y6067">
        <v>3</v>
      </c>
      <c r="AB6067">
        <v>300</v>
      </c>
      <c r="AC6067">
        <v>3</v>
      </c>
      <c r="AD6067">
        <v>290</v>
      </c>
      <c r="AE6067">
        <v>4</v>
      </c>
      <c r="AG6067">
        <v>4</v>
      </c>
      <c r="AI6067">
        <v>4</v>
      </c>
      <c r="AJ6067">
        <v>145</v>
      </c>
      <c r="AK6067">
        <v>3</v>
      </c>
      <c r="AN6067">
        <v>300</v>
      </c>
      <c r="AO6067">
        <v>3</v>
      </c>
      <c r="AP6067">
        <v>290</v>
      </c>
      <c r="AQ6067">
        <v>4</v>
      </c>
      <c r="AS6067">
        <v>4</v>
      </c>
      <c r="AU6067">
        <v>4</v>
      </c>
    </row>
    <row r="6068" spans="1:47" x14ac:dyDescent="0.35">
      <c r="A6068">
        <v>10313</v>
      </c>
      <c r="B6068" t="s">
        <v>47</v>
      </c>
      <c r="C6068">
        <v>2018</v>
      </c>
      <c r="D6068">
        <v>2</v>
      </c>
      <c r="E6068">
        <v>28</v>
      </c>
      <c r="F6068">
        <v>2</v>
      </c>
      <c r="G6068">
        <v>45</v>
      </c>
      <c r="H6068">
        <v>45</v>
      </c>
      <c r="I6068">
        <v>16</v>
      </c>
      <c r="J6068">
        <v>6.1</v>
      </c>
      <c r="K6068">
        <v>6.1</v>
      </c>
      <c r="R6068" t="s">
        <v>977</v>
      </c>
      <c r="T6068" t="s">
        <v>3975</v>
      </c>
      <c r="U6068">
        <v>-6.1820000000000004</v>
      </c>
      <c r="V6068">
        <v>142.49199999999999</v>
      </c>
      <c r="W6068">
        <v>170</v>
      </c>
      <c r="X6068">
        <v>1</v>
      </c>
      <c r="Y6068">
        <v>1</v>
      </c>
      <c r="AJ6068">
        <v>1</v>
      </c>
      <c r="AK6068">
        <v>1</v>
      </c>
    </row>
    <row r="6069" spans="1:47" x14ac:dyDescent="0.35">
      <c r="A6069">
        <v>10312</v>
      </c>
      <c r="B6069" t="s">
        <v>47</v>
      </c>
      <c r="C6069">
        <v>2018</v>
      </c>
      <c r="D6069">
        <v>3</v>
      </c>
      <c r="E6069">
        <v>4</v>
      </c>
      <c r="F6069">
        <v>19</v>
      </c>
      <c r="G6069">
        <v>56</v>
      </c>
      <c r="H6069">
        <v>18</v>
      </c>
      <c r="I6069">
        <v>10</v>
      </c>
      <c r="J6069">
        <v>6</v>
      </c>
      <c r="K6069">
        <v>6</v>
      </c>
      <c r="R6069" t="s">
        <v>977</v>
      </c>
      <c r="T6069" t="s">
        <v>3975</v>
      </c>
      <c r="U6069">
        <v>-6.3070000000000004</v>
      </c>
      <c r="V6069">
        <v>142.62</v>
      </c>
      <c r="W6069">
        <v>170</v>
      </c>
      <c r="X6069">
        <v>11</v>
      </c>
      <c r="Y6069">
        <v>1</v>
      </c>
      <c r="AJ6069">
        <v>11</v>
      </c>
      <c r="AK6069">
        <v>1</v>
      </c>
    </row>
    <row r="6070" spans="1:47" x14ac:dyDescent="0.35">
      <c r="A6070">
        <v>10311</v>
      </c>
      <c r="B6070" t="s">
        <v>47</v>
      </c>
      <c r="C6070">
        <v>2018</v>
      </c>
      <c r="D6070">
        <v>3</v>
      </c>
      <c r="E6070">
        <v>6</v>
      </c>
      <c r="F6070">
        <v>14</v>
      </c>
      <c r="G6070">
        <v>13</v>
      </c>
      <c r="H6070">
        <v>6</v>
      </c>
      <c r="I6070">
        <v>10</v>
      </c>
      <c r="J6070">
        <v>6.7</v>
      </c>
      <c r="K6070">
        <v>6.7</v>
      </c>
      <c r="R6070" t="s">
        <v>977</v>
      </c>
      <c r="T6070" t="s">
        <v>3976</v>
      </c>
      <c r="U6070">
        <v>-6.2939999999999996</v>
      </c>
      <c r="V6070">
        <v>142.607</v>
      </c>
      <c r="W6070">
        <v>170</v>
      </c>
      <c r="X6070">
        <v>25</v>
      </c>
      <c r="Y6070">
        <v>1</v>
      </c>
      <c r="AF6070">
        <v>1</v>
      </c>
      <c r="AG6070">
        <v>1</v>
      </c>
      <c r="AJ6070">
        <v>25</v>
      </c>
      <c r="AK6070">
        <v>1</v>
      </c>
      <c r="AR6070">
        <v>1</v>
      </c>
      <c r="AS6070">
        <v>1</v>
      </c>
    </row>
    <row r="6071" spans="1:47" x14ac:dyDescent="0.35">
      <c r="A6071">
        <v>10322</v>
      </c>
      <c r="B6071" t="s">
        <v>47</v>
      </c>
      <c r="C6071">
        <v>2018</v>
      </c>
      <c r="D6071">
        <v>4</v>
      </c>
      <c r="E6071">
        <v>1</v>
      </c>
      <c r="F6071">
        <v>8</v>
      </c>
      <c r="G6071">
        <v>35</v>
      </c>
      <c r="H6071">
        <v>27</v>
      </c>
      <c r="I6071">
        <v>10</v>
      </c>
      <c r="J6071">
        <v>5.3</v>
      </c>
      <c r="M6071">
        <v>5.3</v>
      </c>
      <c r="R6071" t="s">
        <v>73</v>
      </c>
      <c r="T6071" t="s">
        <v>3369</v>
      </c>
      <c r="U6071">
        <v>34.456000000000003</v>
      </c>
      <c r="V6071">
        <v>45.764000000000003</v>
      </c>
      <c r="W6071">
        <v>140</v>
      </c>
      <c r="AB6071">
        <v>54</v>
      </c>
      <c r="AC6071">
        <v>2</v>
      </c>
      <c r="AN6071">
        <v>54</v>
      </c>
      <c r="AO6071">
        <v>2</v>
      </c>
    </row>
    <row r="6072" spans="1:47" x14ac:dyDescent="0.35">
      <c r="A6072">
        <v>10323</v>
      </c>
      <c r="B6072" t="s">
        <v>47</v>
      </c>
      <c r="C6072">
        <v>2018</v>
      </c>
      <c r="D6072">
        <v>4</v>
      </c>
      <c r="E6072">
        <v>3</v>
      </c>
      <c r="F6072">
        <v>9</v>
      </c>
      <c r="G6072">
        <v>41</v>
      </c>
      <c r="H6072">
        <v>27</v>
      </c>
      <c r="I6072">
        <v>10</v>
      </c>
      <c r="J6072">
        <v>4.9000000000000004</v>
      </c>
      <c r="M6072">
        <v>4.9000000000000004</v>
      </c>
      <c r="R6072" t="s">
        <v>501</v>
      </c>
      <c r="T6072" t="s">
        <v>1025</v>
      </c>
      <c r="U6072">
        <v>8.3460000000000001</v>
      </c>
      <c r="V6072">
        <v>-71.664000000000001</v>
      </c>
      <c r="W6072">
        <v>160</v>
      </c>
      <c r="AE6072">
        <v>2</v>
      </c>
      <c r="AH6072">
        <v>28</v>
      </c>
      <c r="AI6072">
        <v>1</v>
      </c>
      <c r="AQ6072">
        <v>2</v>
      </c>
      <c r="AT6072">
        <v>28</v>
      </c>
      <c r="AU6072">
        <v>1</v>
      </c>
    </row>
    <row r="6073" spans="1:47" x14ac:dyDescent="0.35">
      <c r="A6073">
        <v>10325</v>
      </c>
      <c r="B6073" t="s">
        <v>47</v>
      </c>
      <c r="C6073">
        <v>2018</v>
      </c>
      <c r="D6073">
        <v>4</v>
      </c>
      <c r="E6073">
        <v>7</v>
      </c>
      <c r="F6073">
        <v>5</v>
      </c>
      <c r="G6073">
        <v>48</v>
      </c>
      <c r="H6073">
        <v>38</v>
      </c>
      <c r="I6073">
        <v>10</v>
      </c>
      <c r="J6073">
        <v>6.3</v>
      </c>
      <c r="K6073">
        <v>6.3</v>
      </c>
      <c r="R6073" t="s">
        <v>977</v>
      </c>
      <c r="T6073" t="s">
        <v>3977</v>
      </c>
      <c r="U6073">
        <v>-5.8410000000000002</v>
      </c>
      <c r="V6073">
        <v>142.49</v>
      </c>
      <c r="W6073">
        <v>170</v>
      </c>
      <c r="X6073">
        <v>4</v>
      </c>
      <c r="Y6073">
        <v>1</v>
      </c>
      <c r="AE6073">
        <v>1</v>
      </c>
      <c r="AG6073">
        <v>1</v>
      </c>
      <c r="AI6073">
        <v>1</v>
      </c>
      <c r="AJ6073">
        <v>4</v>
      </c>
      <c r="AK6073">
        <v>1</v>
      </c>
      <c r="AQ6073">
        <v>1</v>
      </c>
      <c r="AS6073">
        <v>1</v>
      </c>
      <c r="AU6073">
        <v>1</v>
      </c>
    </row>
    <row r="6074" spans="1:47" x14ac:dyDescent="0.35">
      <c r="A6074">
        <v>10324</v>
      </c>
      <c r="B6074" t="s">
        <v>47</v>
      </c>
      <c r="C6074">
        <v>2018</v>
      </c>
      <c r="D6074">
        <v>4</v>
      </c>
      <c r="E6074">
        <v>8</v>
      </c>
      <c r="F6074">
        <v>16</v>
      </c>
      <c r="G6074">
        <v>32</v>
      </c>
      <c r="H6074">
        <v>31</v>
      </c>
      <c r="I6074">
        <v>8</v>
      </c>
      <c r="J6074">
        <v>5.6</v>
      </c>
      <c r="K6074">
        <v>5.6</v>
      </c>
      <c r="R6074" t="s">
        <v>199</v>
      </c>
      <c r="T6074" t="s">
        <v>3978</v>
      </c>
      <c r="U6074">
        <v>35.262</v>
      </c>
      <c r="V6074">
        <v>132.541</v>
      </c>
      <c r="W6074">
        <v>30</v>
      </c>
      <c r="AB6074">
        <v>8</v>
      </c>
      <c r="AC6074">
        <v>1</v>
      </c>
      <c r="AH6074">
        <v>429</v>
      </c>
      <c r="AI6074">
        <v>3</v>
      </c>
      <c r="AN6074">
        <v>8</v>
      </c>
      <c r="AO6074">
        <v>1</v>
      </c>
      <c r="AT6074">
        <v>429</v>
      </c>
      <c r="AU6074">
        <v>3</v>
      </c>
    </row>
    <row r="6075" spans="1:47" x14ac:dyDescent="0.35">
      <c r="A6075">
        <v>10326</v>
      </c>
      <c r="B6075" t="s">
        <v>47</v>
      </c>
      <c r="C6075">
        <v>2018</v>
      </c>
      <c r="D6075">
        <v>4</v>
      </c>
      <c r="E6075">
        <v>10</v>
      </c>
      <c r="F6075">
        <v>3</v>
      </c>
      <c r="G6075">
        <v>11</v>
      </c>
      <c r="H6075">
        <v>31</v>
      </c>
      <c r="I6075">
        <v>5</v>
      </c>
      <c r="J6075">
        <v>4.7</v>
      </c>
      <c r="K6075">
        <v>4.7</v>
      </c>
      <c r="R6075" t="s">
        <v>60</v>
      </c>
      <c r="T6075" t="s">
        <v>3979</v>
      </c>
      <c r="U6075">
        <v>43.093000000000004</v>
      </c>
      <c r="V6075">
        <v>13.045999999999999</v>
      </c>
      <c r="W6075">
        <v>130</v>
      </c>
      <c r="AE6075">
        <v>1</v>
      </c>
      <c r="AQ6075">
        <v>1</v>
      </c>
    </row>
    <row r="6076" spans="1:47" x14ac:dyDescent="0.35">
      <c r="A6076">
        <v>10327</v>
      </c>
      <c r="B6076" t="s">
        <v>47</v>
      </c>
      <c r="C6076">
        <v>2018</v>
      </c>
      <c r="D6076">
        <v>4</v>
      </c>
      <c r="E6076">
        <v>18</v>
      </c>
      <c r="F6076">
        <v>6</v>
      </c>
      <c r="G6076">
        <v>28</v>
      </c>
      <c r="H6076">
        <v>35</v>
      </c>
      <c r="I6076">
        <v>4</v>
      </c>
      <c r="J6076">
        <v>4.4000000000000004</v>
      </c>
      <c r="P6076">
        <v>4.4000000000000004</v>
      </c>
      <c r="Q6076">
        <v>2</v>
      </c>
      <c r="R6076" t="s">
        <v>676</v>
      </c>
      <c r="T6076" t="s">
        <v>3980</v>
      </c>
      <c r="U6076">
        <v>-7.21</v>
      </c>
      <c r="V6076">
        <v>109.65</v>
      </c>
      <c r="W6076">
        <v>60</v>
      </c>
      <c r="X6076">
        <v>3</v>
      </c>
      <c r="Y6076">
        <v>1</v>
      </c>
      <c r="AB6076">
        <v>21</v>
      </c>
      <c r="AC6076">
        <v>1</v>
      </c>
      <c r="AE6076">
        <v>2</v>
      </c>
      <c r="AH6076">
        <v>316</v>
      </c>
      <c r="AI6076">
        <v>3</v>
      </c>
      <c r="AJ6076">
        <v>3</v>
      </c>
      <c r="AK6076">
        <v>1</v>
      </c>
      <c r="AN6076">
        <v>21</v>
      </c>
      <c r="AO6076">
        <v>1</v>
      </c>
      <c r="AQ6076">
        <v>2</v>
      </c>
      <c r="AT6076">
        <v>316</v>
      </c>
      <c r="AU6076">
        <v>3</v>
      </c>
    </row>
    <row r="6077" spans="1:47" x14ac:dyDescent="0.35">
      <c r="A6077">
        <v>10328</v>
      </c>
      <c r="B6077" t="s">
        <v>47</v>
      </c>
      <c r="C6077">
        <v>2018</v>
      </c>
      <c r="D6077">
        <v>4</v>
      </c>
      <c r="E6077">
        <v>24</v>
      </c>
      <c r="F6077">
        <v>0</v>
      </c>
      <c r="G6077">
        <v>34</v>
      </c>
      <c r="H6077">
        <v>31</v>
      </c>
      <c r="I6077">
        <v>10</v>
      </c>
      <c r="J6077">
        <v>5.2</v>
      </c>
      <c r="K6077">
        <v>5.2</v>
      </c>
      <c r="R6077" t="s">
        <v>80</v>
      </c>
      <c r="T6077" t="s">
        <v>3649</v>
      </c>
      <c r="U6077">
        <v>37.595999999999997</v>
      </c>
      <c r="V6077">
        <v>38.514000000000003</v>
      </c>
      <c r="W6077">
        <v>140</v>
      </c>
      <c r="AB6077">
        <v>39</v>
      </c>
      <c r="AC6077">
        <v>1</v>
      </c>
      <c r="AE6077">
        <v>1</v>
      </c>
      <c r="AI6077">
        <v>1</v>
      </c>
      <c r="AN6077">
        <v>39</v>
      </c>
      <c r="AO6077">
        <v>1</v>
      </c>
      <c r="AQ6077">
        <v>1</v>
      </c>
      <c r="AU6077">
        <v>1</v>
      </c>
    </row>
    <row r="6078" spans="1:47" x14ac:dyDescent="0.35">
      <c r="A6078">
        <v>10329</v>
      </c>
      <c r="B6078" t="s">
        <v>47</v>
      </c>
      <c r="C6078">
        <v>2018</v>
      </c>
      <c r="D6078">
        <v>5</v>
      </c>
      <c r="E6078">
        <v>2</v>
      </c>
      <c r="F6078">
        <v>4</v>
      </c>
      <c r="G6078">
        <v>8</v>
      </c>
      <c r="H6078">
        <v>13</v>
      </c>
      <c r="I6078">
        <v>10</v>
      </c>
      <c r="J6078">
        <v>5.3</v>
      </c>
      <c r="K6078">
        <v>5.3</v>
      </c>
      <c r="R6078" t="s">
        <v>73</v>
      </c>
      <c r="T6078" t="s">
        <v>3981</v>
      </c>
      <c r="U6078">
        <v>30.715</v>
      </c>
      <c r="V6078">
        <v>51.484999999999999</v>
      </c>
      <c r="W6078">
        <v>140</v>
      </c>
      <c r="AB6078">
        <v>133</v>
      </c>
      <c r="AC6078">
        <v>3</v>
      </c>
      <c r="AE6078">
        <v>2</v>
      </c>
      <c r="AI6078">
        <v>1</v>
      </c>
      <c r="AN6078">
        <v>133</v>
      </c>
      <c r="AO6078">
        <v>3</v>
      </c>
      <c r="AQ6078">
        <v>2</v>
      </c>
      <c r="AU6078">
        <v>1</v>
      </c>
    </row>
    <row r="6079" spans="1:47" x14ac:dyDescent="0.35">
      <c r="A6079">
        <v>10330</v>
      </c>
      <c r="B6079" t="s">
        <v>47</v>
      </c>
      <c r="C6079">
        <v>2018</v>
      </c>
      <c r="D6079">
        <v>5</v>
      </c>
      <c r="E6079">
        <v>3</v>
      </c>
      <c r="F6079">
        <v>11</v>
      </c>
      <c r="G6079">
        <v>17</v>
      </c>
      <c r="J6079">
        <v>2.1</v>
      </c>
      <c r="N6079">
        <v>2.1</v>
      </c>
      <c r="R6079" t="s">
        <v>1101</v>
      </c>
      <c r="T6079" t="s">
        <v>3982</v>
      </c>
      <c r="U6079">
        <v>-26.4</v>
      </c>
      <c r="V6079">
        <v>27.5</v>
      </c>
      <c r="W6079">
        <v>10</v>
      </c>
      <c r="X6079">
        <v>7</v>
      </c>
      <c r="Y6079">
        <v>1</v>
      </c>
      <c r="AB6079">
        <v>6</v>
      </c>
      <c r="AC6079">
        <v>1</v>
      </c>
      <c r="AJ6079">
        <v>7</v>
      </c>
      <c r="AK6079">
        <v>1</v>
      </c>
      <c r="AN6079">
        <v>6</v>
      </c>
      <c r="AO6079">
        <v>1</v>
      </c>
    </row>
    <row r="6080" spans="1:47" x14ac:dyDescent="0.35">
      <c r="A6080">
        <v>10332</v>
      </c>
      <c r="B6080" t="s">
        <v>51</v>
      </c>
      <c r="C6080">
        <v>2018</v>
      </c>
      <c r="D6080">
        <v>5</v>
      </c>
      <c r="E6080">
        <v>4</v>
      </c>
      <c r="F6080">
        <v>22</v>
      </c>
      <c r="G6080">
        <v>32</v>
      </c>
      <c r="H6080">
        <v>55</v>
      </c>
      <c r="I6080">
        <v>5</v>
      </c>
      <c r="J6080">
        <v>6.9</v>
      </c>
      <c r="K6080">
        <v>6.9</v>
      </c>
      <c r="R6080" t="s">
        <v>505</v>
      </c>
      <c r="S6080" t="s">
        <v>506</v>
      </c>
      <c r="T6080" t="s">
        <v>3983</v>
      </c>
      <c r="U6080">
        <v>19.37</v>
      </c>
      <c r="V6080">
        <v>-155.03200000000001</v>
      </c>
      <c r="W6080">
        <v>150</v>
      </c>
      <c r="AE6080">
        <v>1</v>
      </c>
      <c r="AN6080">
        <v>1</v>
      </c>
      <c r="AO6080">
        <v>1</v>
      </c>
      <c r="AP6080">
        <v>370</v>
      </c>
      <c r="AQ6080">
        <v>4</v>
      </c>
      <c r="AR6080">
        <v>716</v>
      </c>
      <c r="AS6080">
        <v>3</v>
      </c>
    </row>
    <row r="6081" spans="1:47" x14ac:dyDescent="0.35">
      <c r="A6081">
        <v>10331</v>
      </c>
      <c r="B6081" t="s">
        <v>47</v>
      </c>
      <c r="C6081">
        <v>2018</v>
      </c>
      <c r="D6081">
        <v>5</v>
      </c>
      <c r="E6081">
        <v>5</v>
      </c>
      <c r="F6081">
        <v>8</v>
      </c>
      <c r="G6081">
        <v>58</v>
      </c>
      <c r="H6081">
        <v>7</v>
      </c>
      <c r="I6081">
        <v>10</v>
      </c>
      <c r="J6081">
        <v>4.0999999999999996</v>
      </c>
      <c r="M6081">
        <v>4.0999999999999996</v>
      </c>
      <c r="R6081" t="s">
        <v>3471</v>
      </c>
      <c r="T6081" t="s">
        <v>3984</v>
      </c>
      <c r="U6081">
        <v>50.11</v>
      </c>
      <c r="V6081">
        <v>18.71</v>
      </c>
      <c r="W6081">
        <v>120</v>
      </c>
      <c r="X6081">
        <v>5</v>
      </c>
      <c r="Y6081">
        <v>1</v>
      </c>
      <c r="AB6081">
        <v>2</v>
      </c>
      <c r="AC6081">
        <v>1</v>
      </c>
      <c r="AE6081">
        <v>1</v>
      </c>
      <c r="AJ6081">
        <v>5</v>
      </c>
      <c r="AK6081">
        <v>1</v>
      </c>
      <c r="AN6081">
        <v>2</v>
      </c>
      <c r="AO6081">
        <v>1</v>
      </c>
      <c r="AQ6081">
        <v>1</v>
      </c>
    </row>
    <row r="6082" spans="1:47" x14ac:dyDescent="0.35">
      <c r="A6082">
        <v>10334</v>
      </c>
      <c r="B6082" t="s">
        <v>47</v>
      </c>
      <c r="C6082">
        <v>2018</v>
      </c>
      <c r="D6082">
        <v>5</v>
      </c>
      <c r="E6082">
        <v>6</v>
      </c>
      <c r="F6082">
        <v>19</v>
      </c>
      <c r="G6082">
        <v>2</v>
      </c>
      <c r="H6082">
        <v>22</v>
      </c>
      <c r="I6082">
        <v>10</v>
      </c>
      <c r="J6082">
        <v>5.6</v>
      </c>
      <c r="K6082">
        <v>5.6</v>
      </c>
      <c r="R6082" t="s">
        <v>591</v>
      </c>
      <c r="T6082" t="s">
        <v>3985</v>
      </c>
      <c r="U6082">
        <v>13.095000000000001</v>
      </c>
      <c r="V6082">
        <v>-88.099000000000004</v>
      </c>
      <c r="W6082">
        <v>100</v>
      </c>
      <c r="AB6082">
        <v>1</v>
      </c>
      <c r="AC6082">
        <v>1</v>
      </c>
      <c r="AE6082">
        <v>2</v>
      </c>
      <c r="AF6082">
        <v>11</v>
      </c>
      <c r="AG6082">
        <v>1</v>
      </c>
      <c r="AH6082">
        <v>298</v>
      </c>
      <c r="AI6082">
        <v>3</v>
      </c>
      <c r="AN6082">
        <v>1</v>
      </c>
      <c r="AO6082">
        <v>1</v>
      </c>
      <c r="AQ6082">
        <v>2</v>
      </c>
      <c r="AR6082">
        <v>11</v>
      </c>
      <c r="AS6082">
        <v>1</v>
      </c>
      <c r="AT6082">
        <v>298</v>
      </c>
      <c r="AU6082">
        <v>3</v>
      </c>
    </row>
    <row r="6083" spans="1:47" x14ac:dyDescent="0.35">
      <c r="A6083">
        <v>10333</v>
      </c>
      <c r="B6083" t="s">
        <v>47</v>
      </c>
      <c r="C6083">
        <v>2018</v>
      </c>
      <c r="D6083">
        <v>5</v>
      </c>
      <c r="E6083">
        <v>9</v>
      </c>
      <c r="F6083">
        <v>10</v>
      </c>
      <c r="G6083">
        <v>41</v>
      </c>
      <c r="H6083">
        <v>45</v>
      </c>
      <c r="I6083">
        <v>112</v>
      </c>
      <c r="J6083">
        <v>6.2</v>
      </c>
      <c r="K6083">
        <v>6.2</v>
      </c>
      <c r="R6083" t="s">
        <v>121</v>
      </c>
      <c r="T6083" t="s">
        <v>3986</v>
      </c>
      <c r="U6083">
        <v>36.99</v>
      </c>
      <c r="V6083">
        <v>71.369</v>
      </c>
      <c r="W6083">
        <v>40</v>
      </c>
      <c r="AB6083">
        <v>13</v>
      </c>
      <c r="AC6083">
        <v>1</v>
      </c>
      <c r="AE6083">
        <v>1</v>
      </c>
      <c r="AG6083">
        <v>1</v>
      </c>
      <c r="AH6083">
        <v>45</v>
      </c>
      <c r="AI6083">
        <v>1</v>
      </c>
      <c r="AN6083">
        <v>13</v>
      </c>
      <c r="AO6083">
        <v>1</v>
      </c>
      <c r="AQ6083">
        <v>1</v>
      </c>
      <c r="AS6083">
        <v>1</v>
      </c>
      <c r="AT6083">
        <v>45</v>
      </c>
      <c r="AU6083">
        <v>1</v>
      </c>
    </row>
    <row r="6084" spans="1:47" x14ac:dyDescent="0.35">
      <c r="A6084">
        <v>10337</v>
      </c>
      <c r="B6084" t="s">
        <v>47</v>
      </c>
      <c r="C6084">
        <v>2018</v>
      </c>
      <c r="D6084">
        <v>5</v>
      </c>
      <c r="E6084">
        <v>15</v>
      </c>
      <c r="F6084">
        <v>15</v>
      </c>
      <c r="G6084">
        <v>48</v>
      </c>
      <c r="H6084">
        <v>9</v>
      </c>
      <c r="I6084">
        <v>17</v>
      </c>
      <c r="J6084">
        <v>5.8</v>
      </c>
      <c r="K6084">
        <v>5.8</v>
      </c>
      <c r="R6084" t="s">
        <v>3987</v>
      </c>
      <c r="T6084" t="s">
        <v>3988</v>
      </c>
      <c r="U6084">
        <v>-12.778</v>
      </c>
      <c r="V6084">
        <v>45.593000000000004</v>
      </c>
      <c r="W6084">
        <v>60</v>
      </c>
      <c r="AB6084">
        <v>3</v>
      </c>
      <c r="AC6084">
        <v>1</v>
      </c>
      <c r="AE6084">
        <v>1</v>
      </c>
      <c r="AI6084">
        <v>1</v>
      </c>
      <c r="AN6084">
        <v>3</v>
      </c>
      <c r="AO6084">
        <v>1</v>
      </c>
      <c r="AQ6084">
        <v>1</v>
      </c>
      <c r="AU6084">
        <v>1</v>
      </c>
    </row>
    <row r="6085" spans="1:47" x14ac:dyDescent="0.35">
      <c r="A6085">
        <v>10339</v>
      </c>
      <c r="B6085" t="s">
        <v>47</v>
      </c>
      <c r="C6085">
        <v>2018</v>
      </c>
      <c r="D6085">
        <v>5</v>
      </c>
      <c r="E6085">
        <v>27</v>
      </c>
      <c r="F6085">
        <v>17</v>
      </c>
      <c r="G6085">
        <v>50</v>
      </c>
      <c r="H6085">
        <v>52</v>
      </c>
      <c r="I6085">
        <v>10</v>
      </c>
      <c r="J6085">
        <v>5.0999999999999996</v>
      </c>
      <c r="K6085">
        <v>5.0999999999999996</v>
      </c>
      <c r="R6085" t="s">
        <v>93</v>
      </c>
      <c r="T6085" t="s">
        <v>3989</v>
      </c>
      <c r="U6085">
        <v>45.279000000000003</v>
      </c>
      <c r="V6085">
        <v>124.557</v>
      </c>
      <c r="W6085">
        <v>30</v>
      </c>
      <c r="AE6085">
        <v>3</v>
      </c>
      <c r="AH6085">
        <v>10000</v>
      </c>
      <c r="AI6085">
        <v>4</v>
      </c>
      <c r="AQ6085">
        <v>3</v>
      </c>
      <c r="AT6085">
        <v>10000</v>
      </c>
      <c r="AU6085">
        <v>4</v>
      </c>
    </row>
    <row r="6086" spans="1:47" x14ac:dyDescent="0.35">
      <c r="A6086">
        <v>10346</v>
      </c>
      <c r="B6086" t="s">
        <v>47</v>
      </c>
      <c r="C6086">
        <v>2018</v>
      </c>
      <c r="D6086">
        <v>6</v>
      </c>
      <c r="E6086">
        <v>5</v>
      </c>
      <c r="F6086">
        <v>18</v>
      </c>
      <c r="G6086">
        <v>40</v>
      </c>
      <c r="H6086">
        <v>30</v>
      </c>
      <c r="I6086">
        <v>24</v>
      </c>
      <c r="J6086">
        <v>5.3</v>
      </c>
      <c r="K6086">
        <v>5.3</v>
      </c>
      <c r="R6086" t="s">
        <v>165</v>
      </c>
      <c r="T6086" t="s">
        <v>3990</v>
      </c>
      <c r="U6086">
        <v>41.526000000000003</v>
      </c>
      <c r="V6086">
        <v>46.784999999999997</v>
      </c>
      <c r="W6086">
        <v>40</v>
      </c>
      <c r="X6086">
        <v>1</v>
      </c>
      <c r="Y6086">
        <v>1</v>
      </c>
      <c r="AB6086">
        <v>31</v>
      </c>
      <c r="AC6086">
        <v>1</v>
      </c>
      <c r="AE6086">
        <v>1</v>
      </c>
      <c r="AI6086">
        <v>1</v>
      </c>
      <c r="AJ6086">
        <v>1</v>
      </c>
      <c r="AK6086">
        <v>1</v>
      </c>
      <c r="AN6086">
        <v>31</v>
      </c>
      <c r="AO6086">
        <v>1</v>
      </c>
      <c r="AQ6086">
        <v>1</v>
      </c>
      <c r="AU6086">
        <v>1</v>
      </c>
    </row>
    <row r="6087" spans="1:47" x14ac:dyDescent="0.35">
      <c r="A6087">
        <v>10340</v>
      </c>
      <c r="B6087" t="s">
        <v>47</v>
      </c>
      <c r="C6087">
        <v>2018</v>
      </c>
      <c r="D6087">
        <v>6</v>
      </c>
      <c r="E6087">
        <v>12</v>
      </c>
      <c r="F6087">
        <v>9</v>
      </c>
      <c r="G6087">
        <v>35</v>
      </c>
      <c r="H6087">
        <v>26</v>
      </c>
      <c r="I6087">
        <v>10</v>
      </c>
      <c r="J6087">
        <v>4.9000000000000004</v>
      </c>
      <c r="K6087">
        <v>4.9000000000000004</v>
      </c>
      <c r="R6087" t="s">
        <v>580</v>
      </c>
      <c r="T6087" t="s">
        <v>1221</v>
      </c>
      <c r="U6087">
        <v>1.032</v>
      </c>
      <c r="V6087">
        <v>-77.259</v>
      </c>
      <c r="W6087">
        <v>160</v>
      </c>
      <c r="X6087">
        <v>2</v>
      </c>
      <c r="Y6087">
        <v>1</v>
      </c>
      <c r="AE6087">
        <v>1</v>
      </c>
      <c r="AF6087">
        <v>1</v>
      </c>
      <c r="AG6087">
        <v>1</v>
      </c>
      <c r="AI6087">
        <v>1</v>
      </c>
      <c r="AJ6087">
        <v>2</v>
      </c>
      <c r="AK6087">
        <v>1</v>
      </c>
      <c r="AQ6087">
        <v>1</v>
      </c>
      <c r="AR6087">
        <v>1</v>
      </c>
      <c r="AS6087">
        <v>1</v>
      </c>
      <c r="AU6087">
        <v>1</v>
      </c>
    </row>
    <row r="6088" spans="1:47" x14ac:dyDescent="0.35">
      <c r="A6088">
        <v>10342</v>
      </c>
      <c r="B6088" t="s">
        <v>47</v>
      </c>
      <c r="C6088">
        <v>2018</v>
      </c>
      <c r="D6088">
        <v>6</v>
      </c>
      <c r="E6088">
        <v>17</v>
      </c>
      <c r="F6088">
        <v>22</v>
      </c>
      <c r="G6088">
        <v>58</v>
      </c>
      <c r="H6088">
        <v>35</v>
      </c>
      <c r="I6088">
        <v>11</v>
      </c>
      <c r="J6088">
        <v>5.5</v>
      </c>
      <c r="K6088">
        <v>5.5</v>
      </c>
      <c r="R6088" t="s">
        <v>199</v>
      </c>
      <c r="T6088" t="s">
        <v>3991</v>
      </c>
      <c r="U6088">
        <v>34.832999999999998</v>
      </c>
      <c r="V6088">
        <v>135.61199999999999</v>
      </c>
      <c r="W6088">
        <v>30</v>
      </c>
      <c r="X6088">
        <v>5</v>
      </c>
      <c r="Y6088">
        <v>1</v>
      </c>
      <c r="AB6088">
        <v>380</v>
      </c>
      <c r="AC6088">
        <v>3</v>
      </c>
      <c r="AD6088">
        <v>7000</v>
      </c>
      <c r="AE6088">
        <v>4</v>
      </c>
      <c r="AH6088">
        <v>470</v>
      </c>
      <c r="AI6088">
        <v>3</v>
      </c>
      <c r="AJ6088">
        <v>5</v>
      </c>
      <c r="AK6088">
        <v>1</v>
      </c>
      <c r="AN6088">
        <v>380</v>
      </c>
      <c r="AO6088">
        <v>3</v>
      </c>
      <c r="AP6088">
        <v>7000</v>
      </c>
      <c r="AQ6088">
        <v>4</v>
      </c>
      <c r="AT6088">
        <v>470</v>
      </c>
      <c r="AU6088">
        <v>3</v>
      </c>
    </row>
    <row r="6089" spans="1:47" x14ac:dyDescent="0.35">
      <c r="A6089">
        <v>10348</v>
      </c>
      <c r="B6089" t="s">
        <v>47</v>
      </c>
      <c r="C6089">
        <v>2018</v>
      </c>
      <c r="D6089">
        <v>7</v>
      </c>
      <c r="E6089">
        <v>21</v>
      </c>
      <c r="F6089">
        <v>7</v>
      </c>
      <c r="G6089">
        <v>58</v>
      </c>
      <c r="H6089">
        <v>15</v>
      </c>
      <c r="I6089">
        <v>10</v>
      </c>
      <c r="J6089">
        <v>5.2</v>
      </c>
      <c r="K6089">
        <v>5.2</v>
      </c>
      <c r="R6089" t="s">
        <v>676</v>
      </c>
      <c r="T6089" t="s">
        <v>3992</v>
      </c>
      <c r="U6089">
        <v>-0.96499999999999997</v>
      </c>
      <c r="V6089">
        <v>100.771</v>
      </c>
      <c r="W6089">
        <v>60</v>
      </c>
      <c r="X6089">
        <v>1</v>
      </c>
      <c r="Y6089">
        <v>1</v>
      </c>
      <c r="AB6089">
        <v>2</v>
      </c>
      <c r="AC6089">
        <v>1</v>
      </c>
      <c r="AE6089">
        <v>1</v>
      </c>
      <c r="AF6089">
        <v>2</v>
      </c>
      <c r="AG6089">
        <v>1</v>
      </c>
      <c r="AH6089">
        <v>10</v>
      </c>
      <c r="AI6089">
        <v>1</v>
      </c>
      <c r="AJ6089">
        <v>1</v>
      </c>
      <c r="AK6089">
        <v>1</v>
      </c>
      <c r="AN6089">
        <v>2</v>
      </c>
      <c r="AO6089">
        <v>1</v>
      </c>
      <c r="AQ6089">
        <v>1</v>
      </c>
      <c r="AR6089">
        <v>2</v>
      </c>
      <c r="AS6089">
        <v>1</v>
      </c>
      <c r="AT6089">
        <v>10</v>
      </c>
      <c r="AU6089">
        <v>1</v>
      </c>
    </row>
    <row r="6090" spans="1:47" x14ac:dyDescent="0.35">
      <c r="A6090">
        <v>10347</v>
      </c>
      <c r="B6090" t="s">
        <v>47</v>
      </c>
      <c r="C6090">
        <v>2018</v>
      </c>
      <c r="D6090">
        <v>7</v>
      </c>
      <c r="E6090">
        <v>22</v>
      </c>
      <c r="F6090">
        <v>10</v>
      </c>
      <c r="G6090">
        <v>7</v>
      </c>
      <c r="H6090">
        <v>26</v>
      </c>
      <c r="I6090">
        <v>6</v>
      </c>
      <c r="J6090">
        <v>5.9</v>
      </c>
      <c r="M6090">
        <v>5.9</v>
      </c>
      <c r="R6090" t="s">
        <v>73</v>
      </c>
      <c r="T6090" t="s">
        <v>3369</v>
      </c>
      <c r="U6090">
        <v>34.645000000000003</v>
      </c>
      <c r="V6090">
        <v>46.179000000000002</v>
      </c>
      <c r="W6090">
        <v>140</v>
      </c>
      <c r="AB6090">
        <v>287</v>
      </c>
      <c r="AC6090">
        <v>3</v>
      </c>
      <c r="AE6090">
        <v>2</v>
      </c>
      <c r="AH6090">
        <v>951</v>
      </c>
      <c r="AI6090">
        <v>3</v>
      </c>
      <c r="AN6090">
        <v>287</v>
      </c>
      <c r="AO6090">
        <v>3</v>
      </c>
      <c r="AQ6090">
        <v>2</v>
      </c>
      <c r="AT6090">
        <v>951</v>
      </c>
      <c r="AU6090">
        <v>3</v>
      </c>
    </row>
    <row r="6091" spans="1:47" x14ac:dyDescent="0.35">
      <c r="A6091">
        <v>10349</v>
      </c>
      <c r="B6091" t="s">
        <v>47</v>
      </c>
      <c r="C6091">
        <v>2018</v>
      </c>
      <c r="D6091">
        <v>7</v>
      </c>
      <c r="E6091">
        <v>28</v>
      </c>
      <c r="F6091">
        <v>22</v>
      </c>
      <c r="G6091">
        <v>47</v>
      </c>
      <c r="H6091">
        <v>37</v>
      </c>
      <c r="I6091">
        <v>6</v>
      </c>
      <c r="J6091">
        <v>6.4</v>
      </c>
      <c r="K6091">
        <v>6.4</v>
      </c>
      <c r="R6091" t="s">
        <v>676</v>
      </c>
      <c r="T6091" t="s">
        <v>1362</v>
      </c>
      <c r="U6091">
        <v>-8.2739999999999991</v>
      </c>
      <c r="V6091">
        <v>116.491</v>
      </c>
      <c r="W6091">
        <v>60</v>
      </c>
      <c r="X6091">
        <v>17</v>
      </c>
      <c r="Y6091">
        <v>1</v>
      </c>
      <c r="AB6091">
        <v>355</v>
      </c>
      <c r="AC6091">
        <v>3</v>
      </c>
      <c r="AE6091">
        <v>3</v>
      </c>
      <c r="AF6091">
        <v>5448</v>
      </c>
      <c r="AG6091">
        <v>4</v>
      </c>
      <c r="AI6091">
        <v>3</v>
      </c>
      <c r="AJ6091">
        <v>17</v>
      </c>
      <c r="AK6091">
        <v>1</v>
      </c>
      <c r="AN6091">
        <v>355</v>
      </c>
      <c r="AO6091">
        <v>3</v>
      </c>
      <c r="AQ6091">
        <v>3</v>
      </c>
      <c r="AR6091">
        <v>5448</v>
      </c>
      <c r="AS6091">
        <v>4</v>
      </c>
      <c r="AU6091">
        <v>3</v>
      </c>
    </row>
    <row r="6092" spans="1:47" x14ac:dyDescent="0.35">
      <c r="A6092">
        <v>10351</v>
      </c>
      <c r="B6092" t="s">
        <v>51</v>
      </c>
      <c r="C6092">
        <v>2018</v>
      </c>
      <c r="D6092">
        <v>8</v>
      </c>
      <c r="E6092">
        <v>5</v>
      </c>
      <c r="F6092">
        <v>11</v>
      </c>
      <c r="G6092">
        <v>46</v>
      </c>
      <c r="H6092">
        <v>37</v>
      </c>
      <c r="I6092">
        <v>31</v>
      </c>
      <c r="J6092">
        <v>6.9</v>
      </c>
      <c r="K6092">
        <v>6.9</v>
      </c>
      <c r="R6092" t="s">
        <v>676</v>
      </c>
      <c r="T6092" t="s">
        <v>1362</v>
      </c>
      <c r="U6092">
        <v>-8.2870000000000008</v>
      </c>
      <c r="V6092">
        <v>116.452</v>
      </c>
      <c r="W6092">
        <v>60</v>
      </c>
      <c r="X6092">
        <v>560</v>
      </c>
      <c r="Y6092">
        <v>3</v>
      </c>
      <c r="AB6092">
        <v>7733</v>
      </c>
      <c r="AC6092">
        <v>4</v>
      </c>
      <c r="AD6092">
        <v>509</v>
      </c>
      <c r="AE6092">
        <v>4</v>
      </c>
      <c r="AG6092">
        <v>3</v>
      </c>
      <c r="AH6092">
        <v>83392</v>
      </c>
      <c r="AI6092">
        <v>4</v>
      </c>
      <c r="AJ6092">
        <v>560</v>
      </c>
      <c r="AK6092">
        <v>3</v>
      </c>
      <c r="AN6092">
        <v>7733</v>
      </c>
      <c r="AO6092">
        <v>4</v>
      </c>
      <c r="AP6092">
        <v>509</v>
      </c>
      <c r="AQ6092">
        <v>4</v>
      </c>
      <c r="AS6092">
        <v>3</v>
      </c>
      <c r="AT6092">
        <v>83392</v>
      </c>
      <c r="AU6092">
        <v>4</v>
      </c>
    </row>
    <row r="6093" spans="1:47" x14ac:dyDescent="0.35">
      <c r="A6093">
        <v>10352</v>
      </c>
      <c r="B6093" t="s">
        <v>47</v>
      </c>
      <c r="C6093">
        <v>2018</v>
      </c>
      <c r="D6093">
        <v>8</v>
      </c>
      <c r="E6093">
        <v>9</v>
      </c>
      <c r="F6093">
        <v>5</v>
      </c>
      <c r="G6093">
        <v>25</v>
      </c>
      <c r="H6093">
        <v>31</v>
      </c>
      <c r="I6093">
        <v>10</v>
      </c>
      <c r="J6093">
        <v>5.9</v>
      </c>
      <c r="K6093">
        <v>5.9</v>
      </c>
      <c r="R6093" t="s">
        <v>676</v>
      </c>
      <c r="T6093" t="s">
        <v>1362</v>
      </c>
      <c r="U6093">
        <v>-8.3940000000000001</v>
      </c>
      <c r="V6093">
        <v>116.208</v>
      </c>
      <c r="W6093">
        <v>60</v>
      </c>
      <c r="X6093">
        <v>2</v>
      </c>
      <c r="Y6093">
        <v>1</v>
      </c>
      <c r="AB6093">
        <v>24</v>
      </c>
      <c r="AC6093">
        <v>1</v>
      </c>
      <c r="AE6093">
        <v>2</v>
      </c>
      <c r="AI6093">
        <v>3</v>
      </c>
      <c r="AJ6093">
        <v>2</v>
      </c>
      <c r="AK6093">
        <v>1</v>
      </c>
      <c r="AN6093">
        <v>24</v>
      </c>
      <c r="AO6093">
        <v>1</v>
      </c>
      <c r="AQ6093">
        <v>2</v>
      </c>
      <c r="AU6093">
        <v>3</v>
      </c>
    </row>
    <row r="6094" spans="1:47" x14ac:dyDescent="0.35">
      <c r="A6094">
        <v>10353</v>
      </c>
      <c r="B6094" t="s">
        <v>47</v>
      </c>
      <c r="C6094">
        <v>2018</v>
      </c>
      <c r="D6094">
        <v>8</v>
      </c>
      <c r="E6094">
        <v>12</v>
      </c>
      <c r="F6094">
        <v>17</v>
      </c>
      <c r="G6094">
        <v>44</v>
      </c>
      <c r="H6094">
        <v>26</v>
      </c>
      <c r="I6094">
        <v>10</v>
      </c>
      <c r="J6094">
        <v>5</v>
      </c>
      <c r="M6094">
        <v>5</v>
      </c>
      <c r="R6094" t="s">
        <v>93</v>
      </c>
      <c r="T6094" t="s">
        <v>3993</v>
      </c>
      <c r="U6094">
        <v>24.321999999999999</v>
      </c>
      <c r="V6094">
        <v>102.941</v>
      </c>
      <c r="W6094">
        <v>30</v>
      </c>
      <c r="AB6094">
        <v>24</v>
      </c>
      <c r="AC6094">
        <v>1</v>
      </c>
      <c r="AE6094">
        <v>2</v>
      </c>
      <c r="AH6094">
        <v>6000</v>
      </c>
      <c r="AI6094">
        <v>4</v>
      </c>
      <c r="AN6094">
        <v>24</v>
      </c>
      <c r="AO6094">
        <v>1</v>
      </c>
      <c r="AQ6094">
        <v>2</v>
      </c>
      <c r="AT6094">
        <v>6000</v>
      </c>
      <c r="AU6094">
        <v>4</v>
      </c>
    </row>
    <row r="6095" spans="1:47" x14ac:dyDescent="0.35">
      <c r="A6095">
        <v>10356</v>
      </c>
      <c r="B6095" t="s">
        <v>51</v>
      </c>
      <c r="C6095">
        <v>2018</v>
      </c>
      <c r="D6095">
        <v>8</v>
      </c>
      <c r="E6095">
        <v>19</v>
      </c>
      <c r="F6095">
        <v>0</v>
      </c>
      <c r="G6095">
        <v>19</v>
      </c>
      <c r="H6095">
        <v>37</v>
      </c>
      <c r="I6095">
        <v>563</v>
      </c>
      <c r="J6095">
        <v>8.1999999999999993</v>
      </c>
      <c r="K6095">
        <v>8.1999999999999993</v>
      </c>
      <c r="R6095" t="s">
        <v>1594</v>
      </c>
      <c r="T6095" t="s">
        <v>1595</v>
      </c>
      <c r="U6095">
        <v>-18.178000000000001</v>
      </c>
      <c r="V6095">
        <v>-178.11099999999999</v>
      </c>
      <c r="W6095">
        <v>170</v>
      </c>
    </row>
    <row r="6096" spans="1:47" x14ac:dyDescent="0.35">
      <c r="A6096">
        <v>10354</v>
      </c>
      <c r="B6096" t="s">
        <v>47</v>
      </c>
      <c r="C6096">
        <v>2018</v>
      </c>
      <c r="D6096">
        <v>8</v>
      </c>
      <c r="E6096">
        <v>19</v>
      </c>
      <c r="F6096">
        <v>4</v>
      </c>
      <c r="G6096">
        <v>10</v>
      </c>
      <c r="H6096">
        <v>21</v>
      </c>
      <c r="I6096">
        <v>8</v>
      </c>
      <c r="J6096">
        <v>6.3</v>
      </c>
      <c r="K6096">
        <v>6.3</v>
      </c>
      <c r="R6096" t="s">
        <v>676</v>
      </c>
      <c r="T6096" t="s">
        <v>1362</v>
      </c>
      <c r="U6096">
        <v>-8.3249999999999993</v>
      </c>
      <c r="V6096">
        <v>116.577</v>
      </c>
      <c r="W6096">
        <v>60</v>
      </c>
      <c r="X6096">
        <v>2</v>
      </c>
      <c r="Y6096">
        <v>1</v>
      </c>
      <c r="AB6096">
        <v>1</v>
      </c>
      <c r="AC6096">
        <v>1</v>
      </c>
      <c r="AE6096">
        <v>2</v>
      </c>
      <c r="AH6096">
        <v>1705</v>
      </c>
      <c r="AI6096">
        <v>4</v>
      </c>
      <c r="AJ6096">
        <v>2</v>
      </c>
      <c r="AK6096">
        <v>1</v>
      </c>
      <c r="AN6096">
        <v>1</v>
      </c>
      <c r="AO6096">
        <v>1</v>
      </c>
      <c r="AQ6096">
        <v>2</v>
      </c>
      <c r="AT6096">
        <v>1705</v>
      </c>
      <c r="AU6096">
        <v>4</v>
      </c>
    </row>
    <row r="6097" spans="1:47" x14ac:dyDescent="0.35">
      <c r="A6097">
        <v>10355</v>
      </c>
      <c r="B6097" t="s">
        <v>47</v>
      </c>
      <c r="C6097">
        <v>2018</v>
      </c>
      <c r="D6097">
        <v>8</v>
      </c>
      <c r="E6097">
        <v>19</v>
      </c>
      <c r="F6097">
        <v>14</v>
      </c>
      <c r="G6097">
        <v>56</v>
      </c>
      <c r="H6097">
        <v>28</v>
      </c>
      <c r="I6097">
        <v>26</v>
      </c>
      <c r="J6097">
        <v>6.9</v>
      </c>
      <c r="K6097">
        <v>6.9</v>
      </c>
      <c r="R6097" t="s">
        <v>676</v>
      </c>
      <c r="T6097" t="s">
        <v>1362</v>
      </c>
      <c r="U6097">
        <v>-8.3239999999999998</v>
      </c>
      <c r="V6097">
        <v>116.626</v>
      </c>
      <c r="W6097">
        <v>60</v>
      </c>
      <c r="X6097">
        <v>10</v>
      </c>
      <c r="Y6097">
        <v>1</v>
      </c>
      <c r="AB6097">
        <v>24</v>
      </c>
      <c r="AC6097">
        <v>1</v>
      </c>
      <c r="AE6097">
        <v>2</v>
      </c>
      <c r="AH6097">
        <v>151</v>
      </c>
      <c r="AI6097">
        <v>3</v>
      </c>
      <c r="AJ6097">
        <v>10</v>
      </c>
      <c r="AK6097">
        <v>1</v>
      </c>
      <c r="AN6097">
        <v>24</v>
      </c>
      <c r="AO6097">
        <v>1</v>
      </c>
      <c r="AQ6097">
        <v>2</v>
      </c>
      <c r="AT6097">
        <v>151</v>
      </c>
      <c r="AU6097">
        <v>3</v>
      </c>
    </row>
    <row r="6098" spans="1:47" x14ac:dyDescent="0.35">
      <c r="A6098">
        <v>10357</v>
      </c>
      <c r="B6098" t="s">
        <v>51</v>
      </c>
      <c r="C6098">
        <v>2018</v>
      </c>
      <c r="D6098">
        <v>8</v>
      </c>
      <c r="E6098">
        <v>21</v>
      </c>
      <c r="F6098">
        <v>21</v>
      </c>
      <c r="G6098">
        <v>31</v>
      </c>
      <c r="H6098">
        <v>46</v>
      </c>
      <c r="I6098">
        <v>154</v>
      </c>
      <c r="J6098">
        <v>7.3</v>
      </c>
      <c r="K6098">
        <v>7.3</v>
      </c>
      <c r="R6098" t="s">
        <v>501</v>
      </c>
      <c r="T6098" t="s">
        <v>3994</v>
      </c>
      <c r="U6098">
        <v>10.855</v>
      </c>
      <c r="V6098">
        <v>-62.883000000000003</v>
      </c>
      <c r="W6098">
        <v>90</v>
      </c>
      <c r="X6098">
        <v>5</v>
      </c>
      <c r="Y6098">
        <v>1</v>
      </c>
      <c r="AE6098">
        <v>2</v>
      </c>
      <c r="AI6098">
        <v>3</v>
      </c>
      <c r="AJ6098">
        <v>5</v>
      </c>
      <c r="AK6098">
        <v>1</v>
      </c>
      <c r="AQ6098">
        <v>2</v>
      </c>
      <c r="AU6098">
        <v>3</v>
      </c>
    </row>
    <row r="6099" spans="1:47" x14ac:dyDescent="0.35">
      <c r="A6099">
        <v>10358</v>
      </c>
      <c r="B6099" t="s">
        <v>47</v>
      </c>
      <c r="C6099">
        <v>2018</v>
      </c>
      <c r="D6099">
        <v>8</v>
      </c>
      <c r="E6099">
        <v>25</v>
      </c>
      <c r="F6099">
        <v>22</v>
      </c>
      <c r="G6099">
        <v>13</v>
      </c>
      <c r="H6099">
        <v>26</v>
      </c>
      <c r="I6099">
        <v>10</v>
      </c>
      <c r="J6099">
        <v>6</v>
      </c>
      <c r="K6099">
        <v>6</v>
      </c>
      <c r="R6099" t="s">
        <v>73</v>
      </c>
      <c r="T6099" t="s">
        <v>3369</v>
      </c>
      <c r="U6099">
        <v>34.662999999999997</v>
      </c>
      <c r="V6099">
        <v>46.277000000000001</v>
      </c>
      <c r="W6099">
        <v>140</v>
      </c>
      <c r="X6099">
        <v>2</v>
      </c>
      <c r="Y6099">
        <v>1</v>
      </c>
      <c r="AB6099">
        <v>267</v>
      </c>
      <c r="AC6099">
        <v>3</v>
      </c>
      <c r="AE6099">
        <v>3</v>
      </c>
      <c r="AH6099">
        <v>2600</v>
      </c>
      <c r="AI6099">
        <v>4</v>
      </c>
      <c r="AJ6099">
        <v>2</v>
      </c>
      <c r="AK6099">
        <v>1</v>
      </c>
      <c r="AN6099">
        <v>267</v>
      </c>
      <c r="AO6099">
        <v>3</v>
      </c>
      <c r="AQ6099">
        <v>3</v>
      </c>
      <c r="AT6099">
        <v>2600</v>
      </c>
      <c r="AU6099">
        <v>4</v>
      </c>
    </row>
    <row r="6100" spans="1:47" x14ac:dyDescent="0.35">
      <c r="A6100">
        <v>10359</v>
      </c>
      <c r="B6100" t="s">
        <v>51</v>
      </c>
      <c r="C6100">
        <v>2018</v>
      </c>
      <c r="D6100">
        <v>8</v>
      </c>
      <c r="E6100">
        <v>29</v>
      </c>
      <c r="F6100">
        <v>3</v>
      </c>
      <c r="G6100">
        <v>51</v>
      </c>
      <c r="H6100">
        <v>56</v>
      </c>
      <c r="I6100">
        <v>28</v>
      </c>
      <c r="J6100">
        <v>7.1</v>
      </c>
      <c r="K6100">
        <v>7.1</v>
      </c>
      <c r="R6100" t="s">
        <v>1543</v>
      </c>
      <c r="T6100" t="s">
        <v>1781</v>
      </c>
      <c r="U6100">
        <v>-22.065999999999999</v>
      </c>
      <c r="V6100">
        <v>170.05</v>
      </c>
      <c r="W6100">
        <v>170</v>
      </c>
    </row>
    <row r="6101" spans="1:47" x14ac:dyDescent="0.35">
      <c r="A6101">
        <v>10360</v>
      </c>
      <c r="B6101" t="s">
        <v>47</v>
      </c>
      <c r="C6101">
        <v>2018</v>
      </c>
      <c r="D6101">
        <v>9</v>
      </c>
      <c r="E6101">
        <v>5</v>
      </c>
      <c r="F6101">
        <v>18</v>
      </c>
      <c r="G6101">
        <v>7</v>
      </c>
      <c r="H6101">
        <v>58</v>
      </c>
      <c r="I6101">
        <v>33</v>
      </c>
      <c r="J6101">
        <v>6.6</v>
      </c>
      <c r="K6101">
        <v>6.6</v>
      </c>
      <c r="R6101" t="s">
        <v>199</v>
      </c>
      <c r="T6101" t="s">
        <v>1816</v>
      </c>
      <c r="U6101">
        <v>42.670999999999999</v>
      </c>
      <c r="V6101">
        <v>141.93299999999999</v>
      </c>
      <c r="W6101">
        <v>30</v>
      </c>
      <c r="X6101">
        <v>44</v>
      </c>
      <c r="Y6101">
        <v>1</v>
      </c>
      <c r="AB6101">
        <v>660</v>
      </c>
      <c r="AC6101">
        <v>3</v>
      </c>
      <c r="AD6101">
        <v>2000</v>
      </c>
      <c r="AE6101">
        <v>4</v>
      </c>
      <c r="AG6101">
        <v>1</v>
      </c>
      <c r="AI6101">
        <v>1</v>
      </c>
      <c r="AJ6101">
        <v>44</v>
      </c>
      <c r="AK6101">
        <v>1</v>
      </c>
      <c r="AN6101">
        <v>660</v>
      </c>
      <c r="AO6101">
        <v>3</v>
      </c>
      <c r="AP6101">
        <v>2000</v>
      </c>
      <c r="AQ6101">
        <v>4</v>
      </c>
      <c r="AS6101">
        <v>1</v>
      </c>
      <c r="AU6101">
        <v>1</v>
      </c>
    </row>
    <row r="6102" spans="1:47" x14ac:dyDescent="0.35">
      <c r="A6102">
        <v>10361</v>
      </c>
      <c r="B6102" t="s">
        <v>47</v>
      </c>
      <c r="C6102">
        <v>2018</v>
      </c>
      <c r="D6102">
        <v>9</v>
      </c>
      <c r="E6102">
        <v>6</v>
      </c>
      <c r="F6102">
        <v>15</v>
      </c>
      <c r="G6102">
        <v>49</v>
      </c>
      <c r="H6102">
        <v>14</v>
      </c>
      <c r="I6102">
        <v>609</v>
      </c>
      <c r="J6102">
        <v>7.8</v>
      </c>
      <c r="K6102">
        <v>7.8</v>
      </c>
      <c r="R6102" t="s">
        <v>1594</v>
      </c>
      <c r="T6102" t="s">
        <v>1595</v>
      </c>
      <c r="U6102">
        <v>-18.494</v>
      </c>
      <c r="V6102">
        <v>179.33199999999999</v>
      </c>
      <c r="W6102">
        <v>170</v>
      </c>
    </row>
    <row r="6103" spans="1:47" x14ac:dyDescent="0.35">
      <c r="A6103">
        <v>10362</v>
      </c>
      <c r="B6103" t="s">
        <v>47</v>
      </c>
      <c r="C6103">
        <v>2018</v>
      </c>
      <c r="D6103">
        <v>9</v>
      </c>
      <c r="E6103">
        <v>7</v>
      </c>
      <c r="F6103">
        <v>6</v>
      </c>
      <c r="G6103">
        <v>23</v>
      </c>
      <c r="H6103">
        <v>38</v>
      </c>
      <c r="I6103">
        <v>10</v>
      </c>
      <c r="J6103">
        <v>5.5</v>
      </c>
      <c r="M6103">
        <v>5.5</v>
      </c>
      <c r="R6103" t="s">
        <v>73</v>
      </c>
      <c r="T6103" t="s">
        <v>3728</v>
      </c>
      <c r="U6103">
        <v>28.341999999999999</v>
      </c>
      <c r="V6103">
        <v>59.314999999999998</v>
      </c>
      <c r="W6103">
        <v>140</v>
      </c>
      <c r="X6103">
        <v>1</v>
      </c>
      <c r="Y6103">
        <v>1</v>
      </c>
      <c r="AB6103">
        <v>2</v>
      </c>
      <c r="AC6103">
        <v>1</v>
      </c>
      <c r="AE6103">
        <v>1</v>
      </c>
      <c r="AI6103">
        <v>1</v>
      </c>
      <c r="AJ6103">
        <v>1</v>
      </c>
      <c r="AK6103">
        <v>1</v>
      </c>
      <c r="AN6103">
        <v>2</v>
      </c>
      <c r="AO6103">
        <v>1</v>
      </c>
      <c r="AQ6103">
        <v>1</v>
      </c>
      <c r="AU6103">
        <v>1</v>
      </c>
    </row>
    <row r="6104" spans="1:47" x14ac:dyDescent="0.35">
      <c r="A6104">
        <v>10368</v>
      </c>
      <c r="B6104" t="s">
        <v>47</v>
      </c>
      <c r="C6104">
        <v>2018</v>
      </c>
      <c r="D6104">
        <v>9</v>
      </c>
      <c r="E6104">
        <v>8</v>
      </c>
      <c r="F6104">
        <v>2</v>
      </c>
      <c r="G6104">
        <v>31</v>
      </c>
      <c r="H6104">
        <v>31</v>
      </c>
      <c r="I6104">
        <v>10</v>
      </c>
      <c r="J6104">
        <v>5.6</v>
      </c>
      <c r="K6104">
        <v>5.6</v>
      </c>
      <c r="R6104" t="s">
        <v>93</v>
      </c>
      <c r="T6104" t="s">
        <v>3995</v>
      </c>
      <c r="U6104">
        <v>23.332000000000001</v>
      </c>
      <c r="V6104">
        <v>101.55200000000001</v>
      </c>
      <c r="W6104">
        <v>30</v>
      </c>
      <c r="AB6104">
        <v>28</v>
      </c>
      <c r="AC6104">
        <v>1</v>
      </c>
      <c r="AE6104">
        <v>3</v>
      </c>
      <c r="AH6104">
        <v>29000</v>
      </c>
      <c r="AI6104">
        <v>4</v>
      </c>
      <c r="AN6104">
        <v>28</v>
      </c>
      <c r="AO6104">
        <v>1</v>
      </c>
      <c r="AQ6104">
        <v>3</v>
      </c>
      <c r="AT6104">
        <v>29000</v>
      </c>
      <c r="AU6104">
        <v>4</v>
      </c>
    </row>
    <row r="6105" spans="1:47" x14ac:dyDescent="0.35">
      <c r="A6105">
        <v>10367</v>
      </c>
      <c r="B6105" t="s">
        <v>47</v>
      </c>
      <c r="C6105">
        <v>2018</v>
      </c>
      <c r="D6105">
        <v>9</v>
      </c>
      <c r="E6105">
        <v>12</v>
      </c>
      <c r="F6105">
        <v>4</v>
      </c>
      <c r="G6105">
        <v>50</v>
      </c>
      <c r="H6105">
        <v>46</v>
      </c>
      <c r="I6105">
        <v>10</v>
      </c>
      <c r="J6105">
        <v>5.3</v>
      </c>
      <c r="K6105">
        <v>5.3</v>
      </c>
      <c r="R6105" t="s">
        <v>77</v>
      </c>
      <c r="T6105" t="s">
        <v>3628</v>
      </c>
      <c r="U6105">
        <v>26.373999999999999</v>
      </c>
      <c r="V6105">
        <v>90.165000000000006</v>
      </c>
      <c r="W6105">
        <v>60</v>
      </c>
      <c r="X6105">
        <v>1</v>
      </c>
      <c r="Y6105">
        <v>1</v>
      </c>
      <c r="AJ6105">
        <v>1</v>
      </c>
      <c r="AK6105">
        <v>1</v>
      </c>
    </row>
    <row r="6106" spans="1:47" x14ac:dyDescent="0.35">
      <c r="A6106">
        <v>10369</v>
      </c>
      <c r="B6106" t="s">
        <v>51</v>
      </c>
      <c r="C6106">
        <v>2018</v>
      </c>
      <c r="D6106">
        <v>9</v>
      </c>
      <c r="E6106">
        <v>28</v>
      </c>
      <c r="F6106">
        <v>10</v>
      </c>
      <c r="G6106">
        <v>2</v>
      </c>
      <c r="H6106">
        <v>43</v>
      </c>
      <c r="I6106">
        <v>10</v>
      </c>
      <c r="J6106">
        <v>7.5</v>
      </c>
      <c r="K6106">
        <v>7.5</v>
      </c>
      <c r="Q6106">
        <v>8</v>
      </c>
      <c r="R6106" t="s">
        <v>676</v>
      </c>
      <c r="T6106" t="s">
        <v>1195</v>
      </c>
      <c r="U6106">
        <v>-0.17799999999999999</v>
      </c>
      <c r="V6106">
        <v>119.84</v>
      </c>
      <c r="W6106">
        <v>170</v>
      </c>
      <c r="X6106">
        <v>4340</v>
      </c>
      <c r="Y6106">
        <v>4</v>
      </c>
      <c r="Z6106">
        <v>667</v>
      </c>
      <c r="AA6106">
        <v>3</v>
      </c>
      <c r="AB6106">
        <v>10679</v>
      </c>
      <c r="AC6106">
        <v>4</v>
      </c>
      <c r="AD6106">
        <v>1500</v>
      </c>
      <c r="AE6106">
        <v>4</v>
      </c>
      <c r="AF6106">
        <v>5864</v>
      </c>
      <c r="AG6106">
        <v>4</v>
      </c>
      <c r="AH6106">
        <v>69483</v>
      </c>
      <c r="AI6106">
        <v>4</v>
      </c>
      <c r="AJ6106">
        <v>4340</v>
      </c>
      <c r="AK6106">
        <v>4</v>
      </c>
      <c r="AL6106">
        <v>667</v>
      </c>
      <c r="AM6106">
        <v>3</v>
      </c>
      <c r="AN6106">
        <v>10679</v>
      </c>
      <c r="AO6106">
        <v>4</v>
      </c>
      <c r="AP6106">
        <v>1500</v>
      </c>
      <c r="AQ6106">
        <v>4</v>
      </c>
      <c r="AR6106">
        <v>5864</v>
      </c>
      <c r="AS6106">
        <v>4</v>
      </c>
      <c r="AT6106">
        <v>69483</v>
      </c>
      <c r="AU6106">
        <v>4</v>
      </c>
    </row>
    <row r="6107" spans="1:47" x14ac:dyDescent="0.35">
      <c r="A6107">
        <v>10370</v>
      </c>
      <c r="B6107" t="s">
        <v>47</v>
      </c>
      <c r="C6107">
        <v>2018</v>
      </c>
      <c r="D6107">
        <v>10</v>
      </c>
      <c r="E6107">
        <v>7</v>
      </c>
      <c r="F6107">
        <v>0</v>
      </c>
      <c r="G6107">
        <v>11</v>
      </c>
      <c r="H6107">
        <v>49</v>
      </c>
      <c r="I6107">
        <v>12</v>
      </c>
      <c r="J6107">
        <v>5.9</v>
      </c>
      <c r="K6107">
        <v>5.9</v>
      </c>
      <c r="R6107" t="s">
        <v>826</v>
      </c>
      <c r="T6107" t="s">
        <v>3996</v>
      </c>
      <c r="U6107">
        <v>20.041</v>
      </c>
      <c r="V6107">
        <v>-72.974999999999994</v>
      </c>
      <c r="W6107">
        <v>90</v>
      </c>
      <c r="X6107">
        <v>18</v>
      </c>
      <c r="Y6107">
        <v>1</v>
      </c>
      <c r="AB6107">
        <v>580</v>
      </c>
      <c r="AC6107">
        <v>3</v>
      </c>
      <c r="AE6107">
        <v>2</v>
      </c>
      <c r="AG6107">
        <v>3</v>
      </c>
      <c r="AH6107">
        <v>11497</v>
      </c>
      <c r="AI6107">
        <v>4</v>
      </c>
      <c r="AJ6107">
        <v>18</v>
      </c>
      <c r="AK6107">
        <v>1</v>
      </c>
      <c r="AN6107">
        <v>580</v>
      </c>
      <c r="AO6107">
        <v>3</v>
      </c>
      <c r="AQ6107">
        <v>2</v>
      </c>
      <c r="AS6107">
        <v>3</v>
      </c>
      <c r="AT6107">
        <v>11497</v>
      </c>
      <c r="AU6107">
        <v>4</v>
      </c>
    </row>
    <row r="6108" spans="1:47" x14ac:dyDescent="0.35">
      <c r="A6108">
        <v>10371</v>
      </c>
      <c r="B6108" t="s">
        <v>47</v>
      </c>
      <c r="C6108">
        <v>2018</v>
      </c>
      <c r="D6108">
        <v>10</v>
      </c>
      <c r="E6108">
        <v>10</v>
      </c>
      <c r="F6108">
        <v>18</v>
      </c>
      <c r="G6108">
        <v>44</v>
      </c>
      <c r="H6108">
        <v>55</v>
      </c>
      <c r="I6108">
        <v>9</v>
      </c>
      <c r="J6108">
        <v>6</v>
      </c>
      <c r="K6108">
        <v>6</v>
      </c>
      <c r="Q6108">
        <v>5</v>
      </c>
      <c r="R6108" t="s">
        <v>676</v>
      </c>
      <c r="T6108" t="s">
        <v>1664</v>
      </c>
      <c r="U6108">
        <v>-7.4560000000000004</v>
      </c>
      <c r="V6108">
        <v>114.453</v>
      </c>
      <c r="W6108">
        <v>60</v>
      </c>
      <c r="X6108">
        <v>4</v>
      </c>
      <c r="Y6108">
        <v>1</v>
      </c>
      <c r="AB6108">
        <v>36</v>
      </c>
      <c r="AC6108">
        <v>1</v>
      </c>
      <c r="AE6108">
        <v>1</v>
      </c>
      <c r="AH6108">
        <v>433</v>
      </c>
      <c r="AI6108">
        <v>3</v>
      </c>
      <c r="AJ6108">
        <v>4</v>
      </c>
      <c r="AK6108">
        <v>1</v>
      </c>
      <c r="AN6108">
        <v>36</v>
      </c>
      <c r="AO6108">
        <v>1</v>
      </c>
      <c r="AQ6108">
        <v>1</v>
      </c>
      <c r="AT6108">
        <v>433</v>
      </c>
      <c r="AU6108">
        <v>3</v>
      </c>
    </row>
    <row r="6109" spans="1:47" x14ac:dyDescent="0.35">
      <c r="A6109">
        <v>10444</v>
      </c>
      <c r="B6109" t="s">
        <v>51</v>
      </c>
      <c r="C6109">
        <v>2018</v>
      </c>
      <c r="D6109">
        <v>10</v>
      </c>
      <c r="E6109">
        <v>16</v>
      </c>
      <c r="F6109">
        <v>1</v>
      </c>
      <c r="G6109">
        <v>3</v>
      </c>
      <c r="H6109">
        <v>43</v>
      </c>
      <c r="I6109">
        <v>17</v>
      </c>
      <c r="J6109">
        <v>6.5</v>
      </c>
      <c r="K6109">
        <v>6.5</v>
      </c>
      <c r="R6109" t="s">
        <v>1543</v>
      </c>
      <c r="T6109" t="s">
        <v>1781</v>
      </c>
      <c r="U6109">
        <v>-21.742999999999999</v>
      </c>
      <c r="V6109">
        <v>169.52199999999999</v>
      </c>
      <c r="W6109">
        <v>170</v>
      </c>
    </row>
    <row r="6110" spans="1:47" x14ac:dyDescent="0.35">
      <c r="A6110">
        <v>10372</v>
      </c>
      <c r="B6110" t="s">
        <v>51</v>
      </c>
      <c r="C6110">
        <v>2018</v>
      </c>
      <c r="D6110">
        <v>10</v>
      </c>
      <c r="E6110">
        <v>25</v>
      </c>
      <c r="F6110">
        <v>22</v>
      </c>
      <c r="G6110">
        <v>54</v>
      </c>
      <c r="H6110">
        <v>51</v>
      </c>
      <c r="I6110">
        <v>14</v>
      </c>
      <c r="J6110">
        <v>6.8</v>
      </c>
      <c r="K6110">
        <v>6.8</v>
      </c>
      <c r="R6110" t="s">
        <v>56</v>
      </c>
      <c r="T6110" t="s">
        <v>3997</v>
      </c>
      <c r="U6110">
        <v>37.506</v>
      </c>
      <c r="V6110">
        <v>20.562999999999999</v>
      </c>
      <c r="W6110">
        <v>130</v>
      </c>
      <c r="AB6110">
        <v>3</v>
      </c>
      <c r="AC6110">
        <v>1</v>
      </c>
      <c r="AE6110">
        <v>1</v>
      </c>
      <c r="AN6110">
        <v>3</v>
      </c>
      <c r="AO6110">
        <v>1</v>
      </c>
      <c r="AQ6110">
        <v>1</v>
      </c>
    </row>
    <row r="6111" spans="1:47" x14ac:dyDescent="0.35">
      <c r="A6111">
        <v>10374</v>
      </c>
      <c r="B6111" t="s">
        <v>47</v>
      </c>
      <c r="C6111">
        <v>2018</v>
      </c>
      <c r="D6111">
        <v>11</v>
      </c>
      <c r="E6111">
        <v>14</v>
      </c>
      <c r="F6111">
        <v>23</v>
      </c>
      <c r="G6111">
        <v>1</v>
      </c>
      <c r="H6111">
        <v>21</v>
      </c>
      <c r="I6111">
        <v>9</v>
      </c>
      <c r="J6111">
        <v>5.6</v>
      </c>
      <c r="K6111">
        <v>5.6</v>
      </c>
      <c r="R6111" t="s">
        <v>676</v>
      </c>
      <c r="T6111" t="s">
        <v>3998</v>
      </c>
      <c r="U6111">
        <v>-2.9159999999999999</v>
      </c>
      <c r="V6111">
        <v>119.435</v>
      </c>
      <c r="W6111">
        <v>170</v>
      </c>
      <c r="X6111">
        <v>7</v>
      </c>
      <c r="Y6111">
        <v>1</v>
      </c>
      <c r="AE6111">
        <v>2</v>
      </c>
      <c r="AI6111">
        <v>3</v>
      </c>
      <c r="AJ6111">
        <v>7</v>
      </c>
      <c r="AK6111">
        <v>1</v>
      </c>
      <c r="AQ6111">
        <v>2</v>
      </c>
      <c r="AU6111">
        <v>3</v>
      </c>
    </row>
    <row r="6112" spans="1:47" x14ac:dyDescent="0.35">
      <c r="A6112">
        <v>10375</v>
      </c>
      <c r="B6112" t="s">
        <v>47</v>
      </c>
      <c r="C6112">
        <v>2018</v>
      </c>
      <c r="D6112">
        <v>11</v>
      </c>
      <c r="E6112">
        <v>25</v>
      </c>
      <c r="F6112">
        <v>16</v>
      </c>
      <c r="G6112">
        <v>37</v>
      </c>
      <c r="H6112">
        <v>31</v>
      </c>
      <c r="I6112">
        <v>10</v>
      </c>
      <c r="J6112">
        <v>6.3</v>
      </c>
      <c r="K6112">
        <v>6.3</v>
      </c>
      <c r="R6112" t="s">
        <v>73</v>
      </c>
      <c r="T6112" t="s">
        <v>3960</v>
      </c>
      <c r="U6112">
        <v>34.304000000000002</v>
      </c>
      <c r="V6112">
        <v>45.74</v>
      </c>
      <c r="W6112">
        <v>140</v>
      </c>
      <c r="X6112">
        <v>1</v>
      </c>
      <c r="Y6112">
        <v>1</v>
      </c>
      <c r="AB6112">
        <v>759</v>
      </c>
      <c r="AC6112">
        <v>3</v>
      </c>
      <c r="AE6112">
        <v>1</v>
      </c>
      <c r="AI6112">
        <v>1</v>
      </c>
      <c r="AJ6112">
        <v>1</v>
      </c>
      <c r="AK6112">
        <v>1</v>
      </c>
      <c r="AN6112">
        <v>759</v>
      </c>
      <c r="AO6112">
        <v>3</v>
      </c>
      <c r="AQ6112">
        <v>1</v>
      </c>
      <c r="AU6112">
        <v>1</v>
      </c>
    </row>
    <row r="6113" spans="1:47" x14ac:dyDescent="0.35">
      <c r="A6113">
        <v>10377</v>
      </c>
      <c r="B6113" t="s">
        <v>47</v>
      </c>
      <c r="C6113">
        <v>2018</v>
      </c>
      <c r="D6113">
        <v>11</v>
      </c>
      <c r="E6113">
        <v>28</v>
      </c>
      <c r="F6113">
        <v>14</v>
      </c>
      <c r="G6113">
        <v>44</v>
      </c>
      <c r="H6113">
        <v>25</v>
      </c>
      <c r="I6113">
        <v>22</v>
      </c>
      <c r="J6113">
        <v>4.9000000000000004</v>
      </c>
      <c r="K6113">
        <v>4.9000000000000004</v>
      </c>
      <c r="R6113" t="s">
        <v>121</v>
      </c>
      <c r="T6113" t="s">
        <v>3999</v>
      </c>
      <c r="U6113">
        <v>35.817</v>
      </c>
      <c r="V6113">
        <v>68.682000000000002</v>
      </c>
      <c r="W6113">
        <v>40</v>
      </c>
      <c r="AB6113">
        <v>9</v>
      </c>
      <c r="AC6113">
        <v>1</v>
      </c>
      <c r="AE6113">
        <v>1</v>
      </c>
      <c r="AH6113">
        <v>60</v>
      </c>
      <c r="AI6113">
        <v>2</v>
      </c>
      <c r="AN6113">
        <v>9</v>
      </c>
      <c r="AO6113">
        <v>1</v>
      </c>
      <c r="AQ6113">
        <v>1</v>
      </c>
      <c r="AT6113">
        <v>60</v>
      </c>
      <c r="AU6113">
        <v>2</v>
      </c>
    </row>
    <row r="6114" spans="1:47" x14ac:dyDescent="0.35">
      <c r="A6114">
        <v>10376</v>
      </c>
      <c r="B6114" t="s">
        <v>47</v>
      </c>
      <c r="C6114">
        <v>2018</v>
      </c>
      <c r="D6114">
        <v>11</v>
      </c>
      <c r="E6114">
        <v>30</v>
      </c>
      <c r="F6114">
        <v>17</v>
      </c>
      <c r="G6114">
        <v>29</v>
      </c>
      <c r="H6114">
        <v>28</v>
      </c>
      <c r="I6114">
        <v>41</v>
      </c>
      <c r="J6114">
        <v>7</v>
      </c>
      <c r="K6114">
        <v>7</v>
      </c>
      <c r="R6114" t="s">
        <v>505</v>
      </c>
      <c r="S6114" t="s">
        <v>1032</v>
      </c>
      <c r="T6114" t="s">
        <v>4000</v>
      </c>
      <c r="U6114">
        <v>61.34</v>
      </c>
      <c r="V6114">
        <v>-149.93700000000001</v>
      </c>
      <c r="W6114">
        <v>150</v>
      </c>
      <c r="AB6114">
        <v>117</v>
      </c>
      <c r="AC6114">
        <v>3</v>
      </c>
      <c r="AD6114">
        <v>150</v>
      </c>
      <c r="AE6114">
        <v>4</v>
      </c>
      <c r="AF6114">
        <v>2</v>
      </c>
      <c r="AG6114">
        <v>1</v>
      </c>
      <c r="AH6114">
        <v>1650</v>
      </c>
      <c r="AI6114">
        <v>4</v>
      </c>
      <c r="AN6114">
        <v>117</v>
      </c>
      <c r="AO6114">
        <v>3</v>
      </c>
      <c r="AP6114">
        <v>150</v>
      </c>
      <c r="AQ6114">
        <v>4</v>
      </c>
      <c r="AR6114">
        <v>2</v>
      </c>
      <c r="AS6114">
        <v>1</v>
      </c>
      <c r="AT6114">
        <v>1650</v>
      </c>
      <c r="AU6114">
        <v>4</v>
      </c>
    </row>
    <row r="6115" spans="1:47" x14ac:dyDescent="0.35">
      <c r="A6115">
        <v>10378</v>
      </c>
      <c r="B6115" t="s">
        <v>51</v>
      </c>
      <c r="C6115">
        <v>2018</v>
      </c>
      <c r="D6115">
        <v>12</v>
      </c>
      <c r="E6115">
        <v>5</v>
      </c>
      <c r="F6115">
        <v>4</v>
      </c>
      <c r="G6115">
        <v>18</v>
      </c>
      <c r="H6115">
        <v>8</v>
      </c>
      <c r="I6115">
        <v>10</v>
      </c>
      <c r="J6115">
        <v>7.5</v>
      </c>
      <c r="K6115">
        <v>7.5</v>
      </c>
      <c r="R6115" t="s">
        <v>1543</v>
      </c>
      <c r="T6115" t="s">
        <v>1781</v>
      </c>
      <c r="U6115">
        <v>-21.969000000000001</v>
      </c>
      <c r="V6115">
        <v>169.446</v>
      </c>
      <c r="W6115">
        <v>170</v>
      </c>
      <c r="AQ6115">
        <v>1</v>
      </c>
      <c r="AU6115">
        <v>1</v>
      </c>
    </row>
    <row r="6116" spans="1:47" x14ac:dyDescent="0.35">
      <c r="A6116">
        <v>10382</v>
      </c>
      <c r="B6116" t="s">
        <v>47</v>
      </c>
      <c r="C6116">
        <v>2018</v>
      </c>
      <c r="D6116">
        <v>12</v>
      </c>
      <c r="E6116">
        <v>15</v>
      </c>
      <c r="F6116">
        <v>20</v>
      </c>
      <c r="G6116">
        <v>21</v>
      </c>
      <c r="H6116">
        <v>57</v>
      </c>
      <c r="I6116">
        <v>35</v>
      </c>
      <c r="J6116">
        <v>5.6</v>
      </c>
      <c r="K6116">
        <v>5.6</v>
      </c>
      <c r="R6116" t="s">
        <v>1423</v>
      </c>
      <c r="T6116" t="s">
        <v>4001</v>
      </c>
      <c r="U6116">
        <v>-16.367999999999999</v>
      </c>
      <c r="V6116">
        <v>168.21299999999999</v>
      </c>
      <c r="W6116">
        <v>170</v>
      </c>
      <c r="AE6116">
        <v>2</v>
      </c>
      <c r="AI6116">
        <v>1</v>
      </c>
      <c r="AQ6116">
        <v>2</v>
      </c>
      <c r="AU6116">
        <v>1</v>
      </c>
    </row>
    <row r="6117" spans="1:47" x14ac:dyDescent="0.35">
      <c r="A6117">
        <v>10381</v>
      </c>
      <c r="B6117" t="s">
        <v>47</v>
      </c>
      <c r="C6117">
        <v>2018</v>
      </c>
      <c r="D6117">
        <v>12</v>
      </c>
      <c r="E6117">
        <v>16</v>
      </c>
      <c r="F6117">
        <v>4</v>
      </c>
      <c r="G6117">
        <v>46</v>
      </c>
      <c r="H6117">
        <v>11</v>
      </c>
      <c r="I6117">
        <v>27</v>
      </c>
      <c r="J6117">
        <v>5.4</v>
      </c>
      <c r="K6117">
        <v>5.4</v>
      </c>
      <c r="R6117" t="s">
        <v>93</v>
      </c>
      <c r="T6117" t="s">
        <v>111</v>
      </c>
      <c r="U6117">
        <v>28.263999999999999</v>
      </c>
      <c r="V6117">
        <v>104.991</v>
      </c>
      <c r="W6117">
        <v>30</v>
      </c>
      <c r="AB6117">
        <v>17</v>
      </c>
      <c r="AC6117">
        <v>1</v>
      </c>
      <c r="AD6117">
        <v>7.2549999999999999</v>
      </c>
      <c r="AE6117">
        <v>3</v>
      </c>
      <c r="AF6117">
        <v>15</v>
      </c>
      <c r="AG6117">
        <v>1</v>
      </c>
      <c r="AH6117">
        <v>6145</v>
      </c>
      <c r="AI6117">
        <v>4</v>
      </c>
      <c r="AN6117">
        <v>17</v>
      </c>
      <c r="AO6117">
        <v>1</v>
      </c>
      <c r="AP6117">
        <v>7.2549999999999999</v>
      </c>
      <c r="AQ6117">
        <v>3</v>
      </c>
      <c r="AR6117">
        <v>15</v>
      </c>
      <c r="AS6117">
        <v>1</v>
      </c>
      <c r="AT6117">
        <v>6145</v>
      </c>
      <c r="AU6117">
        <v>4</v>
      </c>
    </row>
    <row r="6118" spans="1:47" x14ac:dyDescent="0.35">
      <c r="A6118">
        <v>10384</v>
      </c>
      <c r="B6118" t="s">
        <v>47</v>
      </c>
      <c r="C6118">
        <v>2018</v>
      </c>
      <c r="D6118">
        <v>12</v>
      </c>
      <c r="E6118">
        <v>22</v>
      </c>
      <c r="F6118">
        <v>5</v>
      </c>
      <c r="G6118">
        <v>37</v>
      </c>
      <c r="H6118">
        <v>37</v>
      </c>
      <c r="I6118">
        <v>8</v>
      </c>
      <c r="J6118">
        <v>5.5</v>
      </c>
      <c r="K6118">
        <v>5.5</v>
      </c>
      <c r="R6118" t="s">
        <v>3543</v>
      </c>
      <c r="T6118" t="s">
        <v>3543</v>
      </c>
      <c r="U6118">
        <v>-20.643999999999998</v>
      </c>
      <c r="V6118">
        <v>32.801000000000002</v>
      </c>
      <c r="W6118">
        <v>10</v>
      </c>
      <c r="AB6118">
        <v>10</v>
      </c>
      <c r="AC6118">
        <v>1</v>
      </c>
      <c r="AE6118">
        <v>2</v>
      </c>
      <c r="AF6118">
        <v>600</v>
      </c>
      <c r="AG6118">
        <v>3</v>
      </c>
      <c r="AN6118">
        <v>10</v>
      </c>
      <c r="AO6118">
        <v>1</v>
      </c>
      <c r="AQ6118">
        <v>2</v>
      </c>
      <c r="AR6118">
        <v>600</v>
      </c>
      <c r="AS6118">
        <v>3</v>
      </c>
    </row>
    <row r="6119" spans="1:47" x14ac:dyDescent="0.35">
      <c r="A6119">
        <v>10383</v>
      </c>
      <c r="B6119" t="s">
        <v>47</v>
      </c>
      <c r="C6119">
        <v>2018</v>
      </c>
      <c r="D6119">
        <v>12</v>
      </c>
      <c r="E6119">
        <v>26</v>
      </c>
      <c r="F6119">
        <v>2</v>
      </c>
      <c r="G6119">
        <v>19</v>
      </c>
      <c r="H6119">
        <v>16</v>
      </c>
      <c r="I6119">
        <v>10</v>
      </c>
      <c r="J6119">
        <v>5.0999999999999996</v>
      </c>
      <c r="M6119">
        <v>5.0999999999999996</v>
      </c>
      <c r="R6119" t="s">
        <v>60</v>
      </c>
      <c r="T6119" t="s">
        <v>338</v>
      </c>
      <c r="U6119">
        <v>37.555</v>
      </c>
      <c r="V6119">
        <v>15.166</v>
      </c>
      <c r="W6119">
        <v>130</v>
      </c>
      <c r="AB6119">
        <v>28</v>
      </c>
      <c r="AC6119">
        <v>1</v>
      </c>
      <c r="AD6119">
        <v>115</v>
      </c>
      <c r="AE6119">
        <v>4</v>
      </c>
      <c r="AF6119">
        <v>15</v>
      </c>
      <c r="AG6119">
        <v>1</v>
      </c>
      <c r="AI6119">
        <v>1</v>
      </c>
      <c r="AN6119">
        <v>28</v>
      </c>
      <c r="AO6119">
        <v>1</v>
      </c>
      <c r="AP6119">
        <v>115</v>
      </c>
      <c r="AQ6119">
        <v>4</v>
      </c>
      <c r="AR6119">
        <v>15</v>
      </c>
      <c r="AS6119">
        <v>1</v>
      </c>
      <c r="AU6119">
        <v>1</v>
      </c>
    </row>
    <row r="6120" spans="1:47" x14ac:dyDescent="0.35">
      <c r="A6120">
        <v>10385</v>
      </c>
      <c r="B6120" t="s">
        <v>47</v>
      </c>
      <c r="C6120">
        <v>2019</v>
      </c>
      <c r="D6120">
        <v>1</v>
      </c>
      <c r="E6120">
        <v>3</v>
      </c>
      <c r="F6120">
        <v>0</v>
      </c>
      <c r="G6120">
        <v>48</v>
      </c>
      <c r="H6120">
        <v>8</v>
      </c>
      <c r="I6120">
        <v>10</v>
      </c>
      <c r="J6120">
        <v>5.2</v>
      </c>
      <c r="M6120">
        <v>5.2</v>
      </c>
      <c r="R6120" t="s">
        <v>93</v>
      </c>
      <c r="T6120" t="s">
        <v>111</v>
      </c>
      <c r="U6120">
        <v>28.260999999999999</v>
      </c>
      <c r="V6120">
        <v>104.98399999999999</v>
      </c>
      <c r="W6120">
        <v>30</v>
      </c>
      <c r="AB6120">
        <v>774</v>
      </c>
      <c r="AC6120">
        <v>3</v>
      </c>
      <c r="AE6120">
        <v>2</v>
      </c>
      <c r="AH6120">
        <v>691</v>
      </c>
      <c r="AI6120">
        <v>3</v>
      </c>
      <c r="AN6120">
        <v>774</v>
      </c>
      <c r="AO6120">
        <v>3</v>
      </c>
      <c r="AQ6120">
        <v>2</v>
      </c>
      <c r="AT6120">
        <v>691</v>
      </c>
      <c r="AU6120">
        <v>3</v>
      </c>
    </row>
    <row r="6121" spans="1:47" x14ac:dyDescent="0.35">
      <c r="A6121">
        <v>10389</v>
      </c>
      <c r="B6121" t="s">
        <v>47</v>
      </c>
      <c r="C6121">
        <v>2019</v>
      </c>
      <c r="D6121">
        <v>1</v>
      </c>
      <c r="E6121">
        <v>6</v>
      </c>
      <c r="F6121">
        <v>13</v>
      </c>
      <c r="G6121">
        <v>41</v>
      </c>
      <c r="H6121">
        <v>59</v>
      </c>
      <c r="I6121">
        <v>14</v>
      </c>
      <c r="J6121">
        <v>5.6</v>
      </c>
      <c r="K6121">
        <v>5.6</v>
      </c>
      <c r="R6121" t="s">
        <v>73</v>
      </c>
      <c r="T6121" t="s">
        <v>4002</v>
      </c>
      <c r="U6121">
        <v>34.121000000000002</v>
      </c>
      <c r="V6121">
        <v>45.680999999999997</v>
      </c>
      <c r="W6121">
        <v>140</v>
      </c>
      <c r="AB6121">
        <v>75</v>
      </c>
      <c r="AC6121">
        <v>2</v>
      </c>
      <c r="AE6121">
        <v>1</v>
      </c>
      <c r="AI6121">
        <v>1</v>
      </c>
      <c r="AN6121">
        <v>75</v>
      </c>
      <c r="AO6121">
        <v>2</v>
      </c>
      <c r="AQ6121">
        <v>1</v>
      </c>
      <c r="AU6121">
        <v>1</v>
      </c>
    </row>
    <row r="6122" spans="1:47" x14ac:dyDescent="0.35">
      <c r="A6122">
        <v>10387</v>
      </c>
      <c r="B6122" t="s">
        <v>47</v>
      </c>
      <c r="C6122">
        <v>2019</v>
      </c>
      <c r="D6122">
        <v>1</v>
      </c>
      <c r="E6122">
        <v>12</v>
      </c>
      <c r="F6122">
        <v>8</v>
      </c>
      <c r="G6122">
        <v>58</v>
      </c>
      <c r="H6122">
        <v>27</v>
      </c>
      <c r="I6122">
        <v>2</v>
      </c>
      <c r="J6122">
        <v>3.8</v>
      </c>
      <c r="N6122">
        <v>3.8</v>
      </c>
      <c r="R6122" t="s">
        <v>3471</v>
      </c>
      <c r="T6122" t="s">
        <v>3920</v>
      </c>
      <c r="U6122">
        <v>51.52</v>
      </c>
      <c r="V6122">
        <v>16.09</v>
      </c>
      <c r="W6122">
        <v>120</v>
      </c>
      <c r="X6122">
        <v>1</v>
      </c>
      <c r="Y6122">
        <v>1</v>
      </c>
      <c r="AB6122">
        <v>6</v>
      </c>
      <c r="AC6122">
        <v>1</v>
      </c>
      <c r="AE6122">
        <v>2</v>
      </c>
      <c r="AJ6122">
        <v>1</v>
      </c>
      <c r="AK6122">
        <v>1</v>
      </c>
      <c r="AN6122">
        <v>6</v>
      </c>
      <c r="AO6122">
        <v>1</v>
      </c>
      <c r="AQ6122">
        <v>2</v>
      </c>
    </row>
    <row r="6123" spans="1:47" x14ac:dyDescent="0.35">
      <c r="A6123">
        <v>10388</v>
      </c>
      <c r="B6123" t="s">
        <v>47</v>
      </c>
      <c r="C6123">
        <v>2019</v>
      </c>
      <c r="D6123">
        <v>1</v>
      </c>
      <c r="E6123">
        <v>20</v>
      </c>
      <c r="F6123">
        <v>1</v>
      </c>
      <c r="G6123">
        <v>32</v>
      </c>
      <c r="H6123">
        <v>51</v>
      </c>
      <c r="I6123">
        <v>53</v>
      </c>
      <c r="J6123">
        <v>6.7</v>
      </c>
      <c r="K6123">
        <v>6.7</v>
      </c>
      <c r="R6123" t="s">
        <v>539</v>
      </c>
      <c r="T6123" t="s">
        <v>2660</v>
      </c>
      <c r="U6123">
        <v>-30.074000000000002</v>
      </c>
      <c r="V6123">
        <v>-71.423000000000002</v>
      </c>
      <c r="W6123">
        <v>160</v>
      </c>
      <c r="X6123">
        <v>2</v>
      </c>
      <c r="Y6123">
        <v>1</v>
      </c>
      <c r="AE6123">
        <v>2</v>
      </c>
      <c r="AH6123">
        <v>260</v>
      </c>
      <c r="AI6123">
        <v>3</v>
      </c>
      <c r="AJ6123">
        <v>2</v>
      </c>
      <c r="AK6123">
        <v>1</v>
      </c>
      <c r="AQ6123">
        <v>2</v>
      </c>
      <c r="AT6123">
        <v>260</v>
      </c>
      <c r="AU6123">
        <v>3</v>
      </c>
    </row>
    <row r="6124" spans="1:47" x14ac:dyDescent="0.35">
      <c r="A6124">
        <v>10390</v>
      </c>
      <c r="B6124" t="s">
        <v>47</v>
      </c>
      <c r="C6124">
        <v>2019</v>
      </c>
      <c r="D6124">
        <v>1</v>
      </c>
      <c r="E6124">
        <v>22</v>
      </c>
      <c r="F6124">
        <v>22</v>
      </c>
      <c r="G6124">
        <v>35</v>
      </c>
      <c r="H6124">
        <v>31</v>
      </c>
      <c r="I6124">
        <v>10</v>
      </c>
      <c r="J6124">
        <v>3.4</v>
      </c>
      <c r="N6124">
        <v>3.4</v>
      </c>
      <c r="R6124" t="s">
        <v>3471</v>
      </c>
      <c r="T6124" t="s">
        <v>4003</v>
      </c>
      <c r="U6124">
        <v>50.08</v>
      </c>
      <c r="V6124">
        <v>18.39</v>
      </c>
      <c r="W6124">
        <v>120</v>
      </c>
      <c r="X6124">
        <v>1</v>
      </c>
      <c r="Y6124">
        <v>1</v>
      </c>
      <c r="AB6124">
        <v>8</v>
      </c>
      <c r="AC6124">
        <v>1</v>
      </c>
      <c r="AJ6124">
        <v>1</v>
      </c>
      <c r="AK6124">
        <v>1</v>
      </c>
      <c r="AN6124">
        <v>8</v>
      </c>
      <c r="AO6124">
        <v>1</v>
      </c>
    </row>
    <row r="6125" spans="1:47" x14ac:dyDescent="0.35">
      <c r="A6125">
        <v>10479</v>
      </c>
      <c r="B6125" t="s">
        <v>47</v>
      </c>
      <c r="C6125">
        <v>2019</v>
      </c>
      <c r="D6125">
        <v>1</v>
      </c>
      <c r="E6125">
        <v>26</v>
      </c>
      <c r="F6125">
        <v>12</v>
      </c>
      <c r="G6125">
        <v>32</v>
      </c>
      <c r="H6125">
        <v>26</v>
      </c>
      <c r="I6125">
        <v>10</v>
      </c>
      <c r="J6125">
        <v>5.6</v>
      </c>
      <c r="K6125">
        <v>5.6</v>
      </c>
      <c r="R6125" t="s">
        <v>580</v>
      </c>
      <c r="T6125" t="s">
        <v>3134</v>
      </c>
      <c r="U6125">
        <v>3.0350000000000001</v>
      </c>
      <c r="V6125">
        <v>-75.738</v>
      </c>
      <c r="W6125">
        <v>160</v>
      </c>
      <c r="X6125">
        <v>1</v>
      </c>
      <c r="Y6125">
        <v>1</v>
      </c>
      <c r="AE6125">
        <v>1</v>
      </c>
      <c r="AI6125">
        <v>1</v>
      </c>
      <c r="AJ6125">
        <v>1</v>
      </c>
      <c r="AK6125">
        <v>1</v>
      </c>
      <c r="AQ6125">
        <v>1</v>
      </c>
      <c r="AU6125">
        <v>1</v>
      </c>
    </row>
    <row r="6126" spans="1:47" x14ac:dyDescent="0.35">
      <c r="A6126">
        <v>10391</v>
      </c>
      <c r="B6126" t="s">
        <v>47</v>
      </c>
      <c r="C6126">
        <v>2019</v>
      </c>
      <c r="D6126">
        <v>2</v>
      </c>
      <c r="E6126">
        <v>1</v>
      </c>
      <c r="F6126">
        <v>10</v>
      </c>
      <c r="G6126">
        <v>23</v>
      </c>
      <c r="H6126">
        <v>54</v>
      </c>
      <c r="I6126">
        <v>5</v>
      </c>
      <c r="J6126">
        <v>3.6</v>
      </c>
      <c r="P6126">
        <v>3.6</v>
      </c>
      <c r="R6126" t="s">
        <v>77</v>
      </c>
      <c r="T6126" t="s">
        <v>4004</v>
      </c>
      <c r="U6126">
        <v>19.899999999999999</v>
      </c>
      <c r="V6126">
        <v>72.8</v>
      </c>
      <c r="W6126">
        <v>60</v>
      </c>
      <c r="X6126">
        <v>1</v>
      </c>
      <c r="Y6126">
        <v>1</v>
      </c>
      <c r="AE6126">
        <v>1</v>
      </c>
      <c r="AJ6126">
        <v>1</v>
      </c>
      <c r="AK6126">
        <v>1</v>
      </c>
      <c r="AQ6126">
        <v>1</v>
      </c>
    </row>
    <row r="6127" spans="1:47" x14ac:dyDescent="0.35">
      <c r="A6127">
        <v>10392</v>
      </c>
      <c r="B6127" t="s">
        <v>47</v>
      </c>
      <c r="C6127">
        <v>2019</v>
      </c>
      <c r="D6127">
        <v>2</v>
      </c>
      <c r="E6127">
        <v>1</v>
      </c>
      <c r="F6127">
        <v>16</v>
      </c>
      <c r="G6127">
        <v>14</v>
      </c>
      <c r="H6127">
        <v>13</v>
      </c>
      <c r="I6127">
        <v>68</v>
      </c>
      <c r="J6127">
        <v>6.6</v>
      </c>
      <c r="K6127">
        <v>6.6</v>
      </c>
      <c r="R6127" t="s">
        <v>543</v>
      </c>
      <c r="T6127" t="s">
        <v>4005</v>
      </c>
      <c r="U6127">
        <v>14.763</v>
      </c>
      <c r="V6127">
        <v>-92.298000000000002</v>
      </c>
      <c r="W6127">
        <v>150</v>
      </c>
      <c r="AB6127">
        <v>4</v>
      </c>
      <c r="AC6127">
        <v>1</v>
      </c>
      <c r="AE6127">
        <v>2</v>
      </c>
      <c r="AI6127">
        <v>3</v>
      </c>
      <c r="AN6127">
        <v>4</v>
      </c>
      <c r="AO6127">
        <v>1</v>
      </c>
      <c r="AQ6127">
        <v>2</v>
      </c>
      <c r="AU6127">
        <v>3</v>
      </c>
    </row>
    <row r="6128" spans="1:47" x14ac:dyDescent="0.35">
      <c r="A6128">
        <v>10394</v>
      </c>
      <c r="B6128" t="s">
        <v>47</v>
      </c>
      <c r="C6128">
        <v>2019</v>
      </c>
      <c r="D6128">
        <v>2</v>
      </c>
      <c r="E6128">
        <v>5</v>
      </c>
      <c r="F6128">
        <v>19</v>
      </c>
      <c r="G6128">
        <v>31</v>
      </c>
      <c r="H6128">
        <v>36</v>
      </c>
      <c r="I6128">
        <v>10</v>
      </c>
      <c r="J6128">
        <v>5.0999999999999996</v>
      </c>
      <c r="K6128">
        <v>5.0999999999999996</v>
      </c>
      <c r="R6128" t="s">
        <v>165</v>
      </c>
      <c r="T6128" t="s">
        <v>762</v>
      </c>
      <c r="U6128">
        <v>40.892000000000003</v>
      </c>
      <c r="V6128">
        <v>48.601999999999997</v>
      </c>
      <c r="W6128">
        <v>40</v>
      </c>
      <c r="AB6128">
        <v>3</v>
      </c>
      <c r="AC6128">
        <v>1</v>
      </c>
      <c r="AE6128">
        <v>2</v>
      </c>
      <c r="AH6128">
        <v>3000</v>
      </c>
      <c r="AI6128">
        <v>4</v>
      </c>
      <c r="AN6128">
        <v>3</v>
      </c>
      <c r="AO6128">
        <v>1</v>
      </c>
      <c r="AQ6128">
        <v>2</v>
      </c>
      <c r="AT6128">
        <v>3000</v>
      </c>
      <c r="AU6128">
        <v>4</v>
      </c>
    </row>
    <row r="6129" spans="1:47" x14ac:dyDescent="0.35">
      <c r="A6129">
        <v>10393</v>
      </c>
      <c r="B6129" t="s">
        <v>47</v>
      </c>
      <c r="C6129">
        <v>2019</v>
      </c>
      <c r="D6129">
        <v>2</v>
      </c>
      <c r="E6129">
        <v>22</v>
      </c>
      <c r="F6129">
        <v>10</v>
      </c>
      <c r="G6129">
        <v>17</v>
      </c>
      <c r="H6129">
        <v>22</v>
      </c>
      <c r="I6129">
        <v>132</v>
      </c>
      <c r="J6129">
        <v>7.5</v>
      </c>
      <c r="K6129">
        <v>7.5</v>
      </c>
      <c r="R6129" t="s">
        <v>570</v>
      </c>
      <c r="T6129" t="s">
        <v>4006</v>
      </c>
      <c r="U6129">
        <v>-2.1989999999999998</v>
      </c>
      <c r="V6129">
        <v>-77.022999999999996</v>
      </c>
      <c r="W6129">
        <v>160</v>
      </c>
      <c r="X6129">
        <v>1</v>
      </c>
      <c r="Y6129">
        <v>1</v>
      </c>
      <c r="AB6129">
        <v>9</v>
      </c>
      <c r="AC6129">
        <v>1</v>
      </c>
      <c r="AE6129">
        <v>2</v>
      </c>
      <c r="AF6129">
        <v>5</v>
      </c>
      <c r="AG6129">
        <v>1</v>
      </c>
      <c r="AH6129">
        <v>75</v>
      </c>
      <c r="AI6129">
        <v>1</v>
      </c>
      <c r="AJ6129">
        <v>1</v>
      </c>
      <c r="AK6129">
        <v>1</v>
      </c>
      <c r="AN6129">
        <v>9</v>
      </c>
      <c r="AO6129">
        <v>1</v>
      </c>
      <c r="AQ6129">
        <v>2</v>
      </c>
      <c r="AR6129">
        <v>5</v>
      </c>
      <c r="AS6129">
        <v>1</v>
      </c>
      <c r="AT6129">
        <v>75</v>
      </c>
      <c r="AU6129">
        <v>1</v>
      </c>
    </row>
    <row r="6130" spans="1:47" x14ac:dyDescent="0.35">
      <c r="A6130">
        <v>10395</v>
      </c>
      <c r="B6130" t="s">
        <v>47</v>
      </c>
      <c r="C6130">
        <v>2019</v>
      </c>
      <c r="D6130">
        <v>2</v>
      </c>
      <c r="E6130">
        <v>25</v>
      </c>
      <c r="F6130">
        <v>5</v>
      </c>
      <c r="G6130">
        <v>15</v>
      </c>
      <c r="H6130">
        <v>59</v>
      </c>
      <c r="I6130">
        <v>10</v>
      </c>
      <c r="J6130">
        <v>4.9000000000000004</v>
      </c>
      <c r="M6130">
        <v>4.9000000000000004</v>
      </c>
      <c r="R6130" t="s">
        <v>93</v>
      </c>
      <c r="T6130" t="s">
        <v>4007</v>
      </c>
      <c r="U6130">
        <v>29.498000000000001</v>
      </c>
      <c r="V6130">
        <v>104.63200000000001</v>
      </c>
      <c r="W6130">
        <v>30</v>
      </c>
      <c r="X6130">
        <v>2</v>
      </c>
      <c r="Y6130">
        <v>1</v>
      </c>
      <c r="AB6130">
        <v>12</v>
      </c>
      <c r="AC6130">
        <v>1</v>
      </c>
      <c r="AD6130">
        <v>2</v>
      </c>
      <c r="AE6130">
        <v>2</v>
      </c>
      <c r="AF6130">
        <v>9</v>
      </c>
      <c r="AG6130">
        <v>1</v>
      </c>
      <c r="AH6130">
        <v>10911</v>
      </c>
      <c r="AI6130">
        <v>4</v>
      </c>
      <c r="AJ6130">
        <v>2</v>
      </c>
      <c r="AK6130">
        <v>1</v>
      </c>
      <c r="AN6130">
        <v>12</v>
      </c>
      <c r="AO6130">
        <v>1</v>
      </c>
      <c r="AP6130">
        <v>2</v>
      </c>
      <c r="AQ6130">
        <v>2</v>
      </c>
      <c r="AR6130">
        <v>9</v>
      </c>
      <c r="AS6130">
        <v>1</v>
      </c>
      <c r="AT6130">
        <v>10911</v>
      </c>
      <c r="AU6130">
        <v>4</v>
      </c>
    </row>
    <row r="6131" spans="1:47" x14ac:dyDescent="0.35">
      <c r="A6131">
        <v>10398</v>
      </c>
      <c r="B6131" t="s">
        <v>47</v>
      </c>
      <c r="C6131">
        <v>2019</v>
      </c>
      <c r="D6131">
        <v>2</v>
      </c>
      <c r="E6131">
        <v>27</v>
      </c>
      <c r="F6131">
        <v>23</v>
      </c>
      <c r="G6131">
        <v>27</v>
      </c>
      <c r="H6131">
        <v>4</v>
      </c>
      <c r="I6131">
        <v>10</v>
      </c>
      <c r="J6131">
        <v>5.4</v>
      </c>
      <c r="K6131">
        <v>5.4</v>
      </c>
      <c r="R6131" t="s">
        <v>676</v>
      </c>
      <c r="T6131" t="s">
        <v>3992</v>
      </c>
      <c r="U6131">
        <v>-1.3009999999999999</v>
      </c>
      <c r="V6131">
        <v>101.601</v>
      </c>
      <c r="W6131">
        <v>60</v>
      </c>
      <c r="AB6131">
        <v>48</v>
      </c>
      <c r="AC6131">
        <v>1</v>
      </c>
      <c r="AE6131">
        <v>2</v>
      </c>
      <c r="AH6131">
        <v>343</v>
      </c>
      <c r="AI6131">
        <v>3</v>
      </c>
      <c r="AN6131">
        <v>48</v>
      </c>
      <c r="AO6131">
        <v>1</v>
      </c>
      <c r="AQ6131">
        <v>2</v>
      </c>
      <c r="AT6131">
        <v>343</v>
      </c>
      <c r="AU6131">
        <v>3</v>
      </c>
    </row>
    <row r="6132" spans="1:47" x14ac:dyDescent="0.35">
      <c r="A6132">
        <v>10396</v>
      </c>
      <c r="B6132" t="s">
        <v>47</v>
      </c>
      <c r="C6132">
        <v>2019</v>
      </c>
      <c r="D6132">
        <v>3</v>
      </c>
      <c r="E6132">
        <v>1</v>
      </c>
      <c r="F6132">
        <v>8</v>
      </c>
      <c r="G6132">
        <v>50</v>
      </c>
      <c r="H6132">
        <v>41</v>
      </c>
      <c r="I6132">
        <v>257</v>
      </c>
      <c r="J6132">
        <v>7</v>
      </c>
      <c r="K6132">
        <v>7</v>
      </c>
      <c r="R6132" t="s">
        <v>479</v>
      </c>
      <c r="T6132" t="s">
        <v>872</v>
      </c>
      <c r="U6132">
        <v>-14.683999999999999</v>
      </c>
      <c r="V6132">
        <v>-70.126999999999995</v>
      </c>
      <c r="W6132">
        <v>160</v>
      </c>
      <c r="X6132">
        <v>1</v>
      </c>
      <c r="Y6132">
        <v>1</v>
      </c>
      <c r="AB6132">
        <v>1</v>
      </c>
      <c r="AC6132">
        <v>1</v>
      </c>
      <c r="AJ6132">
        <v>1</v>
      </c>
      <c r="AK6132">
        <v>1</v>
      </c>
      <c r="AN6132">
        <v>1</v>
      </c>
      <c r="AO6132">
        <v>1</v>
      </c>
    </row>
    <row r="6133" spans="1:47" x14ac:dyDescent="0.35">
      <c r="A6133">
        <v>10399</v>
      </c>
      <c r="B6133" t="s">
        <v>47</v>
      </c>
      <c r="C6133">
        <v>2019</v>
      </c>
      <c r="D6133">
        <v>3</v>
      </c>
      <c r="E6133">
        <v>17</v>
      </c>
      <c r="F6133">
        <v>7</v>
      </c>
      <c r="G6133">
        <v>7</v>
      </c>
      <c r="H6133">
        <v>27</v>
      </c>
      <c r="I6133">
        <v>24</v>
      </c>
      <c r="J6133">
        <v>5.5</v>
      </c>
      <c r="K6133">
        <v>5.5</v>
      </c>
      <c r="R6133" t="s">
        <v>676</v>
      </c>
      <c r="T6133" t="s">
        <v>1362</v>
      </c>
      <c r="U6133">
        <v>-8.4179999999999993</v>
      </c>
      <c r="V6133">
        <v>116.52</v>
      </c>
      <c r="W6133">
        <v>60</v>
      </c>
      <c r="X6133">
        <v>6</v>
      </c>
      <c r="Y6133">
        <v>1</v>
      </c>
      <c r="AC6133">
        <v>1</v>
      </c>
      <c r="AE6133">
        <v>2</v>
      </c>
      <c r="AF6133">
        <v>843</v>
      </c>
      <c r="AG6133">
        <v>3</v>
      </c>
      <c r="AH6133">
        <v>3613</v>
      </c>
      <c r="AI6133">
        <v>4</v>
      </c>
      <c r="AJ6133">
        <v>6</v>
      </c>
      <c r="AK6133">
        <v>1</v>
      </c>
      <c r="AO6133">
        <v>1</v>
      </c>
      <c r="AQ6133">
        <v>2</v>
      </c>
      <c r="AR6133">
        <v>843</v>
      </c>
      <c r="AS6133">
        <v>3</v>
      </c>
      <c r="AT6133">
        <v>3613</v>
      </c>
      <c r="AU6133">
        <v>4</v>
      </c>
    </row>
    <row r="6134" spans="1:47" x14ac:dyDescent="0.35">
      <c r="A6134">
        <v>10400</v>
      </c>
      <c r="B6134" t="s">
        <v>47</v>
      </c>
      <c r="C6134">
        <v>2019</v>
      </c>
      <c r="D6134">
        <v>3</v>
      </c>
      <c r="E6134">
        <v>21</v>
      </c>
      <c r="F6134">
        <v>9</v>
      </c>
      <c r="G6134">
        <v>15</v>
      </c>
      <c r="H6134">
        <v>40</v>
      </c>
      <c r="I6134">
        <v>22</v>
      </c>
      <c r="J6134">
        <v>5.5</v>
      </c>
      <c r="K6134">
        <v>5.5</v>
      </c>
      <c r="R6134" t="s">
        <v>2476</v>
      </c>
      <c r="T6134" t="s">
        <v>4008</v>
      </c>
      <c r="U6134">
        <v>-7.8780000000000001</v>
      </c>
      <c r="V6134">
        <v>32.085000000000001</v>
      </c>
      <c r="W6134">
        <v>10</v>
      </c>
      <c r="X6134">
        <v>1</v>
      </c>
      <c r="Y6134">
        <v>1</v>
      </c>
      <c r="AE6134">
        <v>1</v>
      </c>
      <c r="AF6134">
        <v>4</v>
      </c>
      <c r="AG6134">
        <v>1</v>
      </c>
      <c r="AI6134">
        <v>1</v>
      </c>
      <c r="AJ6134">
        <v>1</v>
      </c>
      <c r="AK6134">
        <v>1</v>
      </c>
      <c r="AQ6134">
        <v>1</v>
      </c>
      <c r="AR6134">
        <v>4</v>
      </c>
      <c r="AS6134">
        <v>1</v>
      </c>
      <c r="AU6134">
        <v>1</v>
      </c>
    </row>
    <row r="6135" spans="1:47" x14ac:dyDescent="0.35">
      <c r="A6135">
        <v>10402</v>
      </c>
      <c r="B6135" t="s">
        <v>47</v>
      </c>
      <c r="C6135">
        <v>2019</v>
      </c>
      <c r="D6135">
        <v>4</v>
      </c>
      <c r="E6135">
        <v>12</v>
      </c>
      <c r="F6135">
        <v>11</v>
      </c>
      <c r="G6135">
        <v>40</v>
      </c>
      <c r="H6135">
        <v>49</v>
      </c>
      <c r="I6135">
        <v>18</v>
      </c>
      <c r="J6135">
        <v>6.8</v>
      </c>
      <c r="K6135">
        <v>6.8</v>
      </c>
      <c r="R6135" t="s">
        <v>676</v>
      </c>
      <c r="T6135" t="s">
        <v>4009</v>
      </c>
      <c r="U6135">
        <v>-1.8520000000000001</v>
      </c>
      <c r="V6135">
        <v>122.553</v>
      </c>
      <c r="W6135">
        <v>60</v>
      </c>
      <c r="X6135">
        <v>1</v>
      </c>
      <c r="Y6135">
        <v>1</v>
      </c>
      <c r="AJ6135">
        <v>1</v>
      </c>
      <c r="AK6135">
        <v>1</v>
      </c>
    </row>
    <row r="6136" spans="1:47" x14ac:dyDescent="0.35">
      <c r="A6136">
        <v>10407</v>
      </c>
      <c r="B6136" t="s">
        <v>47</v>
      </c>
      <c r="C6136">
        <v>2019</v>
      </c>
      <c r="D6136">
        <v>4</v>
      </c>
      <c r="E6136">
        <v>18</v>
      </c>
      <c r="F6136">
        <v>5</v>
      </c>
      <c r="G6136">
        <v>1</v>
      </c>
      <c r="H6136">
        <v>6</v>
      </c>
      <c r="I6136">
        <v>20</v>
      </c>
      <c r="J6136">
        <v>6.1</v>
      </c>
      <c r="K6136">
        <v>6.1</v>
      </c>
      <c r="R6136" t="s">
        <v>738</v>
      </c>
      <c r="T6136" t="s">
        <v>2510</v>
      </c>
      <c r="U6136">
        <v>23.989000000000001</v>
      </c>
      <c r="V6136">
        <v>121.693</v>
      </c>
      <c r="W6136">
        <v>30</v>
      </c>
      <c r="X6136">
        <v>1</v>
      </c>
      <c r="Y6136">
        <v>1</v>
      </c>
      <c r="AB6136">
        <v>16</v>
      </c>
      <c r="AC6136">
        <v>1</v>
      </c>
      <c r="AE6136">
        <v>1</v>
      </c>
      <c r="AJ6136">
        <v>1</v>
      </c>
      <c r="AK6136">
        <v>1</v>
      </c>
      <c r="AN6136">
        <v>16</v>
      </c>
      <c r="AO6136">
        <v>1</v>
      </c>
      <c r="AQ6136">
        <v>1</v>
      </c>
    </row>
    <row r="6137" spans="1:47" x14ac:dyDescent="0.35">
      <c r="A6137">
        <v>10406</v>
      </c>
      <c r="B6137" t="s">
        <v>47</v>
      </c>
      <c r="C6137">
        <v>2019</v>
      </c>
      <c r="D6137">
        <v>4</v>
      </c>
      <c r="E6137">
        <v>22</v>
      </c>
      <c r="F6137">
        <v>9</v>
      </c>
      <c r="G6137">
        <v>11</v>
      </c>
      <c r="H6137">
        <v>11</v>
      </c>
      <c r="I6137">
        <v>20</v>
      </c>
      <c r="J6137">
        <v>6.1</v>
      </c>
      <c r="K6137">
        <v>6.1</v>
      </c>
      <c r="R6137" t="s">
        <v>621</v>
      </c>
      <c r="T6137" t="s">
        <v>4010</v>
      </c>
      <c r="U6137">
        <v>14.923999999999999</v>
      </c>
      <c r="V6137">
        <v>120.497</v>
      </c>
      <c r="W6137">
        <v>170</v>
      </c>
      <c r="X6137">
        <v>18</v>
      </c>
      <c r="Y6137">
        <v>1</v>
      </c>
      <c r="Z6137">
        <v>3</v>
      </c>
      <c r="AA6137">
        <v>1</v>
      </c>
      <c r="AB6137">
        <v>183</v>
      </c>
      <c r="AC6137">
        <v>3</v>
      </c>
      <c r="AD6137">
        <v>50</v>
      </c>
      <c r="AE6137">
        <v>4</v>
      </c>
      <c r="AF6137">
        <v>1046</v>
      </c>
      <c r="AG6137">
        <v>4</v>
      </c>
      <c r="AH6137">
        <v>3329</v>
      </c>
      <c r="AI6137">
        <v>4</v>
      </c>
      <c r="AJ6137">
        <v>18</v>
      </c>
      <c r="AK6137">
        <v>1</v>
      </c>
      <c r="AL6137">
        <v>3</v>
      </c>
      <c r="AM6137">
        <v>1</v>
      </c>
      <c r="AN6137">
        <v>183</v>
      </c>
      <c r="AO6137">
        <v>3</v>
      </c>
      <c r="AP6137">
        <v>50</v>
      </c>
      <c r="AQ6137">
        <v>4</v>
      </c>
      <c r="AR6137">
        <v>1046</v>
      </c>
      <c r="AS6137">
        <v>4</v>
      </c>
      <c r="AT6137">
        <v>3329</v>
      </c>
      <c r="AU6137">
        <v>4</v>
      </c>
    </row>
    <row r="6138" spans="1:47" x14ac:dyDescent="0.35">
      <c r="A6138">
        <v>10409</v>
      </c>
      <c r="B6138" t="s">
        <v>47</v>
      </c>
      <c r="C6138">
        <v>2019</v>
      </c>
      <c r="D6138">
        <v>5</v>
      </c>
      <c r="E6138">
        <v>6</v>
      </c>
      <c r="F6138">
        <v>21</v>
      </c>
      <c r="G6138">
        <v>19</v>
      </c>
      <c r="H6138">
        <v>35</v>
      </c>
      <c r="I6138">
        <v>127</v>
      </c>
      <c r="J6138">
        <v>7.2</v>
      </c>
      <c r="K6138">
        <v>7.2</v>
      </c>
      <c r="R6138" t="s">
        <v>977</v>
      </c>
      <c r="T6138" t="s">
        <v>4011</v>
      </c>
      <c r="U6138">
        <v>-6.9770000000000003</v>
      </c>
      <c r="V6138">
        <v>146.44</v>
      </c>
      <c r="W6138">
        <v>170</v>
      </c>
      <c r="AE6138">
        <v>2</v>
      </c>
      <c r="AF6138">
        <v>130</v>
      </c>
      <c r="AG6138">
        <v>3</v>
      </c>
      <c r="AQ6138">
        <v>2</v>
      </c>
      <c r="AR6138">
        <v>130</v>
      </c>
      <c r="AS6138">
        <v>3</v>
      </c>
    </row>
    <row r="6139" spans="1:47" x14ac:dyDescent="0.35">
      <c r="A6139">
        <v>10408</v>
      </c>
      <c r="B6139" t="s">
        <v>51</v>
      </c>
      <c r="C6139">
        <v>2019</v>
      </c>
      <c r="D6139">
        <v>5</v>
      </c>
      <c r="E6139">
        <v>14</v>
      </c>
      <c r="F6139">
        <v>12</v>
      </c>
      <c r="G6139">
        <v>58</v>
      </c>
      <c r="H6139">
        <v>25</v>
      </c>
      <c r="I6139">
        <v>10</v>
      </c>
      <c r="J6139">
        <v>7.6</v>
      </c>
      <c r="K6139">
        <v>7.6</v>
      </c>
      <c r="R6139" t="s">
        <v>977</v>
      </c>
      <c r="T6139" t="s">
        <v>4012</v>
      </c>
      <c r="U6139">
        <v>-4.0510000000000002</v>
      </c>
      <c r="V6139">
        <v>152.59700000000001</v>
      </c>
      <c r="W6139">
        <v>170</v>
      </c>
      <c r="AC6139">
        <v>1</v>
      </c>
      <c r="AE6139">
        <v>1</v>
      </c>
      <c r="AG6139">
        <v>1</v>
      </c>
      <c r="AI6139">
        <v>1</v>
      </c>
      <c r="AO6139">
        <v>1</v>
      </c>
      <c r="AQ6139">
        <v>1</v>
      </c>
      <c r="AS6139">
        <v>1</v>
      </c>
      <c r="AU6139">
        <v>1</v>
      </c>
    </row>
    <row r="6140" spans="1:47" x14ac:dyDescent="0.35">
      <c r="A6140">
        <v>10410</v>
      </c>
      <c r="B6140" t="s">
        <v>47</v>
      </c>
      <c r="C6140">
        <v>2019</v>
      </c>
      <c r="D6140">
        <v>5</v>
      </c>
      <c r="E6140">
        <v>17</v>
      </c>
      <c r="F6140">
        <v>22</v>
      </c>
      <c r="G6140">
        <v>24</v>
      </c>
      <c r="H6140">
        <v>52</v>
      </c>
      <c r="I6140">
        <v>17</v>
      </c>
      <c r="J6140">
        <v>4.8</v>
      </c>
      <c r="M6140">
        <v>4.8</v>
      </c>
      <c r="R6140" t="s">
        <v>93</v>
      </c>
      <c r="T6140" t="s">
        <v>3826</v>
      </c>
      <c r="U6140">
        <v>45.204999999999998</v>
      </c>
      <c r="V6140">
        <v>124.611</v>
      </c>
      <c r="W6140">
        <v>30</v>
      </c>
      <c r="AE6140">
        <v>1</v>
      </c>
      <c r="AH6140">
        <v>167</v>
      </c>
      <c r="AI6140">
        <v>3</v>
      </c>
      <c r="AQ6140">
        <v>1</v>
      </c>
      <c r="AT6140">
        <v>167</v>
      </c>
      <c r="AU6140">
        <v>3</v>
      </c>
    </row>
    <row r="6141" spans="1:47" x14ac:dyDescent="0.35">
      <c r="A6141">
        <v>10411</v>
      </c>
      <c r="B6141" t="s">
        <v>47</v>
      </c>
      <c r="C6141">
        <v>2019</v>
      </c>
      <c r="D6141">
        <v>5</v>
      </c>
      <c r="E6141">
        <v>22</v>
      </c>
      <c r="F6141">
        <v>3</v>
      </c>
      <c r="G6141">
        <v>48</v>
      </c>
      <c r="H6141">
        <v>59</v>
      </c>
      <c r="I6141">
        <v>10</v>
      </c>
      <c r="J6141">
        <v>3.2</v>
      </c>
      <c r="N6141">
        <v>3.2</v>
      </c>
      <c r="R6141" t="s">
        <v>3085</v>
      </c>
      <c r="T6141" t="s">
        <v>3968</v>
      </c>
      <c r="U6141">
        <v>53.393999999999998</v>
      </c>
      <c r="V6141">
        <v>6.5860000000000003</v>
      </c>
      <c r="AE6141">
        <v>2</v>
      </c>
      <c r="AH6141">
        <v>840</v>
      </c>
      <c r="AI6141">
        <v>3</v>
      </c>
      <c r="AQ6141">
        <v>2</v>
      </c>
      <c r="AT6141">
        <v>840</v>
      </c>
      <c r="AU6141">
        <v>3</v>
      </c>
    </row>
    <row r="6142" spans="1:47" x14ac:dyDescent="0.35">
      <c r="A6142">
        <v>10412</v>
      </c>
      <c r="B6142" t="s">
        <v>47</v>
      </c>
      <c r="C6142">
        <v>2019</v>
      </c>
      <c r="D6142">
        <v>5</v>
      </c>
      <c r="E6142">
        <v>26</v>
      </c>
      <c r="F6142">
        <v>7</v>
      </c>
      <c r="G6142">
        <v>41</v>
      </c>
      <c r="H6142">
        <v>14</v>
      </c>
      <c r="I6142">
        <v>110</v>
      </c>
      <c r="J6142">
        <v>8</v>
      </c>
      <c r="K6142">
        <v>8</v>
      </c>
      <c r="R6142" t="s">
        <v>479</v>
      </c>
      <c r="T6142" t="s">
        <v>4013</v>
      </c>
      <c r="U6142">
        <v>-5.7960000000000003</v>
      </c>
      <c r="V6142">
        <v>-75.298000000000002</v>
      </c>
      <c r="W6142">
        <v>160</v>
      </c>
      <c r="X6142">
        <v>2</v>
      </c>
      <c r="Y6142">
        <v>1</v>
      </c>
      <c r="AB6142">
        <v>30</v>
      </c>
      <c r="AC6142">
        <v>1</v>
      </c>
      <c r="AE6142">
        <v>2</v>
      </c>
      <c r="AG6142">
        <v>3</v>
      </c>
      <c r="AI6142">
        <v>3</v>
      </c>
      <c r="AJ6142">
        <v>2</v>
      </c>
      <c r="AK6142">
        <v>1</v>
      </c>
      <c r="AN6142">
        <v>30</v>
      </c>
      <c r="AO6142">
        <v>1</v>
      </c>
      <c r="AQ6142">
        <v>2</v>
      </c>
      <c r="AS6142">
        <v>3</v>
      </c>
      <c r="AU6142">
        <v>3</v>
      </c>
    </row>
    <row r="6143" spans="1:47" x14ac:dyDescent="0.35">
      <c r="A6143">
        <v>10478</v>
      </c>
      <c r="B6143" t="s">
        <v>47</v>
      </c>
      <c r="C6143">
        <v>2019</v>
      </c>
      <c r="D6143">
        <v>5</v>
      </c>
      <c r="E6143">
        <v>30</v>
      </c>
      <c r="F6143">
        <v>9</v>
      </c>
      <c r="G6143">
        <v>3</v>
      </c>
      <c r="H6143">
        <v>32</v>
      </c>
      <c r="I6143">
        <v>58</v>
      </c>
      <c r="J6143">
        <v>6.6</v>
      </c>
      <c r="K6143">
        <v>6.6</v>
      </c>
      <c r="R6143" t="s">
        <v>591</v>
      </c>
      <c r="T6143" t="s">
        <v>733</v>
      </c>
      <c r="U6143">
        <v>13.199</v>
      </c>
      <c r="V6143">
        <v>-89.305999999999997</v>
      </c>
      <c r="W6143">
        <v>100</v>
      </c>
      <c r="X6143">
        <v>1</v>
      </c>
      <c r="Y6143">
        <v>1</v>
      </c>
      <c r="AB6143">
        <v>1</v>
      </c>
      <c r="AC6143">
        <v>1</v>
      </c>
      <c r="AE6143">
        <v>1</v>
      </c>
      <c r="AH6143">
        <v>2</v>
      </c>
      <c r="AI6143">
        <v>1</v>
      </c>
      <c r="AJ6143">
        <v>1</v>
      </c>
      <c r="AK6143">
        <v>1</v>
      </c>
      <c r="AN6143">
        <v>1</v>
      </c>
      <c r="AO6143">
        <v>1</v>
      </c>
      <c r="AQ6143">
        <v>1</v>
      </c>
      <c r="AT6143">
        <v>2</v>
      </c>
      <c r="AU6143">
        <v>1</v>
      </c>
    </row>
    <row r="6144" spans="1:47" x14ac:dyDescent="0.35">
      <c r="A6144">
        <v>10420</v>
      </c>
      <c r="B6144" t="s">
        <v>47</v>
      </c>
      <c r="C6144">
        <v>2019</v>
      </c>
      <c r="D6144">
        <v>6</v>
      </c>
      <c r="E6144">
        <v>1</v>
      </c>
      <c r="F6144">
        <v>4</v>
      </c>
      <c r="G6144">
        <v>26</v>
      </c>
      <c r="H6144">
        <v>19</v>
      </c>
      <c r="I6144">
        <v>10</v>
      </c>
      <c r="J6144">
        <v>5.2</v>
      </c>
      <c r="K6144">
        <v>5.2</v>
      </c>
      <c r="R6144" t="s">
        <v>100</v>
      </c>
      <c r="T6144" t="s">
        <v>2149</v>
      </c>
      <c r="U6144">
        <v>40.500999999999998</v>
      </c>
      <c r="V6144">
        <v>20.722000000000001</v>
      </c>
      <c r="W6144">
        <v>130</v>
      </c>
      <c r="AB6144">
        <v>4</v>
      </c>
      <c r="AC6144">
        <v>1</v>
      </c>
      <c r="AE6144">
        <v>2</v>
      </c>
      <c r="AH6144">
        <v>100</v>
      </c>
      <c r="AI6144">
        <v>2</v>
      </c>
      <c r="AN6144">
        <v>4</v>
      </c>
      <c r="AO6144">
        <v>1</v>
      </c>
      <c r="AQ6144">
        <v>2</v>
      </c>
      <c r="AT6144">
        <v>100</v>
      </c>
      <c r="AU6144">
        <v>2</v>
      </c>
    </row>
    <row r="6145" spans="1:47" x14ac:dyDescent="0.35">
      <c r="A6145">
        <v>10414</v>
      </c>
      <c r="B6145" t="s">
        <v>51</v>
      </c>
      <c r="C6145">
        <v>2019</v>
      </c>
      <c r="D6145">
        <v>6</v>
      </c>
      <c r="E6145">
        <v>14</v>
      </c>
      <c r="F6145">
        <v>0</v>
      </c>
      <c r="G6145">
        <v>19</v>
      </c>
      <c r="H6145">
        <v>12</v>
      </c>
      <c r="I6145">
        <v>11</v>
      </c>
      <c r="J6145">
        <v>6.4</v>
      </c>
      <c r="K6145">
        <v>6.4</v>
      </c>
      <c r="R6145" t="s">
        <v>539</v>
      </c>
      <c r="T6145" t="s">
        <v>1292</v>
      </c>
      <c r="U6145">
        <v>-30.056000000000001</v>
      </c>
      <c r="V6145">
        <v>-72.081999999999994</v>
      </c>
      <c r="W6145">
        <v>160</v>
      </c>
    </row>
    <row r="6146" spans="1:47" x14ac:dyDescent="0.35">
      <c r="A6146">
        <v>10415</v>
      </c>
      <c r="B6146" t="s">
        <v>51</v>
      </c>
      <c r="C6146">
        <v>2019</v>
      </c>
      <c r="D6146">
        <v>6</v>
      </c>
      <c r="E6146">
        <v>15</v>
      </c>
      <c r="F6146">
        <v>22</v>
      </c>
      <c r="G6146">
        <v>55</v>
      </c>
      <c r="H6146">
        <v>2</v>
      </c>
      <c r="I6146">
        <v>34</v>
      </c>
      <c r="J6146">
        <v>7.2</v>
      </c>
      <c r="K6146">
        <v>7.2</v>
      </c>
      <c r="R6146" t="s">
        <v>1186</v>
      </c>
      <c r="T6146" t="s">
        <v>2524</v>
      </c>
      <c r="U6146">
        <v>-30.805</v>
      </c>
      <c r="V6146">
        <v>-178.095</v>
      </c>
      <c r="W6146">
        <v>170</v>
      </c>
    </row>
    <row r="6147" spans="1:47" x14ac:dyDescent="0.35">
      <c r="A6147">
        <v>10417</v>
      </c>
      <c r="B6147" t="s">
        <v>47</v>
      </c>
      <c r="C6147">
        <v>2019</v>
      </c>
      <c r="D6147">
        <v>6</v>
      </c>
      <c r="E6147">
        <v>17</v>
      </c>
      <c r="F6147">
        <v>14</v>
      </c>
      <c r="G6147">
        <v>55</v>
      </c>
      <c r="H6147">
        <v>45</v>
      </c>
      <c r="I6147">
        <v>10</v>
      </c>
      <c r="J6147">
        <v>5.8</v>
      </c>
      <c r="K6147">
        <v>5.8</v>
      </c>
      <c r="R6147" t="s">
        <v>93</v>
      </c>
      <c r="T6147" t="s">
        <v>111</v>
      </c>
      <c r="U6147">
        <v>28.405000000000001</v>
      </c>
      <c r="V6147">
        <v>104.95699999999999</v>
      </c>
      <c r="W6147">
        <v>30</v>
      </c>
      <c r="X6147">
        <v>13</v>
      </c>
      <c r="Y6147">
        <v>1</v>
      </c>
      <c r="AB6147">
        <v>200</v>
      </c>
      <c r="AC6147">
        <v>3</v>
      </c>
      <c r="AD6147">
        <v>1300</v>
      </c>
      <c r="AE6147">
        <v>4</v>
      </c>
      <c r="AH6147">
        <v>12700</v>
      </c>
      <c r="AI6147">
        <v>4</v>
      </c>
      <c r="AJ6147">
        <v>13</v>
      </c>
      <c r="AK6147">
        <v>1</v>
      </c>
      <c r="AN6147">
        <v>200</v>
      </c>
      <c r="AO6147">
        <v>3</v>
      </c>
      <c r="AP6147">
        <v>1300</v>
      </c>
      <c r="AQ6147">
        <v>4</v>
      </c>
      <c r="AT6147">
        <v>12700</v>
      </c>
      <c r="AU6147">
        <v>4</v>
      </c>
    </row>
    <row r="6148" spans="1:47" x14ac:dyDescent="0.35">
      <c r="A6148">
        <v>10418</v>
      </c>
      <c r="B6148" t="s">
        <v>51</v>
      </c>
      <c r="C6148">
        <v>2019</v>
      </c>
      <c r="D6148">
        <v>6</v>
      </c>
      <c r="E6148">
        <v>18</v>
      </c>
      <c r="F6148">
        <v>13</v>
      </c>
      <c r="G6148">
        <v>22</v>
      </c>
      <c r="H6148">
        <v>19</v>
      </c>
      <c r="I6148">
        <v>12</v>
      </c>
      <c r="J6148">
        <v>6.4</v>
      </c>
      <c r="K6148">
        <v>6.4</v>
      </c>
      <c r="R6148" t="s">
        <v>199</v>
      </c>
      <c r="T6148" t="s">
        <v>645</v>
      </c>
      <c r="U6148">
        <v>38.646000000000001</v>
      </c>
      <c r="V6148">
        <v>139.47200000000001</v>
      </c>
      <c r="W6148">
        <v>30</v>
      </c>
      <c r="AB6148">
        <v>28</v>
      </c>
      <c r="AC6148">
        <v>1</v>
      </c>
      <c r="AE6148">
        <v>2</v>
      </c>
      <c r="AH6148">
        <v>144</v>
      </c>
      <c r="AI6148">
        <v>3</v>
      </c>
      <c r="AN6148">
        <v>28</v>
      </c>
      <c r="AO6148">
        <v>1</v>
      </c>
      <c r="AQ6148">
        <v>2</v>
      </c>
      <c r="AT6148">
        <v>144</v>
      </c>
      <c r="AU6148">
        <v>3</v>
      </c>
    </row>
    <row r="6149" spans="1:47" x14ac:dyDescent="0.35">
      <c r="A6149">
        <v>10421</v>
      </c>
      <c r="B6149" t="s">
        <v>47</v>
      </c>
      <c r="C6149">
        <v>2019</v>
      </c>
      <c r="D6149">
        <v>7</v>
      </c>
      <c r="E6149">
        <v>1</v>
      </c>
      <c r="F6149">
        <v>12</v>
      </c>
      <c r="G6149">
        <v>12</v>
      </c>
      <c r="H6149">
        <v>6.8</v>
      </c>
      <c r="J6149">
        <v>3.1</v>
      </c>
      <c r="L6149">
        <v>3.1</v>
      </c>
      <c r="M6149">
        <v>2.2999999999999998</v>
      </c>
      <c r="N6149">
        <v>2.8</v>
      </c>
      <c r="R6149" t="s">
        <v>3471</v>
      </c>
      <c r="T6149" t="s">
        <v>4014</v>
      </c>
      <c r="U6149">
        <v>50.286999999999999</v>
      </c>
      <c r="V6149">
        <v>18.997</v>
      </c>
      <c r="W6149">
        <v>120</v>
      </c>
      <c r="X6149">
        <v>3</v>
      </c>
      <c r="Y6149">
        <v>1</v>
      </c>
      <c r="AB6149">
        <v>6</v>
      </c>
      <c r="AC6149">
        <v>1</v>
      </c>
      <c r="AJ6149">
        <v>3</v>
      </c>
      <c r="AK6149">
        <v>1</v>
      </c>
      <c r="AN6149">
        <v>6</v>
      </c>
      <c r="AO6149">
        <v>1</v>
      </c>
    </row>
    <row r="6150" spans="1:47" x14ac:dyDescent="0.35">
      <c r="A6150">
        <v>10422</v>
      </c>
      <c r="B6150" t="s">
        <v>47</v>
      </c>
      <c r="C6150">
        <v>2019</v>
      </c>
      <c r="D6150">
        <v>7</v>
      </c>
      <c r="E6150">
        <v>4</v>
      </c>
      <c r="F6150">
        <v>17</v>
      </c>
      <c r="G6150">
        <v>33</v>
      </c>
      <c r="H6150">
        <v>49</v>
      </c>
      <c r="I6150">
        <v>11</v>
      </c>
      <c r="J6150">
        <v>6.4</v>
      </c>
      <c r="K6150">
        <v>6.4</v>
      </c>
      <c r="R6150" t="s">
        <v>505</v>
      </c>
      <c r="S6150" t="s">
        <v>1092</v>
      </c>
      <c r="T6150" t="s">
        <v>4015</v>
      </c>
      <c r="U6150">
        <v>35.704999999999998</v>
      </c>
      <c r="V6150">
        <v>-117.506</v>
      </c>
      <c r="W6150">
        <v>150</v>
      </c>
      <c r="X6150">
        <v>1</v>
      </c>
      <c r="Y6150">
        <v>1</v>
      </c>
      <c r="AC6150">
        <v>1</v>
      </c>
      <c r="AE6150">
        <v>2</v>
      </c>
      <c r="AI6150">
        <v>1</v>
      </c>
      <c r="AJ6150">
        <v>1</v>
      </c>
      <c r="AK6150">
        <v>1</v>
      </c>
      <c r="AO6150">
        <v>1</v>
      </c>
      <c r="AQ6150">
        <v>2</v>
      </c>
      <c r="AU6150">
        <v>1</v>
      </c>
    </row>
    <row r="6151" spans="1:47" x14ac:dyDescent="0.35">
      <c r="A6151">
        <v>10423</v>
      </c>
      <c r="B6151" t="s">
        <v>47</v>
      </c>
      <c r="C6151">
        <v>2019</v>
      </c>
      <c r="D6151">
        <v>7</v>
      </c>
      <c r="E6151">
        <v>6</v>
      </c>
      <c r="F6151">
        <v>3</v>
      </c>
      <c r="G6151">
        <v>19</v>
      </c>
      <c r="H6151">
        <v>52</v>
      </c>
      <c r="I6151">
        <v>8</v>
      </c>
      <c r="J6151">
        <v>7.1</v>
      </c>
      <c r="K6151">
        <v>7.1</v>
      </c>
      <c r="R6151" t="s">
        <v>505</v>
      </c>
      <c r="S6151" t="s">
        <v>1092</v>
      </c>
      <c r="T6151" t="s">
        <v>4016</v>
      </c>
      <c r="U6151">
        <v>35.765999999999998</v>
      </c>
      <c r="V6151">
        <v>-117.605</v>
      </c>
      <c r="W6151">
        <v>150</v>
      </c>
      <c r="AC6151">
        <v>1</v>
      </c>
      <c r="AD6151">
        <v>5300</v>
      </c>
      <c r="AE6151">
        <v>4</v>
      </c>
      <c r="AF6151">
        <v>101</v>
      </c>
      <c r="AG6151">
        <v>3</v>
      </c>
      <c r="AH6151">
        <v>287</v>
      </c>
      <c r="AI6151">
        <v>3</v>
      </c>
      <c r="AO6151">
        <v>1</v>
      </c>
      <c r="AP6151">
        <v>5300</v>
      </c>
      <c r="AQ6151">
        <v>4</v>
      </c>
      <c r="AR6151">
        <v>101</v>
      </c>
      <c r="AS6151">
        <v>3</v>
      </c>
      <c r="AT6151">
        <v>287</v>
      </c>
      <c r="AU6151">
        <v>3</v>
      </c>
    </row>
    <row r="6152" spans="1:47" x14ac:dyDescent="0.35">
      <c r="A6152">
        <v>10424</v>
      </c>
      <c r="B6152" t="s">
        <v>47</v>
      </c>
      <c r="C6152">
        <v>2019</v>
      </c>
      <c r="D6152">
        <v>7</v>
      </c>
      <c r="E6152">
        <v>8</v>
      </c>
      <c r="F6152">
        <v>7</v>
      </c>
      <c r="G6152">
        <v>0</v>
      </c>
      <c r="H6152">
        <v>31</v>
      </c>
      <c r="I6152">
        <v>10</v>
      </c>
      <c r="J6152">
        <v>5.7</v>
      </c>
      <c r="K6152">
        <v>5.7</v>
      </c>
      <c r="R6152" t="s">
        <v>73</v>
      </c>
      <c r="T6152" t="s">
        <v>3355</v>
      </c>
      <c r="U6152">
        <v>31.774999999999999</v>
      </c>
      <c r="V6152">
        <v>49.542000000000002</v>
      </c>
      <c r="W6152">
        <v>140</v>
      </c>
      <c r="X6152">
        <v>1</v>
      </c>
      <c r="Y6152">
        <v>1</v>
      </c>
      <c r="AB6152">
        <v>128</v>
      </c>
      <c r="AC6152">
        <v>3</v>
      </c>
      <c r="AE6152">
        <v>1</v>
      </c>
      <c r="AI6152">
        <v>1</v>
      </c>
      <c r="AJ6152">
        <v>1</v>
      </c>
      <c r="AK6152">
        <v>1</v>
      </c>
      <c r="AN6152">
        <v>128</v>
      </c>
      <c r="AO6152">
        <v>3</v>
      </c>
      <c r="AQ6152">
        <v>1</v>
      </c>
      <c r="AU6152">
        <v>1</v>
      </c>
    </row>
    <row r="6153" spans="1:47" x14ac:dyDescent="0.35">
      <c r="A6153">
        <v>10429</v>
      </c>
      <c r="B6153" t="s">
        <v>47</v>
      </c>
      <c r="C6153">
        <v>2019</v>
      </c>
      <c r="D6153">
        <v>7</v>
      </c>
      <c r="E6153">
        <v>9</v>
      </c>
      <c r="F6153">
        <v>12</v>
      </c>
      <c r="G6153">
        <v>37</v>
      </c>
      <c r="H6153">
        <v>1</v>
      </c>
      <c r="I6153">
        <v>24</v>
      </c>
      <c r="J6153">
        <v>5.6</v>
      </c>
      <c r="K6153">
        <v>5.6</v>
      </c>
      <c r="R6153" t="s">
        <v>621</v>
      </c>
      <c r="T6153" t="s">
        <v>4017</v>
      </c>
      <c r="U6153">
        <v>6.8019999999999996</v>
      </c>
      <c r="V6153">
        <v>125.169</v>
      </c>
      <c r="W6153">
        <v>170</v>
      </c>
      <c r="X6153">
        <v>1</v>
      </c>
      <c r="Y6153">
        <v>1</v>
      </c>
      <c r="AB6153">
        <v>3</v>
      </c>
      <c r="AC6153">
        <v>1</v>
      </c>
      <c r="AE6153">
        <v>1</v>
      </c>
      <c r="AH6153">
        <v>119</v>
      </c>
      <c r="AI6153">
        <v>3</v>
      </c>
      <c r="AJ6153">
        <v>1</v>
      </c>
      <c r="AK6153">
        <v>1</v>
      </c>
      <c r="AN6153">
        <v>3</v>
      </c>
      <c r="AO6153">
        <v>1</v>
      </c>
      <c r="AQ6153">
        <v>1</v>
      </c>
      <c r="AT6153">
        <v>119</v>
      </c>
      <c r="AU6153">
        <v>3</v>
      </c>
    </row>
    <row r="6154" spans="1:47" x14ac:dyDescent="0.35">
      <c r="A6154">
        <v>10427</v>
      </c>
      <c r="B6154" t="s">
        <v>47</v>
      </c>
      <c r="C6154">
        <v>2019</v>
      </c>
      <c r="D6154">
        <v>7</v>
      </c>
      <c r="E6154">
        <v>12</v>
      </c>
      <c r="F6154">
        <v>20</v>
      </c>
      <c r="G6154">
        <v>42</v>
      </c>
      <c r="H6154">
        <v>55</v>
      </c>
      <c r="I6154">
        <v>14</v>
      </c>
      <c r="J6154">
        <v>5.8</v>
      </c>
      <c r="K6154">
        <v>5.8</v>
      </c>
      <c r="R6154" t="s">
        <v>621</v>
      </c>
      <c r="T6154" t="s">
        <v>4018</v>
      </c>
      <c r="U6154">
        <v>9.3339999999999996</v>
      </c>
      <c r="V6154">
        <v>126.04</v>
      </c>
      <c r="W6154">
        <v>170</v>
      </c>
      <c r="AB6154">
        <v>59</v>
      </c>
      <c r="AC6154">
        <v>2</v>
      </c>
      <c r="AD6154">
        <v>0.71</v>
      </c>
      <c r="AE6154">
        <v>1</v>
      </c>
      <c r="AF6154">
        <v>67</v>
      </c>
      <c r="AG6154">
        <v>2</v>
      </c>
      <c r="AH6154">
        <v>2085</v>
      </c>
      <c r="AI6154">
        <v>4</v>
      </c>
      <c r="AN6154">
        <v>59</v>
      </c>
      <c r="AO6154">
        <v>2</v>
      </c>
      <c r="AP6154">
        <v>0.71</v>
      </c>
      <c r="AQ6154">
        <v>1</v>
      </c>
      <c r="AR6154">
        <v>67</v>
      </c>
      <c r="AS6154">
        <v>2</v>
      </c>
      <c r="AT6154">
        <v>2085</v>
      </c>
      <c r="AU6154">
        <v>4</v>
      </c>
    </row>
    <row r="6155" spans="1:47" x14ac:dyDescent="0.35">
      <c r="A6155">
        <v>10426</v>
      </c>
      <c r="B6155" t="s">
        <v>47</v>
      </c>
      <c r="C6155">
        <v>2019</v>
      </c>
      <c r="D6155">
        <v>7</v>
      </c>
      <c r="E6155">
        <v>14</v>
      </c>
      <c r="F6155">
        <v>9</v>
      </c>
      <c r="G6155">
        <v>10</v>
      </c>
      <c r="H6155">
        <v>50</v>
      </c>
      <c r="I6155">
        <v>10</v>
      </c>
      <c r="J6155">
        <v>7.3</v>
      </c>
      <c r="K6155">
        <v>7.3</v>
      </c>
      <c r="R6155" t="s">
        <v>676</v>
      </c>
      <c r="T6155" t="s">
        <v>3580</v>
      </c>
      <c r="U6155">
        <v>-0.52900000000000003</v>
      </c>
      <c r="V6155">
        <v>128.09299999999999</v>
      </c>
      <c r="W6155">
        <v>170</v>
      </c>
      <c r="X6155">
        <v>8</v>
      </c>
      <c r="Y6155">
        <v>1</v>
      </c>
      <c r="AB6155">
        <v>134</v>
      </c>
      <c r="AC6155">
        <v>3</v>
      </c>
      <c r="AE6155">
        <v>2</v>
      </c>
      <c r="AF6155">
        <v>1176</v>
      </c>
      <c r="AG6155">
        <v>4</v>
      </c>
      <c r="AH6155">
        <v>1158</v>
      </c>
      <c r="AI6155">
        <v>4</v>
      </c>
      <c r="AJ6155">
        <v>8</v>
      </c>
      <c r="AK6155">
        <v>1</v>
      </c>
      <c r="AN6155">
        <v>134</v>
      </c>
      <c r="AO6155">
        <v>3</v>
      </c>
      <c r="AQ6155">
        <v>2</v>
      </c>
      <c r="AR6155">
        <v>1176</v>
      </c>
      <c r="AS6155">
        <v>4</v>
      </c>
      <c r="AT6155">
        <v>1158</v>
      </c>
      <c r="AU6155">
        <v>4</v>
      </c>
    </row>
    <row r="6156" spans="1:47" x14ac:dyDescent="0.35">
      <c r="A6156">
        <v>10425</v>
      </c>
      <c r="B6156" t="s">
        <v>47</v>
      </c>
      <c r="C6156">
        <v>2019</v>
      </c>
      <c r="D6156">
        <v>7</v>
      </c>
      <c r="E6156">
        <v>19</v>
      </c>
      <c r="F6156">
        <v>11</v>
      </c>
      <c r="G6156">
        <v>13</v>
      </c>
      <c r="H6156">
        <v>16</v>
      </c>
      <c r="I6156">
        <v>10</v>
      </c>
      <c r="J6156">
        <v>5.3</v>
      </c>
      <c r="K6156">
        <v>5.3</v>
      </c>
      <c r="R6156" t="s">
        <v>56</v>
      </c>
      <c r="T6156" t="s">
        <v>3255</v>
      </c>
      <c r="U6156">
        <v>38.115000000000002</v>
      </c>
      <c r="V6156">
        <v>23.504999999999999</v>
      </c>
      <c r="W6156">
        <v>130</v>
      </c>
      <c r="AB6156">
        <v>4</v>
      </c>
      <c r="AC6156">
        <v>1</v>
      </c>
      <c r="AE6156">
        <v>1</v>
      </c>
      <c r="AG6156">
        <v>1</v>
      </c>
      <c r="AI6156">
        <v>1</v>
      </c>
      <c r="AN6156">
        <v>4</v>
      </c>
      <c r="AO6156">
        <v>1</v>
      </c>
      <c r="AQ6156">
        <v>1</v>
      </c>
      <c r="AS6156">
        <v>1</v>
      </c>
      <c r="AU6156">
        <v>1</v>
      </c>
    </row>
    <row r="6157" spans="1:47" x14ac:dyDescent="0.35">
      <c r="A6157">
        <v>10430</v>
      </c>
      <c r="B6157" t="s">
        <v>47</v>
      </c>
      <c r="C6157">
        <v>2019</v>
      </c>
      <c r="D6157">
        <v>7</v>
      </c>
      <c r="E6157">
        <v>24</v>
      </c>
      <c r="F6157">
        <v>19</v>
      </c>
      <c r="G6157">
        <v>33</v>
      </c>
      <c r="H6157">
        <v>15</v>
      </c>
      <c r="I6157">
        <v>10</v>
      </c>
      <c r="J6157">
        <v>3.8</v>
      </c>
      <c r="P6157">
        <v>3.8</v>
      </c>
      <c r="R6157" t="s">
        <v>77</v>
      </c>
      <c r="T6157" t="s">
        <v>4004</v>
      </c>
      <c r="U6157">
        <v>20</v>
      </c>
      <c r="V6157">
        <v>72.900000000000006</v>
      </c>
      <c r="W6157">
        <v>60</v>
      </c>
      <c r="X6157">
        <v>1</v>
      </c>
      <c r="Y6157">
        <v>1</v>
      </c>
      <c r="AC6157">
        <v>1</v>
      </c>
      <c r="AE6157">
        <v>1</v>
      </c>
      <c r="AI6157">
        <v>1</v>
      </c>
      <c r="AJ6157">
        <v>1</v>
      </c>
      <c r="AK6157">
        <v>1</v>
      </c>
      <c r="AO6157">
        <v>1</v>
      </c>
      <c r="AQ6157">
        <v>1</v>
      </c>
      <c r="AU6157">
        <v>1</v>
      </c>
    </row>
    <row r="6158" spans="1:47" x14ac:dyDescent="0.35">
      <c r="A6158">
        <v>10428</v>
      </c>
      <c r="B6158" t="s">
        <v>47</v>
      </c>
      <c r="C6158">
        <v>2019</v>
      </c>
      <c r="D6158">
        <v>7</v>
      </c>
      <c r="E6158">
        <v>26</v>
      </c>
      <c r="F6158">
        <v>23</v>
      </c>
      <c r="G6158">
        <v>37</v>
      </c>
      <c r="H6158">
        <v>58</v>
      </c>
      <c r="I6158">
        <v>10</v>
      </c>
      <c r="J6158">
        <v>6</v>
      </c>
      <c r="K6158">
        <v>6</v>
      </c>
      <c r="R6158" t="s">
        <v>621</v>
      </c>
      <c r="T6158" t="s">
        <v>4019</v>
      </c>
      <c r="U6158">
        <v>20.806999999999999</v>
      </c>
      <c r="V6158">
        <v>121.986</v>
      </c>
      <c r="W6158">
        <v>170</v>
      </c>
      <c r="X6158">
        <v>9</v>
      </c>
      <c r="Y6158">
        <v>1</v>
      </c>
      <c r="AB6158">
        <v>64</v>
      </c>
      <c r="AC6158">
        <v>2</v>
      </c>
      <c r="AD6158">
        <v>0.92500000000000004</v>
      </c>
      <c r="AE6158">
        <v>1</v>
      </c>
      <c r="AH6158">
        <v>266</v>
      </c>
      <c r="AI6158">
        <v>3</v>
      </c>
      <c r="AJ6158">
        <v>9</v>
      </c>
      <c r="AK6158">
        <v>1</v>
      </c>
      <c r="AN6158">
        <v>64</v>
      </c>
      <c r="AO6158">
        <v>2</v>
      </c>
      <c r="AP6158">
        <v>0.92500000000000004</v>
      </c>
      <c r="AQ6158">
        <v>1</v>
      </c>
      <c r="AT6158">
        <v>266</v>
      </c>
      <c r="AU6158">
        <v>3</v>
      </c>
    </row>
    <row r="6159" spans="1:47" x14ac:dyDescent="0.35">
      <c r="A6159">
        <v>10431</v>
      </c>
      <c r="B6159" t="s">
        <v>47</v>
      </c>
      <c r="C6159">
        <v>2019</v>
      </c>
      <c r="D6159">
        <v>8</v>
      </c>
      <c r="E6159">
        <v>2</v>
      </c>
      <c r="F6159">
        <v>12</v>
      </c>
      <c r="G6159">
        <v>3</v>
      </c>
      <c r="H6159">
        <v>27</v>
      </c>
      <c r="I6159">
        <v>53</v>
      </c>
      <c r="J6159">
        <v>6.9</v>
      </c>
      <c r="K6159">
        <v>6.9</v>
      </c>
      <c r="R6159" t="s">
        <v>676</v>
      </c>
      <c r="T6159" t="s">
        <v>3971</v>
      </c>
      <c r="U6159">
        <v>-7.2670000000000003</v>
      </c>
      <c r="V6159">
        <v>104.825</v>
      </c>
      <c r="W6159">
        <v>60</v>
      </c>
      <c r="X6159">
        <v>6</v>
      </c>
      <c r="Y6159">
        <v>1</v>
      </c>
      <c r="AB6159">
        <v>3</v>
      </c>
      <c r="AC6159">
        <v>1</v>
      </c>
      <c r="AE6159">
        <v>2</v>
      </c>
      <c r="AF6159">
        <v>13</v>
      </c>
      <c r="AG6159">
        <v>1</v>
      </c>
      <c r="AH6159">
        <v>458</v>
      </c>
      <c r="AI6159">
        <v>3</v>
      </c>
      <c r="AJ6159">
        <v>6</v>
      </c>
      <c r="AN6159">
        <v>3</v>
      </c>
      <c r="AO6159">
        <v>1</v>
      </c>
      <c r="AQ6159">
        <v>2</v>
      </c>
      <c r="AR6159">
        <v>13</v>
      </c>
      <c r="AS6159">
        <v>1</v>
      </c>
      <c r="AT6159">
        <v>458</v>
      </c>
      <c r="AU6159">
        <v>3</v>
      </c>
    </row>
    <row r="6160" spans="1:47" x14ac:dyDescent="0.35">
      <c r="A6160">
        <v>10432</v>
      </c>
      <c r="B6160" t="s">
        <v>47</v>
      </c>
      <c r="C6160">
        <v>2019</v>
      </c>
      <c r="D6160">
        <v>8</v>
      </c>
      <c r="E6160">
        <v>7</v>
      </c>
      <c r="F6160">
        <v>21</v>
      </c>
      <c r="G6160">
        <v>28</v>
      </c>
      <c r="H6160">
        <v>2</v>
      </c>
      <c r="I6160">
        <v>10</v>
      </c>
      <c r="J6160">
        <v>5.9</v>
      </c>
      <c r="K6160">
        <v>5.9</v>
      </c>
      <c r="R6160" t="s">
        <v>738</v>
      </c>
      <c r="T6160" t="s">
        <v>1886</v>
      </c>
      <c r="U6160">
        <v>24.475000000000001</v>
      </c>
      <c r="V6160">
        <v>121.947</v>
      </c>
      <c r="W6160">
        <v>30</v>
      </c>
      <c r="X6160">
        <v>1</v>
      </c>
      <c r="Y6160">
        <v>1</v>
      </c>
      <c r="AJ6160">
        <v>1</v>
      </c>
      <c r="AK6160">
        <v>1</v>
      </c>
    </row>
    <row r="6161" spans="1:47" x14ac:dyDescent="0.35">
      <c r="A6161">
        <v>10433</v>
      </c>
      <c r="B6161" t="s">
        <v>47</v>
      </c>
      <c r="C6161">
        <v>2019</v>
      </c>
      <c r="D6161">
        <v>8</v>
      </c>
      <c r="E6161">
        <v>8</v>
      </c>
      <c r="F6161">
        <v>11</v>
      </c>
      <c r="G6161">
        <v>25</v>
      </c>
      <c r="H6161">
        <v>31</v>
      </c>
      <c r="I6161">
        <v>10</v>
      </c>
      <c r="J6161">
        <v>5.8</v>
      </c>
      <c r="K6161">
        <v>5.8</v>
      </c>
      <c r="R6161" t="s">
        <v>80</v>
      </c>
      <c r="T6161" t="s">
        <v>2687</v>
      </c>
      <c r="U6161">
        <v>37.948</v>
      </c>
      <c r="V6161">
        <v>29.696999999999999</v>
      </c>
      <c r="W6161">
        <v>140</v>
      </c>
      <c r="AC6161">
        <v>1</v>
      </c>
      <c r="AE6161">
        <v>2</v>
      </c>
      <c r="AH6161">
        <v>976</v>
      </c>
      <c r="AI6161">
        <v>3</v>
      </c>
      <c r="AO6161">
        <v>1</v>
      </c>
      <c r="AQ6161">
        <v>2</v>
      </c>
      <c r="AT6161">
        <v>976</v>
      </c>
      <c r="AU6161">
        <v>3</v>
      </c>
    </row>
    <row r="6162" spans="1:47" x14ac:dyDescent="0.35">
      <c r="A6162">
        <v>10439</v>
      </c>
      <c r="B6162" t="s">
        <v>47</v>
      </c>
      <c r="C6162">
        <v>2019</v>
      </c>
      <c r="D6162">
        <v>9</v>
      </c>
      <c r="E6162">
        <v>7</v>
      </c>
      <c r="F6162">
        <v>22</v>
      </c>
      <c r="G6162">
        <v>42</v>
      </c>
      <c r="H6162">
        <v>14</v>
      </c>
      <c r="I6162">
        <v>10</v>
      </c>
      <c r="J6162">
        <v>5.0999999999999996</v>
      </c>
      <c r="K6162">
        <v>5.0999999999999996</v>
      </c>
      <c r="R6162" t="s">
        <v>93</v>
      </c>
      <c r="T6162" t="s">
        <v>4020</v>
      </c>
      <c r="U6162">
        <v>29.573</v>
      </c>
      <c r="V6162">
        <v>105.06399999999999</v>
      </c>
      <c r="W6162">
        <v>30</v>
      </c>
      <c r="X6162">
        <v>1</v>
      </c>
      <c r="Y6162">
        <v>1</v>
      </c>
      <c r="AB6162">
        <v>63</v>
      </c>
      <c r="AC6162">
        <v>2</v>
      </c>
      <c r="AE6162">
        <v>2</v>
      </c>
      <c r="AF6162">
        <v>132</v>
      </c>
      <c r="AG6162">
        <v>3</v>
      </c>
      <c r="AH6162">
        <v>5041</v>
      </c>
      <c r="AI6162">
        <v>4</v>
      </c>
      <c r="AJ6162">
        <v>1</v>
      </c>
      <c r="AK6162">
        <v>1</v>
      </c>
      <c r="AN6162">
        <v>63</v>
      </c>
      <c r="AO6162">
        <v>2</v>
      </c>
      <c r="AQ6162">
        <v>2</v>
      </c>
      <c r="AR6162">
        <v>132</v>
      </c>
      <c r="AS6162">
        <v>3</v>
      </c>
      <c r="AT6162">
        <v>5041</v>
      </c>
      <c r="AU6162">
        <v>4</v>
      </c>
    </row>
    <row r="6163" spans="1:47" x14ac:dyDescent="0.35">
      <c r="A6163">
        <v>10446</v>
      </c>
      <c r="B6163" t="s">
        <v>47</v>
      </c>
      <c r="C6163">
        <v>2019</v>
      </c>
      <c r="D6163">
        <v>9</v>
      </c>
      <c r="E6163">
        <v>21</v>
      </c>
      <c r="F6163">
        <v>14</v>
      </c>
      <c r="G6163">
        <v>4</v>
      </c>
      <c r="H6163">
        <v>24</v>
      </c>
      <c r="I6163">
        <v>10</v>
      </c>
      <c r="J6163">
        <v>5.6</v>
      </c>
      <c r="K6163">
        <v>5.6</v>
      </c>
      <c r="R6163" t="s">
        <v>100</v>
      </c>
      <c r="T6163" t="s">
        <v>125</v>
      </c>
      <c r="U6163">
        <v>41.381</v>
      </c>
      <c r="V6163">
        <v>19.454000000000001</v>
      </c>
      <c r="W6163">
        <v>130</v>
      </c>
      <c r="AB6163">
        <v>132</v>
      </c>
      <c r="AC6163">
        <v>3</v>
      </c>
      <c r="AD6163">
        <v>45</v>
      </c>
      <c r="AE6163">
        <v>4</v>
      </c>
      <c r="AG6163">
        <v>1</v>
      </c>
      <c r="AH6163">
        <v>569</v>
      </c>
      <c r="AI6163">
        <v>3</v>
      </c>
      <c r="AN6163">
        <v>132</v>
      </c>
      <c r="AO6163">
        <v>3</v>
      </c>
      <c r="AP6163">
        <v>45</v>
      </c>
      <c r="AQ6163">
        <v>4</v>
      </c>
      <c r="AS6163">
        <v>1</v>
      </c>
      <c r="AT6163">
        <v>569</v>
      </c>
      <c r="AU6163">
        <v>3</v>
      </c>
    </row>
    <row r="6164" spans="1:47" x14ac:dyDescent="0.35">
      <c r="A6164">
        <v>10447</v>
      </c>
      <c r="B6164" t="s">
        <v>47</v>
      </c>
      <c r="C6164">
        <v>2019</v>
      </c>
      <c r="D6164">
        <v>9</v>
      </c>
      <c r="E6164">
        <v>24</v>
      </c>
      <c r="F6164">
        <v>11</v>
      </c>
      <c r="G6164">
        <v>1</v>
      </c>
      <c r="H6164">
        <v>55</v>
      </c>
      <c r="I6164">
        <v>10</v>
      </c>
      <c r="J6164">
        <v>5.6</v>
      </c>
      <c r="K6164">
        <v>5.6</v>
      </c>
      <c r="R6164" t="s">
        <v>115</v>
      </c>
      <c r="T6164" t="s">
        <v>3547</v>
      </c>
      <c r="U6164">
        <v>33.106000000000002</v>
      </c>
      <c r="V6164">
        <v>73.766000000000005</v>
      </c>
      <c r="W6164">
        <v>60</v>
      </c>
      <c r="X6164">
        <v>39</v>
      </c>
      <c r="Y6164">
        <v>1</v>
      </c>
      <c r="AB6164">
        <v>746</v>
      </c>
      <c r="AC6164">
        <v>3</v>
      </c>
      <c r="AD6164">
        <v>17</v>
      </c>
      <c r="AE6164">
        <v>3</v>
      </c>
      <c r="AF6164">
        <v>1756</v>
      </c>
      <c r="AG6164">
        <v>4</v>
      </c>
      <c r="AH6164">
        <v>5709</v>
      </c>
      <c r="AI6164">
        <v>4</v>
      </c>
      <c r="AJ6164">
        <v>39</v>
      </c>
      <c r="AK6164">
        <v>1</v>
      </c>
      <c r="AN6164">
        <v>746</v>
      </c>
      <c r="AO6164">
        <v>3</v>
      </c>
      <c r="AP6164">
        <v>17</v>
      </c>
      <c r="AQ6164">
        <v>3</v>
      </c>
      <c r="AR6164">
        <v>1756</v>
      </c>
      <c r="AS6164">
        <v>4</v>
      </c>
      <c r="AT6164">
        <v>5709</v>
      </c>
      <c r="AU6164">
        <v>4</v>
      </c>
    </row>
    <row r="6165" spans="1:47" x14ac:dyDescent="0.35">
      <c r="A6165">
        <v>10448</v>
      </c>
      <c r="B6165" t="s">
        <v>47</v>
      </c>
      <c r="C6165">
        <v>2019</v>
      </c>
      <c r="D6165">
        <v>9</v>
      </c>
      <c r="E6165">
        <v>25</v>
      </c>
      <c r="F6165">
        <v>23</v>
      </c>
      <c r="G6165">
        <v>46</v>
      </c>
      <c r="H6165">
        <v>44</v>
      </c>
      <c r="I6165">
        <v>18</v>
      </c>
      <c r="J6165">
        <v>6.5</v>
      </c>
      <c r="K6165">
        <v>6.5</v>
      </c>
      <c r="R6165" t="s">
        <v>676</v>
      </c>
      <c r="T6165" t="s">
        <v>1229</v>
      </c>
      <c r="U6165">
        <v>-3.45</v>
      </c>
      <c r="V6165">
        <v>128.34700000000001</v>
      </c>
      <c r="W6165">
        <v>170</v>
      </c>
      <c r="X6165">
        <v>31</v>
      </c>
      <c r="Y6165">
        <v>1</v>
      </c>
      <c r="AB6165">
        <v>179</v>
      </c>
      <c r="AC6165">
        <v>3</v>
      </c>
      <c r="AE6165">
        <v>3</v>
      </c>
      <c r="AG6165">
        <v>1</v>
      </c>
      <c r="AH6165">
        <v>2675</v>
      </c>
      <c r="AI6165">
        <v>2</v>
      </c>
      <c r="AJ6165">
        <v>31</v>
      </c>
      <c r="AK6165">
        <v>1</v>
      </c>
      <c r="AN6165">
        <v>179</v>
      </c>
      <c r="AO6165">
        <v>3</v>
      </c>
      <c r="AQ6165">
        <v>3</v>
      </c>
      <c r="AS6165">
        <v>1</v>
      </c>
      <c r="AT6165">
        <v>2675</v>
      </c>
      <c r="AU6165">
        <v>4</v>
      </c>
    </row>
    <row r="6166" spans="1:47" x14ac:dyDescent="0.35">
      <c r="A6166">
        <v>10449</v>
      </c>
      <c r="B6166" t="s">
        <v>47</v>
      </c>
      <c r="C6166">
        <v>2019</v>
      </c>
      <c r="D6166">
        <v>9</v>
      </c>
      <c r="E6166">
        <v>26</v>
      </c>
      <c r="F6166">
        <v>10</v>
      </c>
      <c r="G6166">
        <v>59</v>
      </c>
      <c r="H6166">
        <v>26</v>
      </c>
      <c r="I6166">
        <v>10</v>
      </c>
      <c r="J6166">
        <v>5.7</v>
      </c>
      <c r="K6166">
        <v>5.7</v>
      </c>
      <c r="R6166" t="s">
        <v>80</v>
      </c>
      <c r="T6166" t="s">
        <v>522</v>
      </c>
      <c r="U6166">
        <v>40.89</v>
      </c>
      <c r="V6166">
        <v>28.172999999999998</v>
      </c>
      <c r="W6166">
        <v>140</v>
      </c>
      <c r="X6166">
        <v>1</v>
      </c>
      <c r="Y6166">
        <v>1</v>
      </c>
      <c r="AB6166">
        <v>34</v>
      </c>
      <c r="AC6166">
        <v>1</v>
      </c>
      <c r="AE6166">
        <v>2</v>
      </c>
      <c r="AH6166">
        <v>473</v>
      </c>
      <c r="AI6166">
        <v>3</v>
      </c>
      <c r="AJ6166">
        <v>1</v>
      </c>
      <c r="AK6166">
        <v>1</v>
      </c>
      <c r="AN6166">
        <v>34</v>
      </c>
      <c r="AO6166">
        <v>1</v>
      </c>
      <c r="AQ6166">
        <v>2</v>
      </c>
      <c r="AT6166">
        <v>473</v>
      </c>
      <c r="AU6166">
        <v>3</v>
      </c>
    </row>
    <row r="6167" spans="1:47" x14ac:dyDescent="0.35">
      <c r="A6167">
        <v>10450</v>
      </c>
      <c r="B6167" t="s">
        <v>47</v>
      </c>
      <c r="C6167">
        <v>2019</v>
      </c>
      <c r="D6167">
        <v>9</v>
      </c>
      <c r="E6167">
        <v>26</v>
      </c>
      <c r="F6167">
        <v>16</v>
      </c>
      <c r="G6167">
        <v>36</v>
      </c>
      <c r="H6167">
        <v>18</v>
      </c>
      <c r="I6167">
        <v>129</v>
      </c>
      <c r="J6167">
        <v>6.1</v>
      </c>
      <c r="K6167">
        <v>6.1</v>
      </c>
      <c r="R6167" t="s">
        <v>539</v>
      </c>
      <c r="T6167" t="s">
        <v>1854</v>
      </c>
      <c r="U6167">
        <v>-40.814999999999998</v>
      </c>
      <c r="V6167">
        <v>-72.001999999999995</v>
      </c>
      <c r="W6167">
        <v>160</v>
      </c>
      <c r="X6167">
        <v>1</v>
      </c>
      <c r="Y6167">
        <v>1</v>
      </c>
      <c r="AJ6167">
        <v>1</v>
      </c>
      <c r="AK6167">
        <v>1</v>
      </c>
    </row>
    <row r="6168" spans="1:47" x14ac:dyDescent="0.35">
      <c r="A6168">
        <v>10451</v>
      </c>
      <c r="B6168" t="s">
        <v>47</v>
      </c>
      <c r="C6168">
        <v>2019</v>
      </c>
      <c r="D6168">
        <v>9</v>
      </c>
      <c r="E6168">
        <v>29</v>
      </c>
      <c r="F6168">
        <v>15</v>
      </c>
      <c r="G6168">
        <v>57</v>
      </c>
      <c r="H6168">
        <v>53</v>
      </c>
      <c r="I6168">
        <v>11</v>
      </c>
      <c r="J6168">
        <v>6.8</v>
      </c>
      <c r="K6168">
        <v>6.8</v>
      </c>
      <c r="R6168" t="s">
        <v>539</v>
      </c>
      <c r="T6168" t="s">
        <v>913</v>
      </c>
      <c r="U6168">
        <v>-35.472999999999999</v>
      </c>
      <c r="V6168">
        <v>-73.162000000000006</v>
      </c>
      <c r="W6168">
        <v>160</v>
      </c>
      <c r="X6168">
        <v>1</v>
      </c>
      <c r="Y6168">
        <v>1</v>
      </c>
      <c r="AJ6168">
        <v>1</v>
      </c>
      <c r="AK6168">
        <v>1</v>
      </c>
    </row>
    <row r="6169" spans="1:47" x14ac:dyDescent="0.35">
      <c r="A6169">
        <v>10452</v>
      </c>
      <c r="B6169" t="s">
        <v>47</v>
      </c>
      <c r="C6169">
        <v>2019</v>
      </c>
      <c r="D6169">
        <v>10</v>
      </c>
      <c r="E6169">
        <v>10</v>
      </c>
      <c r="F6169">
        <v>4</v>
      </c>
      <c r="G6169">
        <v>39</v>
      </c>
      <c r="H6169">
        <v>48</v>
      </c>
      <c r="I6169">
        <v>54</v>
      </c>
      <c r="J6169">
        <v>5</v>
      </c>
      <c r="M6169">
        <v>5</v>
      </c>
      <c r="Q6169">
        <v>7</v>
      </c>
      <c r="R6169" t="s">
        <v>676</v>
      </c>
      <c r="T6169" t="s">
        <v>4021</v>
      </c>
      <c r="U6169">
        <v>-3.65</v>
      </c>
      <c r="V6169">
        <v>128.21600000000001</v>
      </c>
      <c r="W6169">
        <v>170</v>
      </c>
      <c r="X6169">
        <v>1</v>
      </c>
      <c r="Y6169">
        <v>1</v>
      </c>
      <c r="AB6169">
        <v>2</v>
      </c>
      <c r="AC6169">
        <v>1</v>
      </c>
      <c r="AE6169">
        <v>2</v>
      </c>
      <c r="AI6169">
        <v>1</v>
      </c>
      <c r="AJ6169">
        <v>1</v>
      </c>
      <c r="AK6169">
        <v>1</v>
      </c>
      <c r="AN6169">
        <v>2</v>
      </c>
      <c r="AO6169">
        <v>1</v>
      </c>
      <c r="AQ6169">
        <v>2</v>
      </c>
      <c r="AU6169">
        <v>1</v>
      </c>
    </row>
    <row r="6170" spans="1:47" x14ac:dyDescent="0.35">
      <c r="A6170">
        <v>10453</v>
      </c>
      <c r="B6170" t="s">
        <v>47</v>
      </c>
      <c r="C6170">
        <v>2019</v>
      </c>
      <c r="D6170">
        <v>10</v>
      </c>
      <c r="E6170">
        <v>16</v>
      </c>
      <c r="F6170">
        <v>11</v>
      </c>
      <c r="G6170">
        <v>37</v>
      </c>
      <c r="H6170">
        <v>6</v>
      </c>
      <c r="I6170">
        <v>14</v>
      </c>
      <c r="J6170">
        <v>6.4</v>
      </c>
      <c r="K6170">
        <v>6.4</v>
      </c>
      <c r="Q6170">
        <v>7</v>
      </c>
      <c r="R6170" t="s">
        <v>621</v>
      </c>
      <c r="T6170" t="s">
        <v>2995</v>
      </c>
      <c r="U6170">
        <v>6.7119999999999997</v>
      </c>
      <c r="V6170">
        <v>125.005</v>
      </c>
      <c r="W6170">
        <v>170</v>
      </c>
      <c r="X6170">
        <v>7</v>
      </c>
      <c r="Y6170">
        <v>1</v>
      </c>
      <c r="AB6170">
        <v>215</v>
      </c>
      <c r="AC6170">
        <v>3</v>
      </c>
      <c r="AE6170">
        <v>3</v>
      </c>
      <c r="AF6170">
        <v>506</v>
      </c>
      <c r="AG6170">
        <v>3</v>
      </c>
      <c r="AH6170">
        <v>2664</v>
      </c>
      <c r="AI6170">
        <v>4</v>
      </c>
      <c r="AJ6170">
        <v>7</v>
      </c>
      <c r="AK6170">
        <v>1</v>
      </c>
      <c r="AN6170">
        <v>215</v>
      </c>
      <c r="AO6170">
        <v>3</v>
      </c>
      <c r="AQ6170">
        <v>3</v>
      </c>
      <c r="AR6170">
        <v>506</v>
      </c>
      <c r="AS6170">
        <v>3</v>
      </c>
      <c r="AT6170">
        <v>2664</v>
      </c>
      <c r="AU6170">
        <v>4</v>
      </c>
    </row>
    <row r="6171" spans="1:47" x14ac:dyDescent="0.35">
      <c r="A6171">
        <v>10454</v>
      </c>
      <c r="B6171" t="s">
        <v>47</v>
      </c>
      <c r="C6171">
        <v>2019</v>
      </c>
      <c r="D6171">
        <v>10</v>
      </c>
      <c r="E6171">
        <v>29</v>
      </c>
      <c r="F6171">
        <v>1</v>
      </c>
      <c r="G6171">
        <v>4</v>
      </c>
      <c r="H6171">
        <v>44</v>
      </c>
      <c r="I6171">
        <v>15</v>
      </c>
      <c r="J6171">
        <v>6.6</v>
      </c>
      <c r="K6171">
        <v>6.6</v>
      </c>
      <c r="R6171" t="s">
        <v>621</v>
      </c>
      <c r="T6171" t="s">
        <v>2995</v>
      </c>
      <c r="U6171">
        <v>6.8019999999999996</v>
      </c>
      <c r="V6171">
        <v>125.04</v>
      </c>
      <c r="W6171">
        <v>170</v>
      </c>
      <c r="X6171">
        <v>12</v>
      </c>
      <c r="Y6171">
        <v>1</v>
      </c>
      <c r="AB6171">
        <v>417</v>
      </c>
      <c r="AC6171">
        <v>3</v>
      </c>
      <c r="AE6171">
        <v>3</v>
      </c>
      <c r="AF6171">
        <v>22363</v>
      </c>
      <c r="AG6171">
        <v>4</v>
      </c>
      <c r="AH6171">
        <v>12119</v>
      </c>
      <c r="AI6171">
        <v>4</v>
      </c>
      <c r="AJ6171">
        <v>13</v>
      </c>
      <c r="AK6171">
        <v>1</v>
      </c>
      <c r="AM6171">
        <v>1</v>
      </c>
      <c r="AN6171">
        <v>562</v>
      </c>
      <c r="AO6171">
        <v>3</v>
      </c>
      <c r="AQ6171">
        <v>3</v>
      </c>
      <c r="AR6171">
        <v>23303</v>
      </c>
      <c r="AS6171">
        <v>4</v>
      </c>
      <c r="AT6171">
        <v>15306</v>
      </c>
      <c r="AU6171">
        <v>4</v>
      </c>
    </row>
    <row r="6172" spans="1:47" x14ac:dyDescent="0.35">
      <c r="A6172">
        <v>10455</v>
      </c>
      <c r="B6172" t="s">
        <v>47</v>
      </c>
      <c r="C6172">
        <v>2019</v>
      </c>
      <c r="D6172">
        <v>10</v>
      </c>
      <c r="E6172">
        <v>31</v>
      </c>
      <c r="F6172">
        <v>1</v>
      </c>
      <c r="G6172">
        <v>11</v>
      </c>
      <c r="H6172">
        <v>19</v>
      </c>
      <c r="I6172">
        <v>10</v>
      </c>
      <c r="J6172">
        <v>6.5</v>
      </c>
      <c r="K6172">
        <v>6.5</v>
      </c>
      <c r="R6172" t="s">
        <v>621</v>
      </c>
      <c r="T6172" t="s">
        <v>3678</v>
      </c>
      <c r="U6172">
        <v>6.91</v>
      </c>
      <c r="V6172">
        <v>125.15600000000001</v>
      </c>
      <c r="W6172">
        <v>170</v>
      </c>
      <c r="X6172">
        <v>9</v>
      </c>
      <c r="Y6172">
        <v>1</v>
      </c>
      <c r="AC6172">
        <v>1</v>
      </c>
      <c r="AE6172">
        <v>2</v>
      </c>
      <c r="AG6172">
        <v>3</v>
      </c>
      <c r="AI6172">
        <v>3</v>
      </c>
      <c r="AJ6172">
        <v>10</v>
      </c>
      <c r="AK6172">
        <v>1</v>
      </c>
      <c r="AM6172">
        <v>1</v>
      </c>
      <c r="AO6172">
        <v>1</v>
      </c>
      <c r="AQ6172">
        <v>2</v>
      </c>
      <c r="AS6172">
        <v>3</v>
      </c>
      <c r="AU6172">
        <v>3</v>
      </c>
    </row>
    <row r="6173" spans="1:47" x14ac:dyDescent="0.35">
      <c r="A6173">
        <v>10456</v>
      </c>
      <c r="B6173" t="s">
        <v>47</v>
      </c>
      <c r="C6173">
        <v>2019</v>
      </c>
      <c r="D6173">
        <v>11</v>
      </c>
      <c r="E6173">
        <v>7</v>
      </c>
      <c r="F6173">
        <v>22</v>
      </c>
      <c r="G6173">
        <v>47</v>
      </c>
      <c r="H6173">
        <v>5</v>
      </c>
      <c r="I6173">
        <v>10</v>
      </c>
      <c r="R6173" t="s">
        <v>73</v>
      </c>
      <c r="T6173" t="s">
        <v>4022</v>
      </c>
      <c r="U6173">
        <v>37.808</v>
      </c>
      <c r="V6173">
        <v>47.558</v>
      </c>
      <c r="W6173">
        <v>140</v>
      </c>
      <c r="X6173">
        <v>5</v>
      </c>
      <c r="Y6173">
        <v>1</v>
      </c>
      <c r="AB6173">
        <v>584</v>
      </c>
      <c r="AC6173">
        <v>3</v>
      </c>
      <c r="AE6173">
        <v>2</v>
      </c>
      <c r="AG6173">
        <v>1</v>
      </c>
      <c r="AI6173">
        <v>1</v>
      </c>
      <c r="AJ6173">
        <v>5</v>
      </c>
      <c r="AK6173">
        <v>1</v>
      </c>
      <c r="AN6173">
        <v>584</v>
      </c>
      <c r="AO6173">
        <v>3</v>
      </c>
      <c r="AQ6173">
        <v>2</v>
      </c>
      <c r="AS6173">
        <v>1</v>
      </c>
      <c r="AU6173">
        <v>1</v>
      </c>
    </row>
    <row r="6174" spans="1:47" x14ac:dyDescent="0.35">
      <c r="A6174">
        <v>10458</v>
      </c>
      <c r="B6174" t="s">
        <v>47</v>
      </c>
      <c r="C6174">
        <v>2019</v>
      </c>
      <c r="D6174">
        <v>11</v>
      </c>
      <c r="E6174">
        <v>12</v>
      </c>
      <c r="F6174">
        <v>10</v>
      </c>
      <c r="G6174">
        <v>10</v>
      </c>
      <c r="H6174">
        <v>44</v>
      </c>
      <c r="I6174">
        <v>50</v>
      </c>
      <c r="J6174">
        <v>5</v>
      </c>
      <c r="M6174">
        <v>5</v>
      </c>
      <c r="R6174" t="s">
        <v>676</v>
      </c>
      <c r="T6174" t="s">
        <v>1229</v>
      </c>
      <c r="U6174">
        <v>-3.61</v>
      </c>
      <c r="V6174">
        <v>128.29900000000001</v>
      </c>
      <c r="W6174">
        <v>170</v>
      </c>
      <c r="X6174">
        <v>2</v>
      </c>
      <c r="Y6174">
        <v>1</v>
      </c>
      <c r="AB6174">
        <v>3</v>
      </c>
      <c r="AC6174">
        <v>1</v>
      </c>
      <c r="AE6174">
        <v>1</v>
      </c>
      <c r="AG6174">
        <v>1</v>
      </c>
      <c r="AJ6174">
        <v>2</v>
      </c>
      <c r="AK6174">
        <v>1</v>
      </c>
      <c r="AN6174">
        <v>3</v>
      </c>
      <c r="AO6174">
        <v>1</v>
      </c>
      <c r="AQ6174">
        <v>1</v>
      </c>
      <c r="AS6174">
        <v>1</v>
      </c>
    </row>
    <row r="6175" spans="1:47" x14ac:dyDescent="0.35">
      <c r="A6175">
        <v>10457</v>
      </c>
      <c r="B6175" t="s">
        <v>51</v>
      </c>
      <c r="C6175">
        <v>2019</v>
      </c>
      <c r="D6175">
        <v>11</v>
      </c>
      <c r="E6175">
        <v>14</v>
      </c>
      <c r="F6175">
        <v>16</v>
      </c>
      <c r="G6175">
        <v>17</v>
      </c>
      <c r="H6175">
        <v>40</v>
      </c>
      <c r="I6175">
        <v>33</v>
      </c>
      <c r="J6175">
        <v>7.1</v>
      </c>
      <c r="K6175">
        <v>7.1</v>
      </c>
      <c r="R6175" t="s">
        <v>676</v>
      </c>
      <c r="T6175" t="s">
        <v>3580</v>
      </c>
      <c r="U6175">
        <v>1.6</v>
      </c>
      <c r="V6175">
        <v>126.416</v>
      </c>
      <c r="W6175">
        <v>170</v>
      </c>
      <c r="X6175">
        <v>1</v>
      </c>
      <c r="Y6175">
        <v>1</v>
      </c>
      <c r="AB6175">
        <v>3</v>
      </c>
      <c r="AC6175">
        <v>1</v>
      </c>
      <c r="AE6175">
        <v>1</v>
      </c>
      <c r="AH6175">
        <v>36</v>
      </c>
      <c r="AI6175">
        <v>1</v>
      </c>
      <c r="AJ6175">
        <v>1</v>
      </c>
      <c r="AK6175">
        <v>1</v>
      </c>
      <c r="AN6175">
        <v>3</v>
      </c>
      <c r="AO6175">
        <v>1</v>
      </c>
      <c r="AQ6175">
        <v>1</v>
      </c>
      <c r="AT6175">
        <v>36</v>
      </c>
      <c r="AU6175">
        <v>1</v>
      </c>
    </row>
    <row r="6176" spans="1:47" x14ac:dyDescent="0.35">
      <c r="A6176">
        <v>10459</v>
      </c>
      <c r="B6176" t="s">
        <v>47</v>
      </c>
      <c r="C6176">
        <v>2019</v>
      </c>
      <c r="D6176">
        <v>11</v>
      </c>
      <c r="E6176">
        <v>18</v>
      </c>
      <c r="F6176">
        <v>13</v>
      </c>
      <c r="G6176">
        <v>22</v>
      </c>
      <c r="H6176">
        <v>9</v>
      </c>
      <c r="J6176">
        <v>5.9</v>
      </c>
      <c r="K6176">
        <v>5.9</v>
      </c>
      <c r="Q6176">
        <v>6</v>
      </c>
      <c r="R6176" t="s">
        <v>621</v>
      </c>
      <c r="T6176" t="s">
        <v>3757</v>
      </c>
      <c r="U6176">
        <v>7.625</v>
      </c>
      <c r="V6176">
        <v>124.91200000000001</v>
      </c>
      <c r="W6176">
        <v>170</v>
      </c>
      <c r="AB6176">
        <v>16</v>
      </c>
      <c r="AC6176">
        <v>1</v>
      </c>
      <c r="AE6176">
        <v>2</v>
      </c>
      <c r="AF6176">
        <v>61</v>
      </c>
      <c r="AG6176">
        <v>2</v>
      </c>
      <c r="AH6176">
        <v>379</v>
      </c>
      <c r="AI6176">
        <v>3</v>
      </c>
      <c r="AN6176">
        <v>16</v>
      </c>
      <c r="AO6176">
        <v>1</v>
      </c>
      <c r="AQ6176">
        <v>2</v>
      </c>
      <c r="AR6176">
        <v>61</v>
      </c>
      <c r="AS6176">
        <v>2</v>
      </c>
      <c r="AT6176">
        <v>379</v>
      </c>
      <c r="AU6176">
        <v>3</v>
      </c>
    </row>
    <row r="6177" spans="1:47" x14ac:dyDescent="0.35">
      <c r="A6177">
        <v>10460</v>
      </c>
      <c r="B6177" t="s">
        <v>47</v>
      </c>
      <c r="C6177">
        <v>2019</v>
      </c>
      <c r="D6177">
        <v>11</v>
      </c>
      <c r="E6177">
        <v>25</v>
      </c>
      <c r="F6177">
        <v>1</v>
      </c>
      <c r="G6177">
        <v>18</v>
      </c>
      <c r="H6177">
        <v>21</v>
      </c>
      <c r="I6177">
        <v>10</v>
      </c>
      <c r="J6177">
        <v>5</v>
      </c>
      <c r="K6177">
        <v>5</v>
      </c>
      <c r="R6177" t="s">
        <v>93</v>
      </c>
      <c r="T6177" t="s">
        <v>2207</v>
      </c>
      <c r="U6177">
        <v>22.96</v>
      </c>
      <c r="V6177">
        <v>106.711</v>
      </c>
      <c r="W6177">
        <v>30</v>
      </c>
      <c r="X6177">
        <v>1</v>
      </c>
      <c r="Y6177">
        <v>1</v>
      </c>
      <c r="AB6177">
        <v>4</v>
      </c>
      <c r="AC6177">
        <v>1</v>
      </c>
      <c r="AE6177">
        <v>1</v>
      </c>
      <c r="AI6177">
        <v>1</v>
      </c>
      <c r="AJ6177">
        <v>1</v>
      </c>
      <c r="AK6177">
        <v>1</v>
      </c>
      <c r="AN6177">
        <v>4</v>
      </c>
      <c r="AO6177">
        <v>1</v>
      </c>
      <c r="AQ6177">
        <v>1</v>
      </c>
      <c r="AU6177">
        <v>1</v>
      </c>
    </row>
    <row r="6178" spans="1:47" x14ac:dyDescent="0.35">
      <c r="A6178">
        <v>10461</v>
      </c>
      <c r="B6178" t="s">
        <v>47</v>
      </c>
      <c r="C6178">
        <v>2019</v>
      </c>
      <c r="D6178">
        <v>11</v>
      </c>
      <c r="E6178">
        <v>26</v>
      </c>
      <c r="F6178">
        <v>2</v>
      </c>
      <c r="G6178">
        <v>54</v>
      </c>
      <c r="H6178">
        <v>12</v>
      </c>
      <c r="I6178">
        <v>20</v>
      </c>
      <c r="J6178">
        <v>6.4</v>
      </c>
      <c r="K6178">
        <v>6.4</v>
      </c>
      <c r="R6178" t="s">
        <v>100</v>
      </c>
      <c r="T6178" t="s">
        <v>4023</v>
      </c>
      <c r="U6178">
        <v>41.521000000000001</v>
      </c>
      <c r="V6178">
        <v>19.559000000000001</v>
      </c>
      <c r="W6178">
        <v>130</v>
      </c>
      <c r="X6178">
        <v>51</v>
      </c>
      <c r="Y6178">
        <v>2</v>
      </c>
      <c r="AB6178">
        <v>2000</v>
      </c>
      <c r="AC6178">
        <v>4</v>
      </c>
      <c r="AD6178">
        <v>1081</v>
      </c>
      <c r="AE6178">
        <v>4</v>
      </c>
      <c r="AF6178">
        <v>11000</v>
      </c>
      <c r="AG6178">
        <v>4</v>
      </c>
      <c r="AH6178">
        <v>83000</v>
      </c>
      <c r="AI6178">
        <v>4</v>
      </c>
      <c r="AJ6178">
        <v>51</v>
      </c>
      <c r="AK6178">
        <v>2</v>
      </c>
      <c r="AN6178">
        <v>2000</v>
      </c>
      <c r="AO6178">
        <v>4</v>
      </c>
      <c r="AP6178">
        <v>1081</v>
      </c>
      <c r="AQ6178">
        <v>4</v>
      </c>
      <c r="AR6178">
        <v>11000</v>
      </c>
      <c r="AS6178">
        <v>4</v>
      </c>
      <c r="AT6178">
        <v>83000</v>
      </c>
      <c r="AU6178">
        <v>4</v>
      </c>
    </row>
    <row r="6179" spans="1:47" x14ac:dyDescent="0.35">
      <c r="A6179">
        <v>10462</v>
      </c>
      <c r="B6179" t="s">
        <v>47</v>
      </c>
      <c r="C6179">
        <v>2019</v>
      </c>
      <c r="D6179">
        <v>12</v>
      </c>
      <c r="E6179">
        <v>15</v>
      </c>
      <c r="F6179">
        <v>6</v>
      </c>
      <c r="G6179">
        <v>11</v>
      </c>
      <c r="H6179">
        <v>52</v>
      </c>
      <c r="I6179">
        <v>22</v>
      </c>
      <c r="J6179">
        <v>6.8</v>
      </c>
      <c r="K6179">
        <v>6.8</v>
      </c>
      <c r="R6179" t="s">
        <v>621</v>
      </c>
      <c r="T6179" t="s">
        <v>4024</v>
      </c>
      <c r="U6179">
        <v>6.7080000000000002</v>
      </c>
      <c r="V6179">
        <v>125.188</v>
      </c>
      <c r="W6179">
        <v>170</v>
      </c>
      <c r="X6179">
        <v>13</v>
      </c>
      <c r="Y6179">
        <v>1</v>
      </c>
      <c r="Z6179">
        <v>1</v>
      </c>
      <c r="AA6179">
        <v>1</v>
      </c>
      <c r="AB6179">
        <v>210</v>
      </c>
      <c r="AC6179">
        <v>3</v>
      </c>
      <c r="AE6179">
        <v>4</v>
      </c>
      <c r="AF6179">
        <v>4546</v>
      </c>
      <c r="AG6179">
        <v>4</v>
      </c>
      <c r="AH6179">
        <v>21495</v>
      </c>
      <c r="AI6179">
        <v>4</v>
      </c>
      <c r="AJ6179">
        <v>13</v>
      </c>
      <c r="AK6179">
        <v>1</v>
      </c>
      <c r="AL6179">
        <v>1</v>
      </c>
      <c r="AM6179">
        <v>1</v>
      </c>
      <c r="AN6179">
        <v>210</v>
      </c>
      <c r="AO6179">
        <v>3</v>
      </c>
      <c r="AQ6179">
        <v>4</v>
      </c>
      <c r="AR6179">
        <v>4546</v>
      </c>
      <c r="AS6179">
        <v>4</v>
      </c>
      <c r="AT6179">
        <v>21495</v>
      </c>
      <c r="AU6179">
        <v>4</v>
      </c>
    </row>
    <row r="6180" spans="1:47" x14ac:dyDescent="0.35">
      <c r="A6180">
        <v>10463</v>
      </c>
      <c r="B6180" t="s">
        <v>47</v>
      </c>
      <c r="C6180">
        <v>2019</v>
      </c>
      <c r="D6180">
        <v>12</v>
      </c>
      <c r="E6180">
        <v>18</v>
      </c>
      <c r="F6180">
        <v>0</v>
      </c>
      <c r="G6180">
        <v>14</v>
      </c>
      <c r="H6180">
        <v>7</v>
      </c>
      <c r="I6180">
        <v>10</v>
      </c>
      <c r="J6180">
        <v>5.2</v>
      </c>
      <c r="M6180">
        <v>5.2</v>
      </c>
      <c r="R6180" t="s">
        <v>93</v>
      </c>
      <c r="T6180" t="s">
        <v>4020</v>
      </c>
      <c r="U6180">
        <v>29.638999999999999</v>
      </c>
      <c r="V6180">
        <v>104.946</v>
      </c>
      <c r="W6180">
        <v>30</v>
      </c>
      <c r="AB6180">
        <v>18</v>
      </c>
      <c r="AC6180">
        <v>1</v>
      </c>
      <c r="AE6180">
        <v>2</v>
      </c>
      <c r="AH6180">
        <v>780</v>
      </c>
      <c r="AI6180">
        <v>3</v>
      </c>
      <c r="AN6180">
        <v>18</v>
      </c>
      <c r="AO6180">
        <v>1</v>
      </c>
      <c r="AQ6180">
        <v>2</v>
      </c>
      <c r="AT6180">
        <v>780</v>
      </c>
      <c r="AU6180">
        <v>3</v>
      </c>
    </row>
    <row r="6181" spans="1:47" x14ac:dyDescent="0.35">
      <c r="A6181">
        <v>10467</v>
      </c>
      <c r="B6181" t="s">
        <v>51</v>
      </c>
      <c r="C6181">
        <v>2020</v>
      </c>
      <c r="D6181">
        <v>1</v>
      </c>
      <c r="E6181">
        <v>7</v>
      </c>
      <c r="F6181">
        <v>8</v>
      </c>
      <c r="G6181">
        <v>24</v>
      </c>
      <c r="H6181">
        <v>26</v>
      </c>
      <c r="I6181">
        <v>10</v>
      </c>
      <c r="J6181">
        <v>6.4</v>
      </c>
      <c r="K6181">
        <v>6.4</v>
      </c>
      <c r="Q6181">
        <v>8</v>
      </c>
      <c r="R6181" t="s">
        <v>647</v>
      </c>
      <c r="S6181" t="s">
        <v>648</v>
      </c>
      <c r="T6181" t="s">
        <v>1028</v>
      </c>
      <c r="U6181">
        <v>17.916</v>
      </c>
      <c r="V6181">
        <v>-66.813000000000002</v>
      </c>
      <c r="W6181">
        <v>90</v>
      </c>
      <c r="X6181">
        <v>4</v>
      </c>
      <c r="Y6181">
        <v>1</v>
      </c>
      <c r="AC6181">
        <v>1</v>
      </c>
      <c r="AE6181">
        <v>4</v>
      </c>
      <c r="AF6181">
        <v>300</v>
      </c>
      <c r="AG6181">
        <v>3</v>
      </c>
      <c r="AH6181">
        <v>1390</v>
      </c>
      <c r="AI6181">
        <v>4</v>
      </c>
      <c r="AJ6181">
        <v>4</v>
      </c>
      <c r="AK6181">
        <v>1</v>
      </c>
      <c r="AO6181">
        <v>1</v>
      </c>
      <c r="AQ6181">
        <v>4</v>
      </c>
      <c r="AR6181">
        <v>300</v>
      </c>
      <c r="AS6181">
        <v>3</v>
      </c>
      <c r="AT6181">
        <v>1390</v>
      </c>
      <c r="AU6181">
        <v>4</v>
      </c>
    </row>
    <row r="6182" spans="1:47" x14ac:dyDescent="0.35">
      <c r="A6182">
        <v>10474</v>
      </c>
      <c r="B6182" t="s">
        <v>47</v>
      </c>
      <c r="C6182">
        <v>2020</v>
      </c>
      <c r="D6182">
        <v>1</v>
      </c>
      <c r="E6182">
        <v>19</v>
      </c>
      <c r="F6182">
        <v>13</v>
      </c>
      <c r="G6182">
        <v>27</v>
      </c>
      <c r="H6182">
        <v>56</v>
      </c>
      <c r="I6182">
        <v>6</v>
      </c>
      <c r="J6182">
        <v>6</v>
      </c>
      <c r="K6182">
        <v>6</v>
      </c>
      <c r="R6182" t="s">
        <v>93</v>
      </c>
      <c r="T6182" t="s">
        <v>1118</v>
      </c>
      <c r="U6182">
        <v>39.831000000000003</v>
      </c>
      <c r="V6182">
        <v>77.105999999999995</v>
      </c>
      <c r="W6182">
        <v>40</v>
      </c>
      <c r="X6182">
        <v>1</v>
      </c>
      <c r="Y6182">
        <v>1</v>
      </c>
      <c r="AB6182">
        <v>2</v>
      </c>
      <c r="AC6182">
        <v>1</v>
      </c>
      <c r="AE6182">
        <v>3</v>
      </c>
      <c r="AI6182">
        <v>4</v>
      </c>
      <c r="AJ6182">
        <v>1</v>
      </c>
      <c r="AK6182">
        <v>1</v>
      </c>
      <c r="AN6182">
        <v>2</v>
      </c>
      <c r="AO6182">
        <v>1</v>
      </c>
      <c r="AQ6182">
        <v>3</v>
      </c>
      <c r="AU6182">
        <v>4</v>
      </c>
    </row>
    <row r="6183" spans="1:47" x14ac:dyDescent="0.35">
      <c r="A6183">
        <v>10475</v>
      </c>
      <c r="B6183" t="s">
        <v>47</v>
      </c>
      <c r="C6183">
        <v>2020</v>
      </c>
      <c r="D6183">
        <v>1</v>
      </c>
      <c r="E6183">
        <v>24</v>
      </c>
      <c r="F6183">
        <v>17</v>
      </c>
      <c r="G6183">
        <v>55</v>
      </c>
      <c r="H6183">
        <v>14</v>
      </c>
      <c r="I6183">
        <v>12</v>
      </c>
      <c r="J6183">
        <v>6.7</v>
      </c>
      <c r="K6183">
        <v>6.7</v>
      </c>
      <c r="R6183" t="s">
        <v>80</v>
      </c>
      <c r="T6183" t="s">
        <v>4025</v>
      </c>
      <c r="U6183">
        <v>38.39</v>
      </c>
      <c r="V6183">
        <v>39.081000000000003</v>
      </c>
      <c r="W6183">
        <v>140</v>
      </c>
      <c r="X6183">
        <v>41</v>
      </c>
      <c r="Y6183">
        <v>1</v>
      </c>
      <c r="AB6183">
        <v>1600</v>
      </c>
      <c r="AC6183">
        <v>4</v>
      </c>
      <c r="AE6183">
        <v>4</v>
      </c>
      <c r="AF6183">
        <v>76</v>
      </c>
      <c r="AG6183">
        <v>2</v>
      </c>
      <c r="AI6183">
        <v>4</v>
      </c>
      <c r="AJ6183">
        <v>41</v>
      </c>
      <c r="AK6183">
        <v>1</v>
      </c>
      <c r="AN6183">
        <v>1600</v>
      </c>
      <c r="AO6183">
        <v>4</v>
      </c>
      <c r="AQ6183">
        <v>4</v>
      </c>
      <c r="AR6183">
        <v>76</v>
      </c>
      <c r="AS6183">
        <v>2</v>
      </c>
      <c r="AU6183">
        <v>4</v>
      </c>
    </row>
    <row r="6184" spans="1:47" x14ac:dyDescent="0.35">
      <c r="A6184">
        <v>10476</v>
      </c>
      <c r="B6184" t="s">
        <v>51</v>
      </c>
      <c r="C6184">
        <v>2020</v>
      </c>
      <c r="D6184">
        <v>1</v>
      </c>
      <c r="E6184">
        <v>28</v>
      </c>
      <c r="F6184">
        <v>19</v>
      </c>
      <c r="G6184">
        <v>10</v>
      </c>
      <c r="H6184">
        <v>25</v>
      </c>
      <c r="I6184">
        <v>10</v>
      </c>
      <c r="J6184">
        <v>7.7</v>
      </c>
      <c r="K6184">
        <v>7.7</v>
      </c>
      <c r="R6184" t="s">
        <v>780</v>
      </c>
      <c r="T6184" t="s">
        <v>4026</v>
      </c>
      <c r="U6184">
        <v>19.440000000000001</v>
      </c>
      <c r="V6184">
        <v>-78.754999999999995</v>
      </c>
      <c r="W6184">
        <v>90</v>
      </c>
      <c r="AE6184">
        <v>2</v>
      </c>
      <c r="AF6184">
        <v>1</v>
      </c>
      <c r="AG6184">
        <v>1</v>
      </c>
      <c r="AI6184">
        <v>3</v>
      </c>
      <c r="AQ6184">
        <v>2</v>
      </c>
      <c r="AR6184">
        <v>1</v>
      </c>
      <c r="AS6184">
        <v>1</v>
      </c>
      <c r="AU6184">
        <v>3</v>
      </c>
    </row>
    <row r="6185" spans="1:47" x14ac:dyDescent="0.35">
      <c r="A6185">
        <v>10480</v>
      </c>
      <c r="B6185" t="s">
        <v>47</v>
      </c>
      <c r="C6185">
        <v>2020</v>
      </c>
      <c r="D6185">
        <v>2</v>
      </c>
      <c r="E6185">
        <v>23</v>
      </c>
      <c r="F6185">
        <v>16</v>
      </c>
      <c r="G6185">
        <v>0</v>
      </c>
      <c r="H6185">
        <v>31</v>
      </c>
      <c r="I6185">
        <v>10</v>
      </c>
      <c r="J6185">
        <v>6</v>
      </c>
      <c r="K6185">
        <v>6</v>
      </c>
      <c r="R6185" t="s">
        <v>73</v>
      </c>
      <c r="T6185" t="s">
        <v>4027</v>
      </c>
      <c r="U6185">
        <v>38.481999999999999</v>
      </c>
      <c r="V6185">
        <v>44.366999999999997</v>
      </c>
      <c r="W6185">
        <v>140</v>
      </c>
      <c r="X6185">
        <v>10</v>
      </c>
      <c r="Y6185">
        <v>1</v>
      </c>
      <c r="AB6185">
        <v>60</v>
      </c>
      <c r="AC6185">
        <v>2</v>
      </c>
      <c r="AE6185">
        <v>2</v>
      </c>
      <c r="AF6185">
        <v>255</v>
      </c>
      <c r="AG6185">
        <v>3</v>
      </c>
      <c r="AH6185">
        <v>600</v>
      </c>
      <c r="AI6185">
        <v>3</v>
      </c>
      <c r="AJ6185">
        <v>10</v>
      </c>
      <c r="AK6185">
        <v>1</v>
      </c>
      <c r="AN6185">
        <v>60</v>
      </c>
      <c r="AO6185">
        <v>2</v>
      </c>
      <c r="AQ6185">
        <v>2</v>
      </c>
      <c r="AR6185">
        <v>255</v>
      </c>
      <c r="AS6185">
        <v>3</v>
      </c>
      <c r="AT6185">
        <v>600</v>
      </c>
      <c r="AU6185">
        <v>3</v>
      </c>
    </row>
    <row r="6186" spans="1:47" x14ac:dyDescent="0.35">
      <c r="A6186">
        <v>10483</v>
      </c>
      <c r="B6186" t="s">
        <v>47</v>
      </c>
      <c r="C6186">
        <v>2020</v>
      </c>
      <c r="D6186">
        <v>3</v>
      </c>
      <c r="E6186">
        <v>10</v>
      </c>
      <c r="F6186">
        <v>10</v>
      </c>
      <c r="G6186">
        <v>18</v>
      </c>
      <c r="H6186">
        <v>6</v>
      </c>
      <c r="I6186">
        <v>23</v>
      </c>
      <c r="J6186">
        <v>5</v>
      </c>
      <c r="M6186">
        <v>5</v>
      </c>
      <c r="Q6186">
        <v>8</v>
      </c>
      <c r="R6186" t="s">
        <v>676</v>
      </c>
      <c r="T6186" t="s">
        <v>4028</v>
      </c>
      <c r="U6186">
        <v>-6.8079999999999998</v>
      </c>
      <c r="V6186">
        <v>106.676</v>
      </c>
      <c r="W6186">
        <v>60</v>
      </c>
      <c r="AB6186">
        <v>4</v>
      </c>
      <c r="AC6186">
        <v>1</v>
      </c>
      <c r="AE6186">
        <v>2</v>
      </c>
      <c r="AH6186">
        <v>1137</v>
      </c>
      <c r="AI6186">
        <v>4</v>
      </c>
      <c r="AN6186">
        <v>4</v>
      </c>
      <c r="AO6186">
        <v>1</v>
      </c>
      <c r="AQ6186">
        <v>2</v>
      </c>
      <c r="AT6186">
        <v>1137</v>
      </c>
      <c r="AU6186">
        <v>4</v>
      </c>
    </row>
    <row r="6187" spans="1:47" x14ac:dyDescent="0.35">
      <c r="A6187">
        <v>10485</v>
      </c>
      <c r="B6187" t="s">
        <v>47</v>
      </c>
      <c r="C6187">
        <v>2020</v>
      </c>
      <c r="D6187">
        <v>3</v>
      </c>
      <c r="E6187">
        <v>18</v>
      </c>
      <c r="F6187">
        <v>13</v>
      </c>
      <c r="G6187">
        <v>9</v>
      </c>
      <c r="H6187">
        <v>31</v>
      </c>
      <c r="I6187">
        <v>12</v>
      </c>
      <c r="J6187">
        <v>5.7</v>
      </c>
      <c r="K6187">
        <v>5.7</v>
      </c>
      <c r="Q6187">
        <v>6</v>
      </c>
      <c r="R6187" t="s">
        <v>505</v>
      </c>
      <c r="S6187" t="s">
        <v>1799</v>
      </c>
      <c r="T6187" t="s">
        <v>1800</v>
      </c>
      <c r="U6187">
        <v>40.750999999999998</v>
      </c>
      <c r="V6187">
        <v>-112.078</v>
      </c>
      <c r="W6187">
        <v>150</v>
      </c>
      <c r="AD6187">
        <v>48.5</v>
      </c>
      <c r="AE6187">
        <v>4</v>
      </c>
      <c r="AI6187">
        <v>3</v>
      </c>
      <c r="AP6187">
        <v>48.5</v>
      </c>
      <c r="AQ6187">
        <v>4</v>
      </c>
      <c r="AU6187">
        <v>3</v>
      </c>
    </row>
    <row r="6188" spans="1:47" x14ac:dyDescent="0.35">
      <c r="A6188">
        <v>10486</v>
      </c>
      <c r="B6188" t="s">
        <v>47</v>
      </c>
      <c r="C6188">
        <v>2020</v>
      </c>
      <c r="D6188">
        <v>3</v>
      </c>
      <c r="E6188">
        <v>22</v>
      </c>
      <c r="F6188">
        <v>5</v>
      </c>
      <c r="G6188">
        <v>24</v>
      </c>
      <c r="H6188">
        <v>3</v>
      </c>
      <c r="I6188">
        <v>10</v>
      </c>
      <c r="J6188">
        <v>5.4</v>
      </c>
      <c r="K6188">
        <v>5.4</v>
      </c>
      <c r="Q6188">
        <v>8</v>
      </c>
      <c r="R6188" t="s">
        <v>389</v>
      </c>
      <c r="T6188" t="s">
        <v>4029</v>
      </c>
      <c r="U6188">
        <v>45.896999999999998</v>
      </c>
      <c r="V6188">
        <v>15.965999999999999</v>
      </c>
      <c r="W6188">
        <v>130</v>
      </c>
      <c r="X6188">
        <v>1</v>
      </c>
      <c r="Y6188">
        <v>1</v>
      </c>
      <c r="AB6188">
        <v>27</v>
      </c>
      <c r="AC6188">
        <v>1</v>
      </c>
      <c r="AD6188">
        <v>6000</v>
      </c>
      <c r="AE6188">
        <v>4</v>
      </c>
      <c r="AF6188">
        <v>6305</v>
      </c>
      <c r="AG6188">
        <v>4</v>
      </c>
      <c r="AH6188">
        <v>20000</v>
      </c>
      <c r="AI6188">
        <v>4</v>
      </c>
      <c r="AJ6188">
        <v>1</v>
      </c>
      <c r="AK6188">
        <v>1</v>
      </c>
      <c r="AN6188">
        <v>27</v>
      </c>
      <c r="AO6188">
        <v>1</v>
      </c>
      <c r="AP6188">
        <v>6000</v>
      </c>
      <c r="AQ6188">
        <v>4</v>
      </c>
      <c r="AR6188">
        <v>6305</v>
      </c>
      <c r="AS6188">
        <v>4</v>
      </c>
      <c r="AT6188">
        <v>20000</v>
      </c>
      <c r="AU6188">
        <v>4</v>
      </c>
    </row>
    <row r="6189" spans="1:47" x14ac:dyDescent="0.35">
      <c r="A6189">
        <v>10487</v>
      </c>
      <c r="B6189" t="s">
        <v>51</v>
      </c>
      <c r="C6189">
        <v>2020</v>
      </c>
      <c r="D6189">
        <v>3</v>
      </c>
      <c r="E6189">
        <v>25</v>
      </c>
      <c r="F6189">
        <v>2</v>
      </c>
      <c r="G6189">
        <v>49</v>
      </c>
      <c r="H6189">
        <v>21</v>
      </c>
      <c r="I6189">
        <v>57</v>
      </c>
      <c r="J6189">
        <v>7.5</v>
      </c>
      <c r="K6189">
        <v>7.5</v>
      </c>
      <c r="Q6189">
        <v>6</v>
      </c>
      <c r="R6189" t="s">
        <v>98</v>
      </c>
      <c r="T6189" t="s">
        <v>904</v>
      </c>
      <c r="U6189">
        <v>48.985999999999997</v>
      </c>
      <c r="V6189">
        <v>157.69300000000001</v>
      </c>
      <c r="W6189">
        <v>50</v>
      </c>
    </row>
    <row r="6190" spans="1:47" x14ac:dyDescent="0.35">
      <c r="A6190">
        <v>10488</v>
      </c>
      <c r="B6190" t="s">
        <v>47</v>
      </c>
      <c r="C6190">
        <v>2020</v>
      </c>
      <c r="D6190">
        <v>4</v>
      </c>
      <c r="E6190">
        <v>1</v>
      </c>
      <c r="F6190">
        <v>12</v>
      </c>
      <c r="G6190">
        <v>23</v>
      </c>
      <c r="H6190">
        <v>27</v>
      </c>
      <c r="I6190">
        <v>10</v>
      </c>
      <c r="J6190">
        <v>5.3</v>
      </c>
      <c r="K6190">
        <v>5.3</v>
      </c>
      <c r="R6190" t="s">
        <v>93</v>
      </c>
      <c r="T6190" t="s">
        <v>908</v>
      </c>
      <c r="U6190">
        <v>33.124000000000002</v>
      </c>
      <c r="V6190">
        <v>98.915999999999997</v>
      </c>
      <c r="W6190">
        <v>30</v>
      </c>
      <c r="AD6190">
        <v>11.28</v>
      </c>
      <c r="AE6190">
        <v>3</v>
      </c>
      <c r="AH6190">
        <v>790</v>
      </c>
      <c r="AI6190">
        <v>3</v>
      </c>
      <c r="AP6190">
        <v>11.28</v>
      </c>
      <c r="AQ6190">
        <v>3</v>
      </c>
      <c r="AT6190">
        <v>790</v>
      </c>
      <c r="AU6190">
        <v>3</v>
      </c>
    </row>
    <row r="6191" spans="1:47" x14ac:dyDescent="0.35">
      <c r="A6191">
        <v>10490</v>
      </c>
      <c r="B6191" t="s">
        <v>51</v>
      </c>
      <c r="C6191">
        <v>2020</v>
      </c>
      <c r="D6191">
        <v>5</v>
      </c>
      <c r="E6191">
        <v>2</v>
      </c>
      <c r="F6191">
        <v>12</v>
      </c>
      <c r="G6191">
        <v>51</v>
      </c>
      <c r="H6191">
        <v>6</v>
      </c>
      <c r="I6191">
        <v>17</v>
      </c>
      <c r="J6191">
        <v>6.6</v>
      </c>
      <c r="K6191">
        <v>6.6</v>
      </c>
      <c r="Q6191">
        <v>7</v>
      </c>
      <c r="R6191" t="s">
        <v>56</v>
      </c>
      <c r="T6191" t="s">
        <v>124</v>
      </c>
      <c r="U6191">
        <v>34.204999999999998</v>
      </c>
      <c r="V6191">
        <v>25.712</v>
      </c>
      <c r="W6191">
        <v>130</v>
      </c>
    </row>
    <row r="6192" spans="1:47" x14ac:dyDescent="0.35">
      <c r="A6192">
        <v>10491</v>
      </c>
      <c r="B6192" t="s">
        <v>47</v>
      </c>
      <c r="C6192">
        <v>2020</v>
      </c>
      <c r="D6192">
        <v>5</v>
      </c>
      <c r="E6192">
        <v>7</v>
      </c>
      <c r="F6192">
        <v>20</v>
      </c>
      <c r="G6192">
        <v>18</v>
      </c>
      <c r="H6192">
        <v>22</v>
      </c>
      <c r="I6192">
        <v>10</v>
      </c>
      <c r="J6192">
        <v>4.5999999999999996</v>
      </c>
      <c r="M6192">
        <v>4.5999999999999996</v>
      </c>
      <c r="R6192" t="s">
        <v>73</v>
      </c>
      <c r="T6192" t="s">
        <v>4030</v>
      </c>
      <c r="U6192">
        <v>35.725000000000001</v>
      </c>
      <c r="V6192">
        <v>52.043999999999997</v>
      </c>
      <c r="W6192">
        <v>140</v>
      </c>
      <c r="X6192">
        <v>2</v>
      </c>
      <c r="Y6192">
        <v>1</v>
      </c>
      <c r="AB6192">
        <v>22</v>
      </c>
      <c r="AC6192">
        <v>1</v>
      </c>
      <c r="AJ6192">
        <v>2</v>
      </c>
      <c r="AK6192">
        <v>1</v>
      </c>
      <c r="AN6192">
        <v>22</v>
      </c>
      <c r="AO6192">
        <v>1</v>
      </c>
    </row>
    <row r="6193" spans="1:45" x14ac:dyDescent="0.35">
      <c r="A6193">
        <v>10494</v>
      </c>
      <c r="B6193" t="s">
        <v>47</v>
      </c>
      <c r="C6193">
        <v>2020</v>
      </c>
      <c r="D6193">
        <v>5</v>
      </c>
      <c r="E6193">
        <v>18</v>
      </c>
      <c r="F6193">
        <v>13</v>
      </c>
      <c r="G6193">
        <v>48</v>
      </c>
      <c r="H6193">
        <v>3</v>
      </c>
      <c r="I6193">
        <v>10</v>
      </c>
      <c r="J6193">
        <v>5.2</v>
      </c>
      <c r="K6193">
        <v>5.2</v>
      </c>
      <c r="R6193" t="s">
        <v>93</v>
      </c>
      <c r="T6193" t="s">
        <v>4031</v>
      </c>
      <c r="U6193">
        <v>27.295999999999999</v>
      </c>
      <c r="V6193">
        <v>103.28100000000001</v>
      </c>
      <c r="W6193">
        <v>30</v>
      </c>
      <c r="X6193">
        <v>4</v>
      </c>
      <c r="Y6193">
        <v>1</v>
      </c>
      <c r="AB6193">
        <v>24</v>
      </c>
      <c r="AC6193">
        <v>1</v>
      </c>
      <c r="AE6193">
        <v>2</v>
      </c>
      <c r="AG6193">
        <v>1</v>
      </c>
      <c r="AJ6193">
        <v>4</v>
      </c>
      <c r="AK6193">
        <v>1</v>
      </c>
      <c r="AN6193">
        <v>24</v>
      </c>
      <c r="AO6193">
        <v>1</v>
      </c>
      <c r="AQ6193">
        <v>2</v>
      </c>
      <c r="AS6193">
        <v>1</v>
      </c>
    </row>
    <row r="6194" spans="1:45" x14ac:dyDescent="0.35">
      <c r="A6194">
        <v>10501</v>
      </c>
      <c r="B6194" t="s">
        <v>51</v>
      </c>
      <c r="C6194">
        <v>2020</v>
      </c>
      <c r="D6194">
        <v>5</v>
      </c>
      <c r="E6194">
        <v>29</v>
      </c>
      <c r="F6194">
        <v>5</v>
      </c>
      <c r="G6194">
        <v>30</v>
      </c>
      <c r="R6194" t="s">
        <v>676</v>
      </c>
      <c r="T6194" t="s">
        <v>4032</v>
      </c>
      <c r="U6194">
        <v>-8.0579999999999998</v>
      </c>
      <c r="V6194">
        <v>114.242</v>
      </c>
      <c r="W6194">
        <v>60</v>
      </c>
      <c r="AJ6194">
        <v>1</v>
      </c>
      <c r="AK6194">
        <v>1</v>
      </c>
    </row>
    <row r="6198" spans="1:45" x14ac:dyDescent="0.35">
      <c r="D6198">
        <f>COUNTIF(A1:A1501,"Yes")</f>
        <v>0</v>
      </c>
    </row>
    <row r="6199" spans="1:45" x14ac:dyDescent="0.35">
      <c r="D6199">
        <f>COUNTIF(B1300:B1501,"Yes")</f>
        <v>75</v>
      </c>
    </row>
    <row r="6200" spans="1:45" x14ac:dyDescent="0.35">
      <c r="D6200">
        <f>COUNTIF(B1350:B1501,"Yes")</f>
        <v>59</v>
      </c>
    </row>
    <row r="6201" spans="1:45" x14ac:dyDescent="0.35">
      <c r="D6201">
        <f>COUNTIF(B1370:B1501,"Yes")</f>
        <v>48</v>
      </c>
    </row>
    <row r="6202" spans="1:45" x14ac:dyDescent="0.35">
      <c r="D6202">
        <f>COUNTIF(B1365:B1501,"Yes")</f>
        <v>50</v>
      </c>
    </row>
    <row r="6203" spans="1:45" x14ac:dyDescent="0.35">
      <c r="D6203">
        <f>COUNTIF(B6000:B6194,"Yes")</f>
        <v>33</v>
      </c>
    </row>
    <row r="6204" spans="1:45" x14ac:dyDescent="0.35">
      <c r="D6204">
        <f>COUNTIF(B5800:B6194,"Yes")</f>
        <v>81</v>
      </c>
    </row>
    <row r="6205" spans="1:45" x14ac:dyDescent="0.35">
      <c r="D6205">
        <f>COUNTIF(B5890:B6194,"Yes")</f>
        <v>62</v>
      </c>
    </row>
    <row r="6206" spans="1:45" x14ac:dyDescent="0.35">
      <c r="D6206">
        <f>COUNTIF(B5900:B6194,"Yes")</f>
        <v>60</v>
      </c>
    </row>
    <row r="6207" spans="1:45" x14ac:dyDescent="0.35">
      <c r="D6207">
        <f>COUNTIF(B5975:B6194,"Yes")</f>
        <v>42</v>
      </c>
    </row>
    <row r="6208" spans="1:45" x14ac:dyDescent="0.35">
      <c r="D6208">
        <f>COUNTIF(B5950:B6194,"Yes")</f>
        <v>46</v>
      </c>
    </row>
    <row r="6209" spans="4:4" x14ac:dyDescent="0.35">
      <c r="D6209">
        <f>COUNTIF(B5960:B6194,"Yes")</f>
        <v>45</v>
      </c>
    </row>
    <row r="6210" spans="4:4" x14ac:dyDescent="0.35">
      <c r="D6210">
        <f>COUNTIF(B5980:B6194,"Yes")</f>
        <v>39</v>
      </c>
    </row>
    <row r="6211" spans="4:4" x14ac:dyDescent="0.35">
      <c r="D6211">
        <f>COUNTIF(B5940:B6194,"Yes")</f>
        <v>49</v>
      </c>
    </row>
    <row r="6212" spans="4:4" x14ac:dyDescent="0.35">
      <c r="D6212">
        <f>COUNTIF(B5935:B6194,"Yes")</f>
        <v>49</v>
      </c>
    </row>
    <row r="6213" spans="4:4" x14ac:dyDescent="0.35">
      <c r="D6213">
        <f>COUNTIF(B5930:B6194,"Yes")</f>
        <v>51</v>
      </c>
    </row>
    <row r="6214" spans="4:4" x14ac:dyDescent="0.35">
      <c r="D6214">
        <f>COUNTIF(B5936:B6194,"Yes")</f>
        <v>49</v>
      </c>
    </row>
    <row r="6215" spans="4:4" x14ac:dyDescent="0.35">
      <c r="D6215">
        <f>COUNTIF(B5934:B6194,"Yes")</f>
        <v>49</v>
      </c>
    </row>
    <row r="6216" spans="4:4" x14ac:dyDescent="0.35">
      <c r="D6216">
        <f>COUNTIF(B5931:B6194,"Yes")</f>
        <v>50</v>
      </c>
    </row>
  </sheetData>
  <autoFilter ref="A1:AU61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651C-4C41-4F5E-B58D-6B84CCCF9393}">
  <dimension ref="A1:S66"/>
  <sheetViews>
    <sheetView topLeftCell="D1" zoomScale="55" zoomScaleNormal="55" workbookViewId="0">
      <selection activeCell="X55" sqref="X55"/>
    </sheetView>
  </sheetViews>
  <sheetFormatPr defaultRowHeight="14.5" x14ac:dyDescent="0.35"/>
  <cols>
    <col min="12" max="12" width="14.6328125" customWidth="1"/>
    <col min="13" max="13" width="17.1796875" customWidth="1"/>
    <col min="14" max="14" width="13.1796875" customWidth="1"/>
    <col min="18" max="18" width="17.36328125" customWidth="1"/>
    <col min="19" max="19" width="11.54296875" customWidth="1"/>
  </cols>
  <sheetData>
    <row r="1" spans="1:19" x14ac:dyDescent="0.35">
      <c r="A1" t="s">
        <v>4033</v>
      </c>
      <c r="B1" t="s">
        <v>4034</v>
      </c>
      <c r="C1" t="s">
        <v>4035</v>
      </c>
      <c r="D1" s="1" t="s">
        <v>4036</v>
      </c>
      <c r="E1" t="s">
        <v>4037</v>
      </c>
      <c r="F1" t="s">
        <v>47</v>
      </c>
      <c r="G1" t="s">
        <v>4035</v>
      </c>
      <c r="H1" t="s">
        <v>4036</v>
      </c>
      <c r="I1" t="s">
        <v>4038</v>
      </c>
    </row>
    <row r="2" spans="1:19" x14ac:dyDescent="0.35">
      <c r="A2" t="s">
        <v>1423</v>
      </c>
      <c r="B2">
        <v>2016</v>
      </c>
      <c r="C2">
        <v>24</v>
      </c>
      <c r="D2">
        <v>7</v>
      </c>
      <c r="E2" t="s">
        <v>51</v>
      </c>
      <c r="G2" t="str">
        <f t="shared" ref="G2:G22" si="0">IF(C2&lt;15,"Rendah",IF(C2&lt;=40,"Dalam",IF(C2&gt;40,"Sangat dalam")))</f>
        <v>Dalam</v>
      </c>
      <c r="H2" t="str">
        <f t="shared" ref="H2:H23" si="1">IF(D2&lt;5,"Kecil",IF(D2&lt;7,"sedang",IF(D2&gt;=7,"Besar")))</f>
        <v>Besar</v>
      </c>
      <c r="I2" t="str">
        <f t="shared" ref="I2:I23" si="2">IF(E2="Yes","Berpotensi Tsunami",IF(E2="No","Tidak Berpotensi Tsunami"))</f>
        <v>Berpotensi Tsunami</v>
      </c>
      <c r="L2" t="s">
        <v>4035</v>
      </c>
      <c r="M2" t="s">
        <v>4038</v>
      </c>
      <c r="N2" t="s">
        <v>4042</v>
      </c>
      <c r="O2" t="s">
        <v>4046</v>
      </c>
      <c r="R2" t="s">
        <v>4035</v>
      </c>
      <c r="S2" t="s">
        <v>4036</v>
      </c>
    </row>
    <row r="3" spans="1:19" x14ac:dyDescent="0.35">
      <c r="A3" t="s">
        <v>1543</v>
      </c>
      <c r="B3">
        <v>2016</v>
      </c>
      <c r="C3">
        <v>16</v>
      </c>
      <c r="D3">
        <v>7.2</v>
      </c>
      <c r="E3" t="s">
        <v>51</v>
      </c>
      <c r="G3" t="str">
        <f>IF(C3&lt;15,"Rendah",IF(C3&lt;=40,"Dalam",IF(C3&gt;40,"Sangat dalam")))</f>
        <v>Dalam</v>
      </c>
      <c r="H3" t="str">
        <f t="shared" si="1"/>
        <v>Besar</v>
      </c>
      <c r="I3" t="str">
        <f t="shared" si="2"/>
        <v>Berpotensi Tsunami</v>
      </c>
      <c r="L3" t="s">
        <v>4039</v>
      </c>
      <c r="M3">
        <f>COUNTIFS(G2:G43,"Rendah",I2:I43,"Berpotensi Tsunami")</f>
        <v>9</v>
      </c>
      <c r="N3">
        <f>COUNTIFS(G2:G43,"Rendah",I2:I43,"Tidak Berpotensi Tsunami")</f>
        <v>13</v>
      </c>
      <c r="O3">
        <f>M3/21</f>
        <v>0.42857142857142855</v>
      </c>
      <c r="P3">
        <f>N3/21</f>
        <v>0.61904761904761907</v>
      </c>
      <c r="R3" t="s">
        <v>4060</v>
      </c>
      <c r="S3" t="s">
        <v>4063</v>
      </c>
    </row>
    <row r="4" spans="1:19" x14ac:dyDescent="0.35">
      <c r="A4" t="s">
        <v>1769</v>
      </c>
      <c r="B4">
        <v>2015</v>
      </c>
      <c r="C4">
        <v>11</v>
      </c>
      <c r="D4">
        <v>7</v>
      </c>
      <c r="E4" t="s">
        <v>51</v>
      </c>
      <c r="G4" t="str">
        <f t="shared" si="0"/>
        <v>Rendah</v>
      </c>
      <c r="H4" t="str">
        <f t="shared" si="1"/>
        <v>Besar</v>
      </c>
      <c r="I4" t="str">
        <f t="shared" si="2"/>
        <v>Berpotensi Tsunami</v>
      </c>
      <c r="L4" t="s">
        <v>4040</v>
      </c>
      <c r="M4">
        <f>COUNTIFS(G2:G43,"Dalam",I2:I43,"Berpotensi Tsunami")</f>
        <v>9</v>
      </c>
      <c r="N4">
        <f>COUNTIFS(G2:G43,"Dalam",I2:I43,"Tidak Berpotensi Tsunami")</f>
        <v>5</v>
      </c>
      <c r="O4">
        <f>M4/21</f>
        <v>0.42857142857142855</v>
      </c>
      <c r="P4">
        <f>N4/21</f>
        <v>0.23809523809523808</v>
      </c>
      <c r="R4" t="s">
        <v>4061</v>
      </c>
      <c r="S4" t="s">
        <v>4064</v>
      </c>
    </row>
    <row r="5" spans="1:19" x14ac:dyDescent="0.35">
      <c r="A5" t="s">
        <v>199</v>
      </c>
      <c r="B5">
        <v>2016</v>
      </c>
      <c r="C5">
        <v>10</v>
      </c>
      <c r="D5">
        <v>6</v>
      </c>
      <c r="E5" t="s">
        <v>51</v>
      </c>
      <c r="G5" t="str">
        <f t="shared" si="0"/>
        <v>Rendah</v>
      </c>
      <c r="H5" t="str">
        <f t="shared" si="1"/>
        <v>sedang</v>
      </c>
      <c r="I5" t="str">
        <f t="shared" si="2"/>
        <v>Berpotensi Tsunami</v>
      </c>
      <c r="L5" t="s">
        <v>4041</v>
      </c>
      <c r="M5">
        <f>COUNTIFS(G2:G43,"Sangat Dalam",I2:I43,"Berpotensi Tsunami")</f>
        <v>3</v>
      </c>
      <c r="N5">
        <f>COUNTIFS(G2:G43,"Sangat Dalam",I2:I43,"Tidak Berpotensi Tsunami")</f>
        <v>3</v>
      </c>
      <c r="O5">
        <f>M5/(21)</f>
        <v>0.14285714285714285</v>
      </c>
      <c r="P5">
        <f>N5/21</f>
        <v>0.14285714285714285</v>
      </c>
      <c r="R5" t="s">
        <v>4062</v>
      </c>
      <c r="S5" t="s">
        <v>4065</v>
      </c>
    </row>
    <row r="6" spans="1:19" x14ac:dyDescent="0.35">
      <c r="A6" t="s">
        <v>1186</v>
      </c>
      <c r="B6">
        <v>2016</v>
      </c>
      <c r="C6">
        <v>19</v>
      </c>
      <c r="D6">
        <v>7</v>
      </c>
      <c r="E6" t="s">
        <v>51</v>
      </c>
      <c r="G6" t="str">
        <f t="shared" si="0"/>
        <v>Dalam</v>
      </c>
      <c r="H6" t="str">
        <f t="shared" si="1"/>
        <v>Besar</v>
      </c>
      <c r="I6" t="str">
        <f t="shared" si="2"/>
        <v>Berpotensi Tsunami</v>
      </c>
    </row>
    <row r="7" spans="1:19" x14ac:dyDescent="0.35">
      <c r="A7" t="s">
        <v>1186</v>
      </c>
      <c r="B7">
        <v>2016</v>
      </c>
      <c r="C7">
        <v>15</v>
      </c>
      <c r="D7">
        <v>7.8</v>
      </c>
      <c r="E7" t="s">
        <v>51</v>
      </c>
      <c r="G7" t="str">
        <f t="shared" si="0"/>
        <v>Dalam</v>
      </c>
      <c r="H7" t="str">
        <f t="shared" si="1"/>
        <v>Besar</v>
      </c>
      <c r="I7" t="str">
        <f t="shared" si="2"/>
        <v>Berpotensi Tsunami</v>
      </c>
    </row>
    <row r="8" spans="1:19" x14ac:dyDescent="0.35">
      <c r="A8" t="s">
        <v>199</v>
      </c>
      <c r="B8">
        <v>2016</v>
      </c>
      <c r="C8">
        <v>9</v>
      </c>
      <c r="D8">
        <v>6.9</v>
      </c>
      <c r="E8" t="s">
        <v>51</v>
      </c>
      <c r="G8" t="str">
        <f t="shared" si="0"/>
        <v>Rendah</v>
      </c>
      <c r="H8" t="str">
        <f t="shared" si="1"/>
        <v>sedang</v>
      </c>
      <c r="I8" t="str">
        <f t="shared" si="2"/>
        <v>Berpotensi Tsunami</v>
      </c>
      <c r="L8" t="s">
        <v>4036</v>
      </c>
    </row>
    <row r="9" spans="1:19" x14ac:dyDescent="0.35">
      <c r="A9" t="s">
        <v>2121</v>
      </c>
      <c r="B9">
        <v>2016</v>
      </c>
      <c r="C9">
        <v>10</v>
      </c>
      <c r="D9">
        <v>7.4</v>
      </c>
      <c r="E9" t="s">
        <v>51</v>
      </c>
      <c r="G9" t="str">
        <f t="shared" ref="G9" si="3">IF(C9&lt;15,"Rendah",IF(C9&lt;=40,"Dalam",IF(C9&gt;40,"Sangat dalam")))</f>
        <v>Rendah</v>
      </c>
      <c r="H9" t="str">
        <f t="shared" ref="H9" si="4">IF(D9&lt;5,"Kecil",IF(D9&lt;7,"sedang",IF(D9&gt;=7,"Besar")))</f>
        <v>Besar</v>
      </c>
      <c r="I9" t="str">
        <f t="shared" ref="I9" si="5">IF(E9="Yes","Berpotensi Tsunami",IF(E9="No","Tidak Berpotensi Tsunami"))</f>
        <v>Berpotensi Tsunami</v>
      </c>
      <c r="L9" t="s">
        <v>4043</v>
      </c>
      <c r="M9">
        <f>COUNTIFS(H2:H43,"Kecil",I2:I43,"Berpotensi Tsunami")</f>
        <v>0</v>
      </c>
      <c r="N9">
        <f>COUNTIFS(H2:H43,"Kecil",I2:I43,"Tidak Berpotensi Tsunami")</f>
        <v>4</v>
      </c>
      <c r="O9">
        <v>0</v>
      </c>
      <c r="P9">
        <f>N9/21</f>
        <v>0.19047619047619047</v>
      </c>
    </row>
    <row r="10" spans="1:19" x14ac:dyDescent="0.35">
      <c r="A10" t="s">
        <v>1769</v>
      </c>
      <c r="B10">
        <v>2016</v>
      </c>
      <c r="C10">
        <v>40</v>
      </c>
      <c r="D10">
        <v>7.8</v>
      </c>
      <c r="E10" t="s">
        <v>51</v>
      </c>
      <c r="G10" t="str">
        <f t="shared" si="0"/>
        <v>Dalam</v>
      </c>
      <c r="H10" t="str">
        <f t="shared" si="1"/>
        <v>Besar</v>
      </c>
      <c r="I10" t="str">
        <f t="shared" si="2"/>
        <v>Berpotensi Tsunami</v>
      </c>
      <c r="L10" t="s">
        <v>4044</v>
      </c>
      <c r="M10">
        <f>COUNTIFS(H2:H43,"Sedang",I2:I43,"Berpotensi Tsunami")</f>
        <v>9</v>
      </c>
      <c r="N10">
        <f>COUNTIFS(H2:H43,"Sedang",I2:I43,"Tidak Berpotensi Tsunami")</f>
        <v>17</v>
      </c>
      <c r="O10">
        <f>M10/21</f>
        <v>0.42857142857142855</v>
      </c>
      <c r="P10">
        <f>N10/21</f>
        <v>0.80952380952380953</v>
      </c>
    </row>
    <row r="11" spans="1:19" x14ac:dyDescent="0.35">
      <c r="A11" t="s">
        <v>1769</v>
      </c>
      <c r="B11">
        <v>2016</v>
      </c>
      <c r="C11">
        <v>20</v>
      </c>
      <c r="D11">
        <v>6.9</v>
      </c>
      <c r="E11" t="s">
        <v>51</v>
      </c>
      <c r="G11" t="str">
        <f t="shared" si="0"/>
        <v>Dalam</v>
      </c>
      <c r="H11" t="str">
        <f t="shared" si="1"/>
        <v>sedang</v>
      </c>
      <c r="I11" t="str">
        <f t="shared" si="2"/>
        <v>Berpotensi Tsunami</v>
      </c>
      <c r="L11" t="s">
        <v>4045</v>
      </c>
      <c r="M11">
        <f>COUNTIFS(H2:H43,"Besar",I2:I43,"Berpotensi Tsunami")</f>
        <v>12</v>
      </c>
      <c r="N11">
        <f>COUNTIFS(H2:H43,"Besar",I2:I43,"Tidak Berpotensi Tsunami")</f>
        <v>0</v>
      </c>
      <c r="O11">
        <f>M11/21</f>
        <v>0.5714285714285714</v>
      </c>
      <c r="P11">
        <v>0</v>
      </c>
    </row>
    <row r="12" spans="1:19" x14ac:dyDescent="0.35">
      <c r="A12" t="s">
        <v>977</v>
      </c>
      <c r="B12">
        <v>2016</v>
      </c>
      <c r="C12">
        <v>95</v>
      </c>
      <c r="D12">
        <v>7.9</v>
      </c>
      <c r="E12" t="s">
        <v>51</v>
      </c>
      <c r="G12" t="str">
        <f t="shared" si="0"/>
        <v>Sangat dalam</v>
      </c>
      <c r="H12" t="str">
        <f t="shared" si="1"/>
        <v>Besar</v>
      </c>
      <c r="I12" t="str">
        <f t="shared" si="2"/>
        <v>Berpotensi Tsunami</v>
      </c>
    </row>
    <row r="13" spans="1:19" x14ac:dyDescent="0.35">
      <c r="A13" t="s">
        <v>539</v>
      </c>
      <c r="B13">
        <v>2016</v>
      </c>
      <c r="C13">
        <v>30</v>
      </c>
      <c r="D13">
        <v>7.6</v>
      </c>
      <c r="E13" t="s">
        <v>51</v>
      </c>
      <c r="G13" t="str">
        <f t="shared" si="0"/>
        <v>Dalam</v>
      </c>
      <c r="H13" t="str">
        <f t="shared" si="1"/>
        <v>Besar</v>
      </c>
      <c r="I13" t="str">
        <f t="shared" si="2"/>
        <v>Berpotensi Tsunami</v>
      </c>
    </row>
    <row r="14" spans="1:19" x14ac:dyDescent="0.35">
      <c r="A14" t="s">
        <v>1594</v>
      </c>
      <c r="B14">
        <v>2017</v>
      </c>
      <c r="C14">
        <v>12</v>
      </c>
      <c r="D14">
        <v>6.9</v>
      </c>
      <c r="E14" t="s">
        <v>51</v>
      </c>
      <c r="G14" t="str">
        <f t="shared" si="0"/>
        <v>Rendah</v>
      </c>
      <c r="H14" t="str">
        <f t="shared" si="1"/>
        <v>sedang</v>
      </c>
      <c r="I14" t="str">
        <f t="shared" si="2"/>
        <v>Berpotensi Tsunami</v>
      </c>
    </row>
    <row r="15" spans="1:19" x14ac:dyDescent="0.35">
      <c r="A15" t="s">
        <v>977</v>
      </c>
      <c r="B15">
        <v>2017</v>
      </c>
      <c r="C15">
        <v>135</v>
      </c>
      <c r="D15">
        <v>7.9</v>
      </c>
      <c r="E15" t="s">
        <v>51</v>
      </c>
      <c r="G15" t="str">
        <f t="shared" si="0"/>
        <v>Sangat dalam</v>
      </c>
      <c r="H15" t="str">
        <f t="shared" si="1"/>
        <v>Besar</v>
      </c>
      <c r="I15" t="str">
        <f t="shared" si="2"/>
        <v>Berpotensi Tsunami</v>
      </c>
      <c r="L15" t="s">
        <v>4047</v>
      </c>
    </row>
    <row r="16" spans="1:19" x14ac:dyDescent="0.35">
      <c r="A16" t="s">
        <v>539</v>
      </c>
      <c r="B16">
        <v>2017</v>
      </c>
      <c r="C16">
        <v>28</v>
      </c>
      <c r="D16">
        <v>6.9</v>
      </c>
      <c r="E16" t="s">
        <v>51</v>
      </c>
      <c r="G16" t="str">
        <f t="shared" si="0"/>
        <v>Dalam</v>
      </c>
      <c r="H16" t="str">
        <f t="shared" si="1"/>
        <v>sedang</v>
      </c>
      <c r="I16" t="str">
        <f t="shared" si="2"/>
        <v>Berpotensi Tsunami</v>
      </c>
    </row>
    <row r="17" spans="1:19" x14ac:dyDescent="0.35">
      <c r="A17" t="s">
        <v>621</v>
      </c>
      <c r="B17">
        <v>2017</v>
      </c>
      <c r="C17">
        <v>26</v>
      </c>
      <c r="D17">
        <v>6.9</v>
      </c>
      <c r="E17" t="s">
        <v>51</v>
      </c>
      <c r="G17" t="str">
        <f t="shared" si="0"/>
        <v>Dalam</v>
      </c>
      <c r="H17" t="str">
        <f t="shared" si="1"/>
        <v>sedang</v>
      </c>
      <c r="I17" t="str">
        <f t="shared" si="2"/>
        <v>Berpotensi Tsunami</v>
      </c>
      <c r="L17" t="s">
        <v>4048</v>
      </c>
      <c r="M17">
        <f>COUNTIFS(G2:G43,"Rendah",H2:H43,"Kecil",I2:I43,"Berpotensi Tsunami")</f>
        <v>0</v>
      </c>
      <c r="N17">
        <f>COUNTIFS(G2:G43,"Rendah",H2:H43,"Kecil",I2:I43,"Tidak Berpotensi Tsunami")</f>
        <v>2</v>
      </c>
      <c r="O17">
        <v>0</v>
      </c>
      <c r="P17" s="2">
        <f>N17/42</f>
        <v>4.7619047619047616E-2</v>
      </c>
    </row>
    <row r="18" spans="1:19" x14ac:dyDescent="0.35">
      <c r="A18" t="s">
        <v>743</v>
      </c>
      <c r="B18">
        <v>2017</v>
      </c>
      <c r="C18">
        <v>1</v>
      </c>
      <c r="D18">
        <v>6.2</v>
      </c>
      <c r="E18" t="s">
        <v>51</v>
      </c>
      <c r="G18" t="str">
        <f t="shared" si="0"/>
        <v>Rendah</v>
      </c>
      <c r="H18" t="str">
        <f t="shared" si="1"/>
        <v>sedang</v>
      </c>
      <c r="I18" t="str">
        <f t="shared" si="2"/>
        <v>Berpotensi Tsunami</v>
      </c>
      <c r="L18" t="s">
        <v>4049</v>
      </c>
      <c r="M18">
        <f>COUNTIFS(G2:G43,"Rendah",H2:H43,"Sedang",I2:I43,"Berpotensi Tsunami")</f>
        <v>6</v>
      </c>
      <c r="N18">
        <f>COUNTIFS(G2:G43,"Rendah",H2:H43,"Sedang",I2:I43,"Tidak Berpotensi Tsunami")</f>
        <v>11</v>
      </c>
      <c r="O18">
        <f>M18/42</f>
        <v>0.14285714285714285</v>
      </c>
      <c r="P18">
        <f>N18/42</f>
        <v>0.26190476190476192</v>
      </c>
    </row>
    <row r="19" spans="1:19" x14ac:dyDescent="0.35">
      <c r="A19" t="s">
        <v>56</v>
      </c>
      <c r="B19">
        <v>2017</v>
      </c>
      <c r="C19">
        <v>12</v>
      </c>
      <c r="D19">
        <v>6.3</v>
      </c>
      <c r="E19" t="s">
        <v>51</v>
      </c>
      <c r="G19" t="str">
        <f t="shared" si="0"/>
        <v>Rendah</v>
      </c>
      <c r="H19" t="str">
        <f t="shared" si="1"/>
        <v>sedang</v>
      </c>
      <c r="I19" t="str">
        <f t="shared" si="2"/>
        <v>Berpotensi Tsunami</v>
      </c>
      <c r="L19" t="s">
        <v>4050</v>
      </c>
      <c r="M19">
        <f>COUNTIFS(G2:G43,"Rendah",H2:H43,"Besar",I2:I43,"Berpotensi Tsunami")</f>
        <v>3</v>
      </c>
      <c r="N19">
        <f>COUNTIFS(G2:G43,"Rendah",H2:H43,"Besar",I2:I43,"Tidak Berpotensi Tsunami")</f>
        <v>0</v>
      </c>
      <c r="O19">
        <f>M19/42</f>
        <v>7.1428571428571425E-2</v>
      </c>
      <c r="P19">
        <v>0</v>
      </c>
    </row>
    <row r="20" spans="1:19" x14ac:dyDescent="0.35">
      <c r="A20" t="s">
        <v>98</v>
      </c>
      <c r="B20">
        <v>2017</v>
      </c>
      <c r="C20">
        <v>10</v>
      </c>
      <c r="D20">
        <v>7.7</v>
      </c>
      <c r="E20" t="s">
        <v>51</v>
      </c>
      <c r="G20" t="str">
        <f t="shared" si="0"/>
        <v>Rendah</v>
      </c>
      <c r="H20" t="str">
        <f t="shared" si="1"/>
        <v>Besar</v>
      </c>
      <c r="I20" t="str">
        <f t="shared" si="2"/>
        <v>Berpotensi Tsunami</v>
      </c>
      <c r="L20" t="s">
        <v>4051</v>
      </c>
      <c r="M20">
        <f>COUNTIFS(G2:G43,"Dalam",H2:H43,"Kecil",I2:I43,"Berpotensi Tsunami")</f>
        <v>0</v>
      </c>
      <c r="N20">
        <f>COUNTIFS(G2:G43,"Dalam",H2:H43,"Kecil",I2:I43,"Tidak Berpotensi Tsunami")</f>
        <v>1</v>
      </c>
      <c r="O20">
        <v>0</v>
      </c>
      <c r="P20">
        <f>N20/42</f>
        <v>2.3809523809523808E-2</v>
      </c>
    </row>
    <row r="21" spans="1:19" x14ac:dyDescent="0.35">
      <c r="A21" t="s">
        <v>80</v>
      </c>
      <c r="B21">
        <v>2017</v>
      </c>
      <c r="C21">
        <v>7</v>
      </c>
      <c r="D21">
        <v>6.6</v>
      </c>
      <c r="E21" t="s">
        <v>51</v>
      </c>
      <c r="G21" t="str">
        <f t="shared" si="0"/>
        <v>Rendah</v>
      </c>
      <c r="H21" t="str">
        <f t="shared" si="1"/>
        <v>sedang</v>
      </c>
      <c r="I21" t="str">
        <f t="shared" si="2"/>
        <v>Berpotensi Tsunami</v>
      </c>
      <c r="L21" t="s">
        <v>4052</v>
      </c>
      <c r="M21">
        <f>COUNTIFS(G2:G43,"Dalam",H2:H43,"Sedang",I2:I43,"Berpotensi Tsunami")</f>
        <v>3</v>
      </c>
      <c r="N21">
        <f>COUNTIFS(G2:G43,"Dalam",H2:H43,"Sedang",I2:I43,"Tidak Berpotensi Tsunami")</f>
        <v>4</v>
      </c>
      <c r="O21">
        <f>M21/42</f>
        <v>7.1428571428571425E-2</v>
      </c>
      <c r="P21">
        <f>N21/42</f>
        <v>9.5238095238095233E-2</v>
      </c>
    </row>
    <row r="22" spans="1:19" x14ac:dyDescent="0.35">
      <c r="A22" t="s">
        <v>543</v>
      </c>
      <c r="B22">
        <v>2017</v>
      </c>
      <c r="C22">
        <v>46</v>
      </c>
      <c r="D22">
        <v>8.1999999999999993</v>
      </c>
      <c r="E22" t="s">
        <v>51</v>
      </c>
      <c r="G22" t="str">
        <f t="shared" si="0"/>
        <v>Sangat dalam</v>
      </c>
      <c r="H22" t="str">
        <f t="shared" si="1"/>
        <v>Besar</v>
      </c>
      <c r="I22" t="str">
        <f t="shared" si="2"/>
        <v>Berpotensi Tsunami</v>
      </c>
      <c r="L22" t="s">
        <v>4053</v>
      </c>
      <c r="M22">
        <f>COUNTIFS(G2:G43,"Dalam",H2:H43,"Besar",I2:I43,"Berpotensi Tsunami")</f>
        <v>6</v>
      </c>
      <c r="N22">
        <f>COUNTIFS(G2:G43,"Dalam",H2:H43,"Besar",I2:I43,"Tidak Berpotensi Tsunami")</f>
        <v>0</v>
      </c>
      <c r="O22">
        <f>M22/42</f>
        <v>0.14285714285714285</v>
      </c>
      <c r="P22">
        <v>0</v>
      </c>
    </row>
    <row r="23" spans="1:19" x14ac:dyDescent="0.35">
      <c r="A23" t="s">
        <v>77</v>
      </c>
      <c r="B23">
        <v>2005</v>
      </c>
      <c r="C23">
        <v>43</v>
      </c>
      <c r="D23">
        <v>4.4000000000000004</v>
      </c>
      <c r="E23" t="s">
        <v>47</v>
      </c>
      <c r="G23" t="str">
        <f>IF(C23&lt;15,"Rendah",IF(C23&lt;=40,"Dalam",IF(C23&gt;40,"Sangat dalam")))</f>
        <v>Sangat dalam</v>
      </c>
      <c r="H23" t="str">
        <f t="shared" si="1"/>
        <v>Kecil</v>
      </c>
      <c r="I23" t="str">
        <f t="shared" si="2"/>
        <v>Tidak Berpotensi Tsunami</v>
      </c>
      <c r="L23" t="s">
        <v>4054</v>
      </c>
      <c r="M23">
        <f>COUNTIFS(G2:G43,"Sangat Dalam",H2:H43,"Kecil",I2:I43,"Berpotensi Tsunami")</f>
        <v>0</v>
      </c>
      <c r="N23">
        <f>COUNTIFS(G2:G43,"Sangat Dalam",H2:H43,"Kecil",I2:I43,"Tidak Berpotensi Tsunami")</f>
        <v>1</v>
      </c>
      <c r="O23">
        <v>0</v>
      </c>
      <c r="P23">
        <f>N23/42</f>
        <v>2.3809523809523808E-2</v>
      </c>
    </row>
    <row r="24" spans="1:19" x14ac:dyDescent="0.35">
      <c r="A24" t="s">
        <v>676</v>
      </c>
      <c r="B24">
        <v>2019</v>
      </c>
      <c r="C24">
        <v>54</v>
      </c>
      <c r="D24">
        <v>5</v>
      </c>
      <c r="E24" t="s">
        <v>47</v>
      </c>
      <c r="G24" t="str">
        <f t="shared" ref="G24:G43" si="6">IF(C24&lt;15,"Rendah",IF(C24&lt;=40,"Dalam",IF(C24&gt;40,"Sangat dalam")))</f>
        <v>Sangat dalam</v>
      </c>
      <c r="H24" t="str">
        <f t="shared" ref="H24:H43" si="7">IF(D24&lt;5,"Kecil",IF(D24&lt;7,"sedang",IF(D24&gt;=7,"Besar")))</f>
        <v>sedang</v>
      </c>
      <c r="I24" t="str">
        <f t="shared" ref="I24:I43" si="8">IF(E24="Yes","Berpotensi Tsunami",IF(E24="No","Tidak Berpotensi Tsunami"))</f>
        <v>Tidak Berpotensi Tsunami</v>
      </c>
      <c r="L24" t="s">
        <v>4055</v>
      </c>
      <c r="M24">
        <f>COUNTIFS(G2:G43,"Sangat Dalam",H2:H43,"Sedang",I2:I43,"Berpotensi Tsunami")</f>
        <v>0</v>
      </c>
      <c r="N24">
        <f>COUNTIFS(G2:G43,"Sangat Dalam",H2:H43,"Sedang",I2:I43,"Tidak Berpotensi Tsunami")</f>
        <v>2</v>
      </c>
      <c r="O24">
        <v>0</v>
      </c>
      <c r="P24">
        <f>2/42</f>
        <v>4.7619047619047616E-2</v>
      </c>
    </row>
    <row r="25" spans="1:19" x14ac:dyDescent="0.35">
      <c r="A25" t="s">
        <v>93</v>
      </c>
      <c r="B25">
        <v>2019</v>
      </c>
      <c r="C25">
        <v>17</v>
      </c>
      <c r="D25">
        <v>4.8</v>
      </c>
      <c r="E25" t="s">
        <v>47</v>
      </c>
      <c r="G25" t="str">
        <f t="shared" si="6"/>
        <v>Dalam</v>
      </c>
      <c r="H25" t="str">
        <f t="shared" si="7"/>
        <v>Kecil</v>
      </c>
      <c r="I25" t="str">
        <f t="shared" si="8"/>
        <v>Tidak Berpotensi Tsunami</v>
      </c>
      <c r="L25" t="s">
        <v>4056</v>
      </c>
      <c r="M25">
        <f>COUNTIFS(G2:G43,"Sangat Dalam",H2:H43,"Besar",I2:I43,"Berpotensi Tsunami")</f>
        <v>3</v>
      </c>
      <c r="N25">
        <f>COUNTIFS(G2:G43,"Sangat Dalam",H2:H43,"Besar",I2:I43,"Tidak Berpotensi Tsunami")</f>
        <v>0</v>
      </c>
      <c r="O25">
        <f>M25/42</f>
        <v>7.1428571428571425E-2</v>
      </c>
      <c r="P25">
        <v>0</v>
      </c>
    </row>
    <row r="26" spans="1:19" x14ac:dyDescent="0.35">
      <c r="A26" t="s">
        <v>621</v>
      </c>
      <c r="B26">
        <v>2019</v>
      </c>
      <c r="C26">
        <v>15</v>
      </c>
      <c r="D26">
        <v>6.6</v>
      </c>
      <c r="E26" t="s">
        <v>47</v>
      </c>
      <c r="G26" t="str">
        <f t="shared" si="6"/>
        <v>Dalam</v>
      </c>
      <c r="H26" t="str">
        <f t="shared" si="7"/>
        <v>sedang</v>
      </c>
      <c r="I26" t="str">
        <f t="shared" si="8"/>
        <v>Tidak Berpotensi Tsunami</v>
      </c>
    </row>
    <row r="27" spans="1:19" x14ac:dyDescent="0.35">
      <c r="A27" t="s">
        <v>621</v>
      </c>
      <c r="B27">
        <v>2019</v>
      </c>
      <c r="C27">
        <v>10</v>
      </c>
      <c r="D27">
        <v>6.5</v>
      </c>
      <c r="E27" t="s">
        <v>47</v>
      </c>
      <c r="G27" t="str">
        <f t="shared" si="6"/>
        <v>Rendah</v>
      </c>
      <c r="H27" t="str">
        <f t="shared" si="7"/>
        <v>sedang</v>
      </c>
      <c r="I27" t="str">
        <f t="shared" si="8"/>
        <v>Tidak Berpotensi Tsunami</v>
      </c>
      <c r="M27" t="s">
        <v>4067</v>
      </c>
      <c r="S27">
        <f>(O19*0.5)/((O17*0.5)+(O18*0.5)+(O19*0.5)+(O20*0.5)+(O21*0.5)+(O22*0.5)+(O23*0.5)+(O24*0.5)+(O25*0.5)+(P19*0.5)+(P17*0.5)+(P18*0.5)+(P20*0.5)+(P21*0.5)+(P22*0.5)+(P23*0.5)+(P24*0.5)+(P25*0.5))</f>
        <v>7.1428571428571425E-2</v>
      </c>
    </row>
    <row r="28" spans="1:19" x14ac:dyDescent="0.35">
      <c r="A28" t="s">
        <v>73</v>
      </c>
      <c r="B28">
        <v>2019</v>
      </c>
      <c r="C28">
        <v>10</v>
      </c>
      <c r="E28" t="s">
        <v>47</v>
      </c>
      <c r="G28" t="str">
        <f t="shared" si="6"/>
        <v>Rendah</v>
      </c>
      <c r="H28" t="str">
        <f t="shared" si="7"/>
        <v>Kecil</v>
      </c>
      <c r="I28" t="str">
        <f t="shared" si="8"/>
        <v>Tidak Berpotensi Tsunami</v>
      </c>
      <c r="M28" t="s">
        <v>4068</v>
      </c>
      <c r="S28">
        <f>(P19*0.5)/((O17*0.5)+(O18*0.5)+(O19*0.5)+(O20*0.5)+(O21*0.5)+(O22*0.5)+(O23*0.5)+(O24*0.5)+(O25*0.5)+(P19*0.5)+(P17*0.5)+(P18*0.5)+(P20*0.5)+(P21*0.5)+(P22*0.5)+(P23*0.5)+(P24*0.5)+(P25*0.5))</f>
        <v>0</v>
      </c>
    </row>
    <row r="29" spans="1:19" x14ac:dyDescent="0.35">
      <c r="A29" t="s">
        <v>676</v>
      </c>
      <c r="B29">
        <v>2019</v>
      </c>
      <c r="C29">
        <v>50</v>
      </c>
      <c r="D29">
        <v>5</v>
      </c>
      <c r="E29" t="s">
        <v>47</v>
      </c>
      <c r="G29" t="str">
        <f t="shared" si="6"/>
        <v>Sangat dalam</v>
      </c>
      <c r="H29" t="str">
        <f t="shared" si="7"/>
        <v>sedang</v>
      </c>
      <c r="I29" t="str">
        <f t="shared" si="8"/>
        <v>Tidak Berpotensi Tsunami</v>
      </c>
    </row>
    <row r="30" spans="1:19" x14ac:dyDescent="0.35">
      <c r="A30" t="s">
        <v>621</v>
      </c>
      <c r="B30">
        <v>2019</v>
      </c>
      <c r="D30">
        <v>5.9</v>
      </c>
      <c r="E30" t="s">
        <v>47</v>
      </c>
      <c r="G30" t="str">
        <f t="shared" si="6"/>
        <v>Rendah</v>
      </c>
      <c r="H30" t="str">
        <f t="shared" si="7"/>
        <v>sedang</v>
      </c>
      <c r="I30" t="str">
        <f t="shared" si="8"/>
        <v>Tidak Berpotensi Tsunami</v>
      </c>
    </row>
    <row r="31" spans="1:19" x14ac:dyDescent="0.35">
      <c r="A31" t="s">
        <v>93</v>
      </c>
      <c r="B31">
        <v>2019</v>
      </c>
      <c r="C31">
        <v>10</v>
      </c>
      <c r="D31">
        <v>5</v>
      </c>
      <c r="E31" t="s">
        <v>47</v>
      </c>
      <c r="G31" t="str">
        <f t="shared" si="6"/>
        <v>Rendah</v>
      </c>
      <c r="H31" t="str">
        <f t="shared" si="7"/>
        <v>sedang</v>
      </c>
      <c r="I31" t="str">
        <f t="shared" si="8"/>
        <v>Tidak Berpotensi Tsunami</v>
      </c>
    </row>
    <row r="32" spans="1:19" x14ac:dyDescent="0.35">
      <c r="A32" t="s">
        <v>100</v>
      </c>
      <c r="B32">
        <v>2019</v>
      </c>
      <c r="C32">
        <v>20</v>
      </c>
      <c r="D32">
        <v>6.4</v>
      </c>
      <c r="E32" t="s">
        <v>47</v>
      </c>
      <c r="G32" t="str">
        <f t="shared" si="6"/>
        <v>Dalam</v>
      </c>
      <c r="H32" t="str">
        <f t="shared" si="7"/>
        <v>sedang</v>
      </c>
      <c r="I32" t="str">
        <f t="shared" si="8"/>
        <v>Tidak Berpotensi Tsunami</v>
      </c>
      <c r="M32" t="s">
        <v>4084</v>
      </c>
      <c r="S32">
        <f>(O17*0.5)/((O17*0.5)+(O18*0.5)+(O19*0.5)+(O20*0.5)+(O21*0.5)+(O22*0.5)+(O23*0.5)+(O24*0.5)+(O25*0.5)+(P19*0.5)+(P17*0.5)+(P18*0.5)+(P20*0.5)+(P21*0.5)+(P22*0.5)+(P23*0.5)+(P24*0.5)+(P25*0.5))</f>
        <v>0</v>
      </c>
    </row>
    <row r="33" spans="1:19" x14ac:dyDescent="0.35">
      <c r="A33" t="s">
        <v>621</v>
      </c>
      <c r="B33">
        <v>2019</v>
      </c>
      <c r="C33">
        <v>22</v>
      </c>
      <c r="D33">
        <v>6.8</v>
      </c>
      <c r="E33" t="s">
        <v>47</v>
      </c>
      <c r="G33" t="str">
        <f t="shared" si="6"/>
        <v>Dalam</v>
      </c>
      <c r="H33" t="str">
        <f t="shared" si="7"/>
        <v>sedang</v>
      </c>
      <c r="I33" t="str">
        <f t="shared" si="8"/>
        <v>Tidak Berpotensi Tsunami</v>
      </c>
      <c r="M33" t="s">
        <v>4069</v>
      </c>
      <c r="S33">
        <f>(P17*0.5)/((O17*0.5)+(O18*0.5)+(O19*0.5)+(O20*0.5)+(O21*0.5)+(O22*0.5)+(O23*0.5)+(O24*0.5)+(O25*0.5)+(P19*0.5)+(P17*0.5)+(P18*0.5)+(P20*0.5)+(P21*0.5)+(P22*0.5)+(P23*0.5)+(P24*0.5)+(P25*0.5))</f>
        <v>4.7619047619047616E-2</v>
      </c>
    </row>
    <row r="34" spans="1:19" x14ac:dyDescent="0.35">
      <c r="A34" t="s">
        <v>93</v>
      </c>
      <c r="B34">
        <v>2019</v>
      </c>
      <c r="C34">
        <v>10</v>
      </c>
      <c r="D34">
        <v>5.2</v>
      </c>
      <c r="E34" t="s">
        <v>47</v>
      </c>
      <c r="G34" t="str">
        <f t="shared" si="6"/>
        <v>Rendah</v>
      </c>
      <c r="H34" t="str">
        <f t="shared" si="7"/>
        <v>sedang</v>
      </c>
      <c r="I34" t="str">
        <f t="shared" si="8"/>
        <v>Tidak Berpotensi Tsunami</v>
      </c>
    </row>
    <row r="35" spans="1:19" x14ac:dyDescent="0.35">
      <c r="A35" t="s">
        <v>93</v>
      </c>
      <c r="B35">
        <v>2020</v>
      </c>
      <c r="C35">
        <v>6</v>
      </c>
      <c r="D35">
        <v>6</v>
      </c>
      <c r="E35" t="s">
        <v>47</v>
      </c>
      <c r="G35" t="str">
        <f t="shared" si="6"/>
        <v>Rendah</v>
      </c>
      <c r="H35" t="str">
        <f t="shared" si="7"/>
        <v>sedang</v>
      </c>
      <c r="I35" t="str">
        <f t="shared" si="8"/>
        <v>Tidak Berpotensi Tsunami</v>
      </c>
    </row>
    <row r="36" spans="1:19" x14ac:dyDescent="0.35">
      <c r="A36" t="s">
        <v>80</v>
      </c>
      <c r="B36">
        <v>2020</v>
      </c>
      <c r="C36">
        <v>12</v>
      </c>
      <c r="D36">
        <v>6.7</v>
      </c>
      <c r="E36" t="s">
        <v>47</v>
      </c>
      <c r="G36" t="str">
        <f t="shared" si="6"/>
        <v>Rendah</v>
      </c>
      <c r="H36" t="str">
        <f t="shared" si="7"/>
        <v>sedang</v>
      </c>
      <c r="I36" t="str">
        <f t="shared" si="8"/>
        <v>Tidak Berpotensi Tsunami</v>
      </c>
    </row>
    <row r="37" spans="1:19" x14ac:dyDescent="0.35">
      <c r="A37" t="s">
        <v>73</v>
      </c>
      <c r="B37">
        <v>2020</v>
      </c>
      <c r="C37">
        <v>10</v>
      </c>
      <c r="D37">
        <v>6</v>
      </c>
      <c r="E37" t="s">
        <v>47</v>
      </c>
      <c r="G37" t="str">
        <f t="shared" si="6"/>
        <v>Rendah</v>
      </c>
      <c r="H37" t="str">
        <f t="shared" si="7"/>
        <v>sedang</v>
      </c>
      <c r="I37" t="str">
        <f t="shared" si="8"/>
        <v>Tidak Berpotensi Tsunami</v>
      </c>
      <c r="M37" t="s">
        <v>4070</v>
      </c>
      <c r="S37">
        <f>(O20*0.5)/((O17*0.5)+(O18*0.5)+(O19*0.5)+(O20*0.5)+(O21*0.5)+(O22*0.5)+(O23*0.5)+(O24*0.5)+(O25*0.5)+(P19*0.5)+(P17*0.5)+(P18*0.5)+(P20*0.5)+(P21*0.5)+(P22*0.5)+(P23*0.5)+(P24*0.5)+(P25*0.5))</f>
        <v>0</v>
      </c>
    </row>
    <row r="38" spans="1:19" x14ac:dyDescent="0.35">
      <c r="A38" t="s">
        <v>676</v>
      </c>
      <c r="B38">
        <v>2020</v>
      </c>
      <c r="C38">
        <v>23</v>
      </c>
      <c r="D38">
        <v>5</v>
      </c>
      <c r="E38" t="s">
        <v>47</v>
      </c>
      <c r="G38" t="str">
        <f t="shared" si="6"/>
        <v>Dalam</v>
      </c>
      <c r="H38" t="str">
        <f t="shared" si="7"/>
        <v>sedang</v>
      </c>
      <c r="I38" t="str">
        <f t="shared" si="8"/>
        <v>Tidak Berpotensi Tsunami</v>
      </c>
      <c r="M38" t="s">
        <v>4071</v>
      </c>
      <c r="S38">
        <f>(P20*0.5)/((O17*0.5)+(O18*0.5)+(O19*0.5)+(O20*0.5)+(O21*0.5)+(O22*0.5)+(O23*0.5)+(O24*0.5)+(O25*0.5)+(P19*0.5)+(P17*0.5)+(P18*0.5)+(P20*0.5)+(P21*0.5)+(P22*0.5)+(P23*0.5)+(P24*0.5)+(P25*0.5))</f>
        <v>2.3809523809523808E-2</v>
      </c>
    </row>
    <row r="39" spans="1:19" x14ac:dyDescent="0.35">
      <c r="A39" t="s">
        <v>505</v>
      </c>
      <c r="B39">
        <v>2020</v>
      </c>
      <c r="C39">
        <v>12</v>
      </c>
      <c r="D39">
        <v>5.7</v>
      </c>
      <c r="E39" t="s">
        <v>47</v>
      </c>
      <c r="G39" t="str">
        <f t="shared" si="6"/>
        <v>Rendah</v>
      </c>
      <c r="H39" t="str">
        <f t="shared" si="7"/>
        <v>sedang</v>
      </c>
      <c r="I39" t="str">
        <f t="shared" si="8"/>
        <v>Tidak Berpotensi Tsunami</v>
      </c>
    </row>
    <row r="40" spans="1:19" x14ac:dyDescent="0.35">
      <c r="A40" t="s">
        <v>389</v>
      </c>
      <c r="B40">
        <v>2020</v>
      </c>
      <c r="C40">
        <v>10</v>
      </c>
      <c r="D40">
        <v>5.4</v>
      </c>
      <c r="E40" t="s">
        <v>47</v>
      </c>
      <c r="G40" t="str">
        <f t="shared" si="6"/>
        <v>Rendah</v>
      </c>
      <c r="H40" t="str">
        <f t="shared" si="7"/>
        <v>sedang</v>
      </c>
      <c r="I40" t="str">
        <f t="shared" si="8"/>
        <v>Tidak Berpotensi Tsunami</v>
      </c>
      <c r="M40" t="s">
        <v>4072</v>
      </c>
      <c r="S40">
        <f>(O22*0.5)/((O17*0.5)+(O18*0.5)+(O19*0.5)+(O20*0.5)+(O21*0.5)+(O22*0.5)+(O23*0.5)+(O24*0.5)+(O25*0.5)+(P19*0.5)+(P17*0.5)+(P18*0.5)+(P20*0.5)+(P21*0.5)+(P22*0.5)+(P23*0.5)+(P24*0.5)+(P25*0.5))</f>
        <v>0.14285714285714285</v>
      </c>
    </row>
    <row r="41" spans="1:19" x14ac:dyDescent="0.35">
      <c r="A41" t="s">
        <v>93</v>
      </c>
      <c r="B41">
        <v>2020</v>
      </c>
      <c r="C41">
        <v>10</v>
      </c>
      <c r="D41">
        <v>5.3</v>
      </c>
      <c r="E41" t="s">
        <v>47</v>
      </c>
      <c r="G41" t="str">
        <f t="shared" si="6"/>
        <v>Rendah</v>
      </c>
      <c r="H41" t="str">
        <f t="shared" si="7"/>
        <v>sedang</v>
      </c>
      <c r="I41" t="str">
        <f t="shared" si="8"/>
        <v>Tidak Berpotensi Tsunami</v>
      </c>
      <c r="M41" t="s">
        <v>4073</v>
      </c>
      <c r="S41">
        <f>(P22*0.5)/((O17*0.5)+(O18*0.5)+(O19*0.5)+(O20*0.5)+(O21*0.5)+(O22*0.5)+(O23*0.5)+(O24*0.5)+(O25*0.5)+(P19*0.5)+(P17*0.5)+(P18*0.5)+(P20*0.5)+(P21*0.5)+(P22*0.5)+(P23*0.5)+(P24*0.5)+(P25*0.5))</f>
        <v>0</v>
      </c>
    </row>
    <row r="42" spans="1:19" x14ac:dyDescent="0.35">
      <c r="A42" t="s">
        <v>73</v>
      </c>
      <c r="B42">
        <v>2020</v>
      </c>
      <c r="C42">
        <v>10</v>
      </c>
      <c r="D42">
        <v>4.5999999999999996</v>
      </c>
      <c r="E42" t="s">
        <v>47</v>
      </c>
      <c r="G42" t="str">
        <f t="shared" si="6"/>
        <v>Rendah</v>
      </c>
      <c r="H42" t="str">
        <f t="shared" si="7"/>
        <v>Kecil</v>
      </c>
      <c r="I42" t="str">
        <f t="shared" si="8"/>
        <v>Tidak Berpotensi Tsunami</v>
      </c>
    </row>
    <row r="43" spans="1:19" x14ac:dyDescent="0.35">
      <c r="A43" t="s">
        <v>93</v>
      </c>
      <c r="B43">
        <v>2020</v>
      </c>
      <c r="C43">
        <v>10</v>
      </c>
      <c r="D43">
        <v>5.2</v>
      </c>
      <c r="E43" t="s">
        <v>47</v>
      </c>
      <c r="G43" t="str">
        <f t="shared" si="6"/>
        <v>Rendah</v>
      </c>
      <c r="H43" t="str">
        <f t="shared" si="7"/>
        <v>sedang</v>
      </c>
      <c r="I43" t="str">
        <f t="shared" si="8"/>
        <v>Tidak Berpotensi Tsunami</v>
      </c>
    </row>
    <row r="45" spans="1:19" x14ac:dyDescent="0.35">
      <c r="M45" t="s">
        <v>4074</v>
      </c>
      <c r="S45">
        <f>(O25*0.5)/((O17*0.5)+(O18*0.5)+(O19*0.5)+(O20*0.5)+(O21*0.5)+(O22*0.5)+(O23*0.5)+(O24*0.5)+(O25*0.5)+(P19*0.5)+(P17*0.5)+(P18*0.5)+(P20*0.5)+(P21*0.5)+(P22*0.5)+(P23*0.5)+(P24*0.5)+(P25*0.5))</f>
        <v>7.1428571428571425E-2</v>
      </c>
    </row>
    <row r="46" spans="1:19" x14ac:dyDescent="0.35">
      <c r="M46" t="s">
        <v>4075</v>
      </c>
      <c r="S46">
        <f>(P25*0.5)/((O17*0.5)+(O18*0.5)+(O19*0.5)+(O20*0.5)+(O21*0.5)+(O22*0.5)+(O23*0.5)+(O24*0.5)+(O25*0.5)+(P19*0.5)+(P17*0.5)+(P18*0.5)+(P20*0.5)+(P21*0.5)+(P22*0.5)+(P23*0.5)+(P24*0.5)+(P25*0.5))</f>
        <v>0</v>
      </c>
    </row>
    <row r="50" spans="13:19" x14ac:dyDescent="0.35">
      <c r="M50" t="s">
        <v>4076</v>
      </c>
      <c r="S50">
        <f>(O18*0.5)/((O17*0.5)+(O18*0.5)+(O19*0.5)+(O20*0.5)+(O21*0.5)+(O22*0.5)+(O23*0.5)+(O24*0.5)+(O25*0.5)+(P19*0.5)+(P17*0.5)+(P18*0.5)+(P20*0.5)+(P21*0.5)+(P22*0.5)+(P23*0.5)+(P24*0.5)+(P25*0.5))</f>
        <v>0.14285714285714285</v>
      </c>
    </row>
    <row r="51" spans="13:19" x14ac:dyDescent="0.35">
      <c r="M51" t="s">
        <v>4077</v>
      </c>
      <c r="S51">
        <f>(P18*0.5)/((O17*0.5)+(O18*0.5)+(O19*0.5)+(O20*0.5)+(O21*0.5)+(O22*0.5)+(O23*0.5)+(O24*0.5)+(O25*0.5)+(P19*0.5)+(P17*0.5)+(P18*0.5)+(P20*0.5)+(P21*0.5)+(P22*0.5)+(P23*0.5)+(P24*0.5)+(P25*0.5))</f>
        <v>0.26190476190476192</v>
      </c>
    </row>
    <row r="55" spans="13:19" x14ac:dyDescent="0.35">
      <c r="M55" t="s">
        <v>4078</v>
      </c>
      <c r="S55">
        <f>(O21*0.5)/((O17*0.5)+(O18*0.5)+(O19*0.5)+(O20*0.5)+(O21*0.5)+(O22*0.5)+(O23*0.5)+(O24*0.5)+(O25*0.5)+(P19*0.5)+(P17*0.5)+(P18*0.5)+(P20*0.5)+(P21*0.5)+(P22*0.5)+(P23*0.5)+(P24*0.5)+(P25*0.5))</f>
        <v>7.1428571428571425E-2</v>
      </c>
    </row>
    <row r="56" spans="13:19" x14ac:dyDescent="0.35">
      <c r="M56" t="s">
        <v>4079</v>
      </c>
      <c r="S56">
        <f>(P21*0.5)/((O17*0.5)+(O18*0.5)+(O19*0.5)+(O20*0.5)+(O21*0.5)+(O22*0.5)+(O23*0.5)+(O24*0.5)+(O25*0.5)+(P19*0.5)+(P17*0.5)+(P18*0.5)+(P20*0.5)+(P21*0.5)+(P22*0.5)+(P23*0.5)+(P24*0.5)+(P25*0.5))</f>
        <v>9.5238095238095233E-2</v>
      </c>
    </row>
    <row r="60" spans="13:19" x14ac:dyDescent="0.35">
      <c r="M60" t="s">
        <v>4080</v>
      </c>
      <c r="S60">
        <f>(O24*0.5)/((O17*0.5)+(O18*0.5)+(O19*0.5)+(O20*0.5)+(O21*0.5)+(O22*0.5)+(O23*0.5)+(O24*0.5)+(O25*0.5)+(P19*0.5)+(P17*0.5)+(P18*0.5)+(P20*0.5)+(P21*0.5)+(P22*0.5)+(P23*0.5)+(P24*0.5)+(P25*0.5))</f>
        <v>0</v>
      </c>
    </row>
    <row r="61" spans="13:19" x14ac:dyDescent="0.35">
      <c r="M61" t="s">
        <v>4081</v>
      </c>
      <c r="S61">
        <f>(P24*0.5)/((O17*0.5)+(O18*0.5)+(O19*0.5)+(O20*0.5)+(O21*0.5)+(O22*0.5)+(O23*0.5)+(O24*0.5)+(O25*0.5)+(P19*0.5)+(P17*0.5)+(P18*0.5)+(P20*0.5)+(P21*0.5)+(P22*0.5)+(P23*0.5)+(P24*0.5)+(P25*0.5))</f>
        <v>4.7619047619047616E-2</v>
      </c>
    </row>
    <row r="65" spans="13:19" x14ac:dyDescent="0.35">
      <c r="M65" t="s">
        <v>4082</v>
      </c>
      <c r="S65">
        <f>(O23*0.5)/((O17*0.5)+(O18*0.5)+(O19*0.5)+(O20*0.5)+(O21*0.5)+(O22*0.5)+(O23*0.5)+(O24*0.5)+(O25*0.5)+(P19*0.5)+(P17*0.5)+(P18*0.5)+(P20*0.5)+(P21*0.5)+(P22*0.5)+(P23*0.5)+(P24*0.5)+(P25*0.5))</f>
        <v>0</v>
      </c>
    </row>
    <row r="66" spans="13:19" x14ac:dyDescent="0.35">
      <c r="M66" t="s">
        <v>4083</v>
      </c>
      <c r="S66">
        <f>(P23*0.5)/((O17*0.5)+(O18*0.5)+(O19*0.5)+(O20*0.5)+(O21*0.5)+(O22*0.5)+(O23*0.5)+(O24*0.5)+(O25*0.5)+(P19*0.5)+(P17*0.5)+(P18*0.5)+(P20*0.5)+(P21*0.5)+(P22*0.5)+(P23*0.5)+(P24*0.5)+(P25*0.5))</f>
        <v>2.3809523809523808E-2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98D2-0F65-40A3-9646-7373166ABBE0}">
  <dimension ref="A1:H11"/>
  <sheetViews>
    <sheetView workbookViewId="0">
      <selection activeCell="G4" sqref="G4"/>
    </sheetView>
  </sheetViews>
  <sheetFormatPr defaultRowHeight="14.5" x14ac:dyDescent="0.35"/>
  <sheetData>
    <row r="1" spans="1:8" x14ac:dyDescent="0.35">
      <c r="A1" t="s">
        <v>4033</v>
      </c>
      <c r="B1" t="s">
        <v>4034</v>
      </c>
      <c r="C1" t="s">
        <v>4035</v>
      </c>
      <c r="D1" s="1" t="s">
        <v>4036</v>
      </c>
      <c r="E1" t="s">
        <v>4037</v>
      </c>
      <c r="F1" t="s">
        <v>4058</v>
      </c>
      <c r="G1" t="s">
        <v>4059</v>
      </c>
      <c r="H1" t="s">
        <v>4066</v>
      </c>
    </row>
    <row r="2" spans="1:8" x14ac:dyDescent="0.35">
      <c r="A2" t="s">
        <v>199</v>
      </c>
      <c r="B2">
        <v>2019</v>
      </c>
      <c r="C2">
        <v>12</v>
      </c>
      <c r="D2">
        <v>6.4</v>
      </c>
      <c r="E2" t="s">
        <v>51</v>
      </c>
      <c r="F2">
        <v>0.14285</v>
      </c>
      <c r="G2">
        <v>0.26190000000000002</v>
      </c>
      <c r="H2" t="str">
        <f>IF(F2&gt;G2,"Tsunami Detected","Tsunami Not Detected")</f>
        <v>Tsunami Not Detected</v>
      </c>
    </row>
    <row r="3" spans="1:8" x14ac:dyDescent="0.35">
      <c r="A3" t="s">
        <v>505</v>
      </c>
      <c r="B3">
        <v>2018</v>
      </c>
      <c r="C3">
        <v>25</v>
      </c>
      <c r="D3">
        <v>7.9</v>
      </c>
      <c r="E3" t="s">
        <v>51</v>
      </c>
      <c r="F3">
        <v>0.14285</v>
      </c>
      <c r="G3">
        <v>0</v>
      </c>
      <c r="H3" t="str">
        <f t="shared" ref="H3" si="0">IF(F3&gt;G3,"Tsunami Detected","Tsunami Not Detected")</f>
        <v>Tsunami Detected</v>
      </c>
    </row>
    <row r="4" spans="1:8" x14ac:dyDescent="0.35">
      <c r="A4" t="s">
        <v>676</v>
      </c>
      <c r="B4">
        <v>2016</v>
      </c>
      <c r="C4">
        <v>24</v>
      </c>
      <c r="D4">
        <v>7.8</v>
      </c>
      <c r="E4" t="s">
        <v>51</v>
      </c>
      <c r="F4">
        <v>0.14285</v>
      </c>
      <c r="G4">
        <v>0</v>
      </c>
      <c r="H4" t="str">
        <f t="shared" ref="H4:H11" si="1">IF(F4&gt;G4,"Tsunami Detected","Tsunami Not Detected")</f>
        <v>Tsunami Detected</v>
      </c>
    </row>
    <row r="5" spans="1:8" x14ac:dyDescent="0.35">
      <c r="A5" t="s">
        <v>501</v>
      </c>
      <c r="B5">
        <v>2018</v>
      </c>
      <c r="C5">
        <v>154</v>
      </c>
      <c r="D5">
        <v>7.3</v>
      </c>
      <c r="E5" t="s">
        <v>51</v>
      </c>
      <c r="F5">
        <v>7.1419999999999997E-2</v>
      </c>
      <c r="G5">
        <v>0</v>
      </c>
      <c r="H5" t="str">
        <f t="shared" si="1"/>
        <v>Tsunami Detected</v>
      </c>
    </row>
    <row r="6" spans="1:8" x14ac:dyDescent="0.35">
      <c r="A6" t="s">
        <v>1543</v>
      </c>
      <c r="B6">
        <v>2017</v>
      </c>
      <c r="C6">
        <v>24</v>
      </c>
      <c r="D6">
        <v>6.7</v>
      </c>
      <c r="E6" t="s">
        <v>51</v>
      </c>
      <c r="F6">
        <v>7.1419999999999997E-2</v>
      </c>
      <c r="G6">
        <v>9.5200000000000007E-2</v>
      </c>
      <c r="H6" t="str">
        <f t="shared" si="1"/>
        <v>Tsunami Not Detected</v>
      </c>
    </row>
    <row r="7" spans="1:8" x14ac:dyDescent="0.35">
      <c r="A7" t="s">
        <v>73</v>
      </c>
      <c r="B7">
        <v>2017</v>
      </c>
      <c r="C7">
        <v>10</v>
      </c>
      <c r="D7">
        <v>5</v>
      </c>
      <c r="E7" t="s">
        <v>47</v>
      </c>
      <c r="F7">
        <v>0.14285</v>
      </c>
      <c r="G7">
        <v>0.26190000000000002</v>
      </c>
      <c r="H7" t="str">
        <f t="shared" si="1"/>
        <v>Tsunami Not Detected</v>
      </c>
    </row>
    <row r="8" spans="1:8" x14ac:dyDescent="0.35">
      <c r="A8" t="s">
        <v>115</v>
      </c>
      <c r="B8">
        <v>2017</v>
      </c>
      <c r="C8">
        <v>29</v>
      </c>
      <c r="D8">
        <v>6.3</v>
      </c>
      <c r="E8" t="s">
        <v>47</v>
      </c>
      <c r="F8">
        <v>7.1419999999999997E-2</v>
      </c>
      <c r="G8">
        <v>9.5200000000000007E-2</v>
      </c>
      <c r="H8" t="str">
        <f t="shared" si="1"/>
        <v>Tsunami Not Detected</v>
      </c>
    </row>
    <row r="9" spans="1:8" x14ac:dyDescent="0.35">
      <c r="A9" t="s">
        <v>4057</v>
      </c>
      <c r="B9">
        <v>2017</v>
      </c>
      <c r="C9">
        <v>11</v>
      </c>
      <c r="D9">
        <v>5.7</v>
      </c>
      <c r="E9" t="s">
        <v>47</v>
      </c>
      <c r="F9">
        <v>0.14285</v>
      </c>
      <c r="G9">
        <v>0.26190000000000002</v>
      </c>
      <c r="H9" t="str">
        <f t="shared" si="1"/>
        <v>Tsunami Not Detected</v>
      </c>
    </row>
    <row r="10" spans="1:8" x14ac:dyDescent="0.35">
      <c r="A10" t="s">
        <v>676</v>
      </c>
      <c r="B10">
        <v>2017</v>
      </c>
      <c r="C10">
        <v>112</v>
      </c>
      <c r="D10">
        <v>5.6</v>
      </c>
      <c r="E10" t="s">
        <v>47</v>
      </c>
      <c r="F10">
        <v>0</v>
      </c>
      <c r="G10">
        <v>4.7600000000000003E-2</v>
      </c>
      <c r="H10" t="str">
        <f t="shared" si="1"/>
        <v>Tsunami Not Detected</v>
      </c>
    </row>
    <row r="11" spans="1:8" x14ac:dyDescent="0.35">
      <c r="A11" t="s">
        <v>1594</v>
      </c>
      <c r="B11">
        <v>2018</v>
      </c>
      <c r="C11">
        <v>609</v>
      </c>
      <c r="D11">
        <v>7.8</v>
      </c>
      <c r="E11" t="s">
        <v>47</v>
      </c>
      <c r="F11">
        <v>0.71428000000000003</v>
      </c>
      <c r="G11">
        <v>0</v>
      </c>
      <c r="H11" t="str">
        <f t="shared" si="1"/>
        <v>Tsunami Detected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Worldwide-Earthquake-database (</vt:lpstr>
      <vt:lpstr>probabilitas</vt:lpstr>
      <vt:lpstr>Ujicoba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2022-04-02T11:14:22Z</dcterms:created>
  <dcterms:modified xsi:type="dcterms:W3CDTF">2022-05-09T12:25:31Z</dcterms:modified>
</cp:coreProperties>
</file>