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dous\Desktop\Wickes\"/>
    </mc:Choice>
  </mc:AlternateContent>
  <xr:revisionPtr revIDLastSave="0" documentId="13_ncr:1_{5474CC04-FDCC-4E22-B705-75087C3DD8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lver Report" sheetId="3" r:id="rId1"/>
    <sheet name="Calculations" sheetId="1" r:id="rId2"/>
  </sheets>
  <definedNames>
    <definedName name="Net_Profit">Calculations!$C$35</definedName>
    <definedName name="Net_Profit_Margin" localSheetId="1">Calculations!$C$37</definedName>
    <definedName name="solver_adj" localSheetId="1" hidden="1">Calculations!$B$19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Calculations!$B$19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E19" i="1" s="1"/>
  <c r="C29" i="1" s="1"/>
  <c r="C49" i="1"/>
  <c r="C34" i="1"/>
  <c r="C53" i="1"/>
  <c r="C46" i="1"/>
  <c r="C51" i="1" s="1"/>
  <c r="C55" i="1" s="1"/>
  <c r="C57" i="1" s="1"/>
  <c r="C54" i="1"/>
  <c r="F19" i="1"/>
  <c r="C26" i="1" l="1"/>
  <c r="C31" i="1" s="1"/>
  <c r="C33" i="1"/>
  <c r="C35" i="1" l="1"/>
  <c r="C37" i="1" l="1"/>
  <c r="K24" i="1" s="1"/>
  <c r="J24" i="1"/>
</calcChain>
</file>

<file path=xl/sharedStrings.xml><?xml version="1.0" encoding="utf-8"?>
<sst xmlns="http://schemas.openxmlformats.org/spreadsheetml/2006/main" count="72" uniqueCount="56">
  <si>
    <t>Online Clothing Retailer</t>
  </si>
  <si>
    <t>Price per unit</t>
  </si>
  <si>
    <t>Sales volume</t>
  </si>
  <si>
    <t>Cost of goods per unit</t>
  </si>
  <si>
    <t>Supply Chain cost per unit</t>
  </si>
  <si>
    <t>Fixed overhead</t>
  </si>
  <si>
    <t>By using Linear Regression Model: y= 4.9x - 0.12</t>
  </si>
  <si>
    <t>Reduction of Price</t>
  </si>
  <si>
    <t>Forcasted Sales Uplift</t>
  </si>
  <si>
    <t>Revenue:</t>
  </si>
  <si>
    <t>Gross Profit</t>
  </si>
  <si>
    <t>Net Profit Margin</t>
  </si>
  <si>
    <t>Sales</t>
  </si>
  <si>
    <t>COGS</t>
  </si>
  <si>
    <t>Supply Chain Cost per unit</t>
  </si>
  <si>
    <t>Fixed Over Head Cost</t>
  </si>
  <si>
    <t>Net Profit</t>
  </si>
  <si>
    <t>Cost:</t>
  </si>
  <si>
    <t>New Price</t>
  </si>
  <si>
    <t>Price Reduction</t>
  </si>
  <si>
    <t>New Sales Volumn</t>
  </si>
  <si>
    <t>Previous history of price investments</t>
  </si>
  <si>
    <t>Price reduction</t>
  </si>
  <si>
    <t>Unit volume uplift</t>
  </si>
  <si>
    <t>Country A</t>
  </si>
  <si>
    <t>Country B</t>
  </si>
  <si>
    <t>Country C</t>
  </si>
  <si>
    <t>Country D</t>
  </si>
  <si>
    <t>Calculation:</t>
  </si>
  <si>
    <t>Data Model at different % of Price Reduction</t>
  </si>
  <si>
    <t>At Current Senario:</t>
  </si>
  <si>
    <t>Microsoft Excel 16.0 Answer Report</t>
  </si>
  <si>
    <t>Worksheet: [Case Study.xlsx]Calculations</t>
  </si>
  <si>
    <t>Report Created: 04/08/2025 21:11:30</t>
  </si>
  <si>
    <t>Result: Solver found a solution.  All Constraints and optimality conditions are satisfied.</t>
  </si>
  <si>
    <t>Solver Engine</t>
  </si>
  <si>
    <t>Engine: GRG Nonlinear</t>
  </si>
  <si>
    <t>Solution Time: 0.063 Seconds.</t>
  </si>
  <si>
    <t>Iterations: 2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</si>
  <si>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</si>
  <si>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</si>
  <si>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</si>
  <si>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</si>
  <si>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</si>
  <si>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</si>
  <si>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</si>
  <si>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</si>
  <si>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</si>
  <si>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</si>
  <si>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</si>
  <si>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</si>
  <si>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</si>
  <si>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$C$35</t>
  </si>
  <si>
    <t>Net_Profit</t>
  </si>
  <si>
    <t>$B$19</t>
  </si>
  <si>
    <t>Contin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</si>
</sst>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6" formatCode="&quot;£&quot;#,##0;[Red]\-&quot;£&quot;#,##0"/>
    <numFmt numFmtId="8" formatCode="&quot;£&quot;#,##0.00;[Red]\-&quot;£&quot;#,##0.00"/>
    <numFmt numFmtId="43" formatCode="_-* #,##0.00_-;\-* #,##0.00_-;_-* &quot;-&quot;??_-;_-@_-"/>
    <numFmt numFmtId="164" formatCode="_-* #,##0_-;\-* #,##0_-;_-* &quot;-&quot;??_-;_-@"/>
    <numFmt numFmtId="165" formatCode="0.0%"/>
    <numFmt numFmtId="166" formatCode="_-* #,##0_-;\-* #,##0_-;_-* &quot;-&quot;??_-;_-@_-"/>
    <numFmt numFmtId="167" formatCode="_-* #,##0.0_-;\-* #,##0.0_-;_-* &quot;-&quot;?_-;_-@_-"/>
    <numFmt numFmtId="168" formatCode="&quot;£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Segoe UI"/>
      <family val="2"/>
    </font>
    <font>
      <b/>
      <i/>
      <sz val="11"/>
      <color rgb="FF00206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indent="4"/>
    </xf>
    <xf numFmtId="167" fontId="0" fillId="2" borderId="0" xfId="0" applyNumberFormat="1" applyFill="1"/>
    <xf numFmtId="8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textRotation="90"/>
    </xf>
    <xf numFmtId="0" fontId="5" fillId="2" borderId="0" xfId="0" applyFont="1" applyFill="1"/>
    <xf numFmtId="0" fontId="2" fillId="2" borderId="3" xfId="0" applyFont="1" applyFill="1" applyBorder="1" applyAlignment="1">
      <alignment horizontal="left" indent="18"/>
    </xf>
    <xf numFmtId="0" fontId="2" fillId="2" borderId="2" xfId="0" applyFont="1" applyFill="1" applyBorder="1" applyAlignment="1">
      <alignment horizontal="left" indent="18"/>
    </xf>
    <xf numFmtId="8" fontId="0" fillId="2" borderId="0" xfId="0" applyNumberFormat="1" applyFill="1" applyAlignment="1">
      <alignment horizontal="center" vertical="center"/>
    </xf>
    <xf numFmtId="167" fontId="0" fillId="2" borderId="0" xfId="0" applyNumberFormat="1" applyFill="1" applyAlignment="1">
      <alignment horizontal="left" vertical="top" indent="2"/>
    </xf>
    <xf numFmtId="168" fontId="0" fillId="2" borderId="0" xfId="1" applyNumberFormat="1" applyFont="1" applyFill="1"/>
    <xf numFmtId="0" fontId="0" fillId="2" borderId="6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168" fontId="0" fillId="2" borderId="7" xfId="1" applyNumberFormat="1" applyFont="1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168" fontId="0" fillId="2" borderId="9" xfId="1" applyNumberFormat="1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10" fontId="6" fillId="2" borderId="7" xfId="0" applyNumberFormat="1" applyFont="1" applyFill="1" applyBorder="1" applyAlignment="1">
      <alignment horizontal="center"/>
    </xf>
    <xf numFmtId="10" fontId="0" fillId="2" borderId="7" xfId="2" applyNumberFormat="1" applyFont="1" applyFill="1" applyBorder="1" applyAlignment="1">
      <alignment horizontal="center"/>
    </xf>
    <xf numFmtId="10" fontId="0" fillId="2" borderId="9" xfId="2" applyNumberFormat="1" applyFont="1" applyFill="1" applyBorder="1" applyAlignment="1">
      <alignment horizontal="center"/>
    </xf>
    <xf numFmtId="168" fontId="0" fillId="2" borderId="0" xfId="1" applyNumberFormat="1" applyFont="1" applyFill="1" applyAlignment="1">
      <alignment horizontal="right"/>
    </xf>
    <xf numFmtId="168" fontId="0" fillId="2" borderId="0" xfId="0" applyNumberFormat="1" applyFill="1" applyAlignment="1">
      <alignment horizontal="right"/>
    </xf>
    <xf numFmtId="168" fontId="0" fillId="2" borderId="2" xfId="0" applyNumberFormat="1" applyFill="1" applyBorder="1" applyAlignment="1">
      <alignment horizontal="right"/>
    </xf>
    <xf numFmtId="168" fontId="0" fillId="2" borderId="3" xfId="0" applyNumberForma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2" fillId="2" borderId="5" xfId="0" applyFont="1" applyFill="1" applyBorder="1"/>
    <xf numFmtId="0" fontId="9" fillId="3" borderId="1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/>
    <xf numFmtId="0" fontId="2" fillId="2" borderId="10" xfId="0" applyFont="1" applyFill="1" applyBorder="1"/>
    <xf numFmtId="10" fontId="0" fillId="2" borderId="10" xfId="2" applyNumberFormat="1" applyFont="1" applyFill="1" applyBorder="1" applyAlignment="1">
      <alignment horizontal="right"/>
    </xf>
    <xf numFmtId="9" fontId="0" fillId="4" borderId="0" xfId="0" applyNumberForma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8" fontId="4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9" fontId="4" fillId="2" borderId="0" xfId="0" applyNumberFormat="1" applyFont="1" applyFill="1" applyAlignment="1">
      <alignment horizontal="center"/>
    </xf>
    <xf numFmtId="6" fontId="4" fillId="2" borderId="0" xfId="0" applyNumberFormat="1" applyFont="1" applyFill="1"/>
    <xf numFmtId="0" fontId="10" fillId="2" borderId="0" xfId="0" applyFont="1" applyFill="1"/>
    <xf numFmtId="0" fontId="2" fillId="0" borderId="0" xfId="0" applyFont="1"/>
    <xf numFmtId="0" fontId="0" fillId="0" borderId="12" xfId="0" applyBorder="1"/>
    <xf numFmtId="0" fontId="11" fillId="0" borderId="11" xfId="0" applyFont="1" applyBorder="1" applyAlignment="1">
      <alignment horizontal="center"/>
    </xf>
    <xf numFmtId="168" fontId="0" fillId="0" borderId="12" xfId="0" applyNumberFormat="1" applyBorder="1"/>
    <xf numFmtId="9" fontId="0" fillId="0" borderId="12" xfId="0" applyNumberFormat="1" applyBorder="1"/>
    <xf numFmtId="0" fontId="11" fillId="0" borderId="11" xfId="0" applyFont="1" applyBorder="1" applyAlignment="1">
      <alignment horizontal="centerContinuous"/>
    </xf>
    <xf numFmtId="9" fontId="2" fillId="0" borderId="12" xfId="0" applyNumberFormat="1" applyFont="1" applyBorder="1"/>
    <xf numFmtId="0" fontId="2" fillId="2" borderId="6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  <xf numFmtId="0" fontId="8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09707481-B789-4891-A0EE-9D24CDFDEC4B}"/>
  </tableStyles>
  <colors>
    <mruColors>
      <color rgb="FF188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b="1" i="1">
                <a:latin typeface="Segoe UI" panose="020B0502040204020203" pitchFamily="34" charset="0"/>
                <a:cs typeface="Segoe UI" panose="020B0502040204020203" pitchFamily="34" charset="0"/>
              </a:rPr>
              <a:t>Linear Regression  Analysis</a:t>
            </a:r>
            <a:r>
              <a:rPr lang="en-US" b="1" i="1" baseline="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endParaRPr lang="en-US" b="1" i="1"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.33084843182480977"/>
          <c:y val="3.848796417718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Calculations!$I$8</c:f>
              <c:strCache>
                <c:ptCount val="1"/>
                <c:pt idx="0">
                  <c:v>Unit volume uplift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9804024496937881E-2"/>
                  <c:y val="-1.329104695246427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1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Calculations!$H$9:$H$12</c:f>
              <c:numCache>
                <c:formatCode>0%</c:formatCode>
                <c:ptCount val="4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0.1</c:v>
                </c:pt>
              </c:numCache>
            </c:numRef>
          </c:xVal>
          <c:yVal>
            <c:numRef>
              <c:f>Calculations!$I$9:$I$12</c:f>
              <c:numCache>
                <c:formatCode>0%</c:formatCode>
                <c:ptCount val="4"/>
                <c:pt idx="0">
                  <c:v>0.11</c:v>
                </c:pt>
                <c:pt idx="1">
                  <c:v>0.14000000000000001</c:v>
                </c:pt>
                <c:pt idx="2">
                  <c:v>0.35</c:v>
                </c:pt>
                <c:pt idx="3">
                  <c:v>0.39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F-4FD6-BDC9-9B89AD52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205944"/>
        <c:axId val="644207384"/>
      </c:scatterChart>
      <c:valAx>
        <c:axId val="644205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GB" b="1" i="1">
                    <a:latin typeface="Segoe UI" panose="020B0502040204020203" pitchFamily="34" charset="0"/>
                    <a:cs typeface="Segoe UI" panose="020B0502040204020203" pitchFamily="34" charset="0"/>
                  </a:rPr>
                  <a:t>Price Reduction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07384"/>
        <c:crosses val="autoZero"/>
        <c:crossBetween val="midCat"/>
      </c:valAx>
      <c:valAx>
        <c:axId val="644207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 i="1"/>
                  <a:t>Sales Unit Uplift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05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1884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70C-4913-A73F-2DC1F65FFEE1}"/>
              </c:ext>
            </c:extLst>
          </c:dPt>
          <c:dLbls>
            <c:dLbl>
              <c:idx val="7"/>
              <c:numFmt formatCode="&quot;£&quot;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70C-4913-A73F-2DC1F65FFEE1}"/>
                </c:ext>
              </c:extLst>
            </c:dLbl>
            <c:dLbl>
              <c:idx val="8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2EED845-FC7C-48B7-AC4B-FA80925A7F5B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>
                        <a:defRPr sz="1000"/>
                      </a:pPr>
                      <a:t>[VALUE]</a:t>
                    </a:fld>
                    <a:endParaRPr lang="en-GB"/>
                  </a:p>
                </c:rich>
              </c:tx>
              <c:numFmt formatCode="&quot;£&quot;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GB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70C-4913-A73F-2DC1F65FFEE1}"/>
                </c:ext>
              </c:extLst>
            </c:dLbl>
            <c:dLbl>
              <c:idx val="9"/>
              <c:numFmt formatCode="&quot;£&quot;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770C-4913-A73F-2DC1F65FFEE1}"/>
                </c:ext>
              </c:extLst>
            </c:dLbl>
            <c:numFmt formatCode="&quot;£&quot;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Calculations!$I$25:$I$37</c:f>
              <c:numCache>
                <c:formatCode>0%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0.09</c:v>
                </c:pt>
                <c:pt idx="8">
                  <c:v>0.1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0.14000000000000001</c:v>
                </c:pt>
              </c:numCache>
            </c:numRef>
          </c:cat>
          <c:val>
            <c:numRef>
              <c:f>Calculations!$J$25:$J$37</c:f>
              <c:numCache>
                <c:formatCode>"£"#,##0</c:formatCode>
                <c:ptCount val="13"/>
                <c:pt idx="0">
                  <c:v>52080.000000000116</c:v>
                </c:pt>
                <c:pt idx="1">
                  <c:v>59449.999999999884</c:v>
                </c:pt>
                <c:pt idx="2">
                  <c:v>65840</c:v>
                </c:pt>
                <c:pt idx="3">
                  <c:v>71250</c:v>
                </c:pt>
                <c:pt idx="4">
                  <c:v>75679.999999999767</c:v>
                </c:pt>
                <c:pt idx="5">
                  <c:v>79129.999999999884</c:v>
                </c:pt>
                <c:pt idx="6">
                  <c:v>81600.000000000233</c:v>
                </c:pt>
                <c:pt idx="7">
                  <c:v>83090</c:v>
                </c:pt>
                <c:pt idx="8">
                  <c:v>83600</c:v>
                </c:pt>
                <c:pt idx="9">
                  <c:v>83130</c:v>
                </c:pt>
                <c:pt idx="10">
                  <c:v>81680</c:v>
                </c:pt>
                <c:pt idx="11">
                  <c:v>79250</c:v>
                </c:pt>
                <c:pt idx="12">
                  <c:v>75840.000000000116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C-4913-A73F-2DC1F65FF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881479312"/>
        <c:axId val="1881475952"/>
      </c:barChart>
      <c:catAx>
        <c:axId val="188147931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475952"/>
        <c:crosses val="autoZero"/>
        <c:auto val="1"/>
        <c:lblAlgn val="ctr"/>
        <c:lblOffset val="100"/>
        <c:noMultiLvlLbl val="0"/>
      </c:catAx>
      <c:valAx>
        <c:axId val="1881475952"/>
        <c:scaling>
          <c:orientation val="minMax"/>
        </c:scaling>
        <c:delete val="0"/>
        <c:axPos val="l"/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479312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3</xdr:row>
      <xdr:rowOff>138112</xdr:rowOff>
    </xdr:from>
    <xdr:to>
      <xdr:col>16</xdr:col>
      <xdr:colOff>542925</xdr:colOff>
      <xdr:row>15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E15930-DA8A-D3EE-14B2-A78E31B72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3</xdr:row>
          <xdr:rowOff>142875</xdr:rowOff>
        </xdr:from>
        <xdr:to>
          <xdr:col>17</xdr:col>
          <xdr:colOff>133350</xdr:colOff>
          <xdr:row>13</xdr:row>
          <xdr:rowOff>114300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Regression Analysis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952501</xdr:colOff>
      <xdr:row>19</xdr:row>
      <xdr:rowOff>47625</xdr:rowOff>
    </xdr:from>
    <xdr:to>
      <xdr:col>1</xdr:col>
      <xdr:colOff>1638301</xdr:colOff>
      <xdr:row>20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479856-7476-7CBA-4C88-0B78B6103DEE}"/>
            </a:ext>
          </a:extLst>
        </xdr:cNvPr>
        <xdr:cNvSpPr txBox="1"/>
      </xdr:nvSpPr>
      <xdr:spPr>
        <a:xfrm>
          <a:off x="1562101" y="4133850"/>
          <a:ext cx="6858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002060"/>
              </a:solidFill>
            </a:rPr>
            <a:t>Variable</a:t>
          </a:r>
        </a:p>
      </xdr:txBody>
    </xdr:sp>
    <xdr:clientData/>
  </xdr:twoCellAnchor>
  <xdr:twoCellAnchor>
    <xdr:from>
      <xdr:col>4</xdr:col>
      <xdr:colOff>647700</xdr:colOff>
      <xdr:row>5</xdr:row>
      <xdr:rowOff>0</xdr:rowOff>
    </xdr:from>
    <xdr:to>
      <xdr:col>4</xdr:col>
      <xdr:colOff>657225</xdr:colOff>
      <xdr:row>12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66A073D-D3E4-3152-6386-31F016A2FF7F}"/>
            </a:ext>
          </a:extLst>
        </xdr:cNvPr>
        <xdr:cNvCxnSpPr/>
      </xdr:nvCxnSpPr>
      <xdr:spPr>
        <a:xfrm flipH="1">
          <a:off x="6286500" y="1028700"/>
          <a:ext cx="9525" cy="2076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4</xdr:row>
          <xdr:rowOff>114300</xdr:rowOff>
        </xdr:from>
        <xdr:to>
          <xdr:col>9</xdr:col>
          <xdr:colOff>400050</xdr:colOff>
          <xdr:row>13</xdr:row>
          <xdr:rowOff>180975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1009650</xdr:colOff>
      <xdr:row>42</xdr:row>
      <xdr:rowOff>42861</xdr:rowOff>
    </xdr:from>
    <xdr:to>
      <xdr:col>14</xdr:col>
      <xdr:colOff>495300</xdr:colOff>
      <xdr:row>60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4ABDEF-A9D6-0071-4231-87B241CDA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60</xdr:row>
      <xdr:rowOff>57150</xdr:rowOff>
    </xdr:from>
    <xdr:to>
      <xdr:col>10</xdr:col>
      <xdr:colOff>923925</xdr:colOff>
      <xdr:row>61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69E950B-E39D-E793-D12F-77DCFBCA04EF}"/>
            </a:ext>
          </a:extLst>
        </xdr:cNvPr>
        <xdr:cNvSpPr txBox="1"/>
      </xdr:nvSpPr>
      <xdr:spPr>
        <a:xfrm>
          <a:off x="9858375" y="11963400"/>
          <a:ext cx="1409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>
              <a:latin typeface="Segoe UI" panose="020B0502040204020203" pitchFamily="34" charset="0"/>
              <a:cs typeface="Segoe UI" panose="020B0502040204020203" pitchFamily="34" charset="0"/>
            </a:rPr>
            <a:t>Price Reduction %</a:t>
          </a:r>
        </a:p>
      </xdr:txBody>
    </xdr:sp>
    <xdr:clientData/>
  </xdr:twoCellAnchor>
  <xdr:twoCellAnchor>
    <xdr:from>
      <xdr:col>8</xdr:col>
      <xdr:colOff>323850</xdr:colOff>
      <xdr:row>40</xdr:row>
      <xdr:rowOff>57150</xdr:rowOff>
    </xdr:from>
    <xdr:to>
      <xdr:col>11</xdr:col>
      <xdr:colOff>361950</xdr:colOff>
      <xdr:row>42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DDAD3C1-66B5-AFD9-53DD-35CE1C85040A}"/>
            </a:ext>
          </a:extLst>
        </xdr:cNvPr>
        <xdr:cNvSpPr txBox="1"/>
      </xdr:nvSpPr>
      <xdr:spPr>
        <a:xfrm>
          <a:off x="9410700" y="8143875"/>
          <a:ext cx="23907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Price </a:t>
          </a:r>
          <a:r>
            <a:rPr lang="en-GB" sz="11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Reduction</a:t>
          </a:r>
          <a:r>
            <a:rPr lang="en-GB" sz="1100" b="1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GB" sz="1100" b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Vs Net Profit</a:t>
          </a:r>
          <a:endParaRPr lang="en-GB" sz="1100" b="1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DD81-E4E8-4857-8F44-0DB56BCB2E0A}">
  <dimension ref="A1:G25"/>
  <sheetViews>
    <sheetView showGridLines="0" workbookViewId="0">
      <selection activeCell="C28" sqref="C28"/>
    </sheetView>
  </sheetViews>
  <sheetFormatPr defaultRowHeight="15" outlineLevelRow="1" x14ac:dyDescent="0.25"/>
  <cols>
    <col min="1" max="1" width="2.28515625" customWidth="1"/>
    <col min="2" max="2" width="4.42578125" bestFit="1" customWidth="1"/>
    <col min="3" max="3" width="17.42578125" bestFit="1" customWidth="1"/>
    <col min="4" max="4" width="13.7109375" bestFit="1" customWidth="1"/>
    <col min="5" max="5" width="10.85546875" bestFit="1" customWidth="1"/>
    <col min="6" max="6" width="7.42578125" bestFit="1" customWidth="1"/>
  </cols>
  <sheetData>
    <row r="1" spans="1:5" x14ac:dyDescent="0.25">
      <c r="A1" s="49" t="s">
        <v>31</v>
      </c>
    </row>
    <row r="2" spans="1:5" x14ac:dyDescent="0.25">
      <c r="A2" s="49" t="s">
        <v>32</v>
      </c>
    </row>
    <row r="3" spans="1:5" x14ac:dyDescent="0.25">
      <c r="A3" s="49" t="s">
        <v>33</v>
      </c>
    </row>
    <row r="4" spans="1:5" x14ac:dyDescent="0.25">
      <c r="A4" s="49" t="s">
        <v>34</v>
      </c>
    </row>
    <row r="5" spans="1:5" x14ac:dyDescent="0.25">
      <c r="A5" s="49" t="s">
        <v>35</v>
      </c>
    </row>
    <row r="6" spans="1:5" outlineLevel="1" x14ac:dyDescent="0.25">
      <c r="A6" s="49"/>
      <c r="B6" t="s">
        <v>36</v>
      </c>
    </row>
    <row r="7" spans="1:5" outlineLevel="1" x14ac:dyDescent="0.25">
      <c r="A7" s="49"/>
      <c r="B7" t="s">
        <v>37</v>
      </c>
    </row>
    <row r="8" spans="1:5" outlineLevel="1" x14ac:dyDescent="0.25">
      <c r="A8" s="49"/>
      <c r="B8" t="s">
        <v>38</v>
      </c>
    </row>
    <row r="9" spans="1:5" x14ac:dyDescent="0.25">
      <c r="A9" s="49" t="s">
        <v>39</v>
      </c>
    </row>
    <row r="10" spans="1:5" outlineLevel="1" x14ac:dyDescent="0.25">
      <c r="B10" t="s">
        <v>40</v>
      </c>
    </row>
    <row r="11" spans="1:5" outlineLevel="1" x14ac:dyDescent="0.25">
      <c r="B11" t="s">
        <v>41</v>
      </c>
    </row>
    <row r="12" spans="1:5" outlineLevel="1" x14ac:dyDescent="0.25">
      <c r="B12" t="s">
        <v>42</v>
      </c>
    </row>
    <row r="14" spans="1:5" ht="15.75" thickBot="1" x14ac:dyDescent="0.3">
      <c r="A14" t="s">
        <v>43</v>
      </c>
    </row>
    <row r="15" spans="1:5" ht="15.75" thickBot="1" x14ac:dyDescent="0.3">
      <c r="B15" s="51" t="s">
        <v>44</v>
      </c>
      <c r="C15" s="51" t="s">
        <v>45</v>
      </c>
      <c r="D15" s="51" t="s">
        <v>46</v>
      </c>
      <c r="E15" s="51" t="s">
        <v>47</v>
      </c>
    </row>
    <row r="16" spans="1:5" ht="15.75" thickBot="1" x14ac:dyDescent="0.3">
      <c r="B16" s="50" t="s">
        <v>52</v>
      </c>
      <c r="C16" s="50" t="s">
        <v>53</v>
      </c>
      <c r="D16" s="52">
        <v>81600</v>
      </c>
      <c r="E16" s="52">
        <v>83600.204100000003</v>
      </c>
    </row>
    <row r="19" spans="1:7" ht="15.75" thickBot="1" x14ac:dyDescent="0.3">
      <c r="A19" t="s">
        <v>48</v>
      </c>
    </row>
    <row r="20" spans="1:7" ht="15.75" thickBot="1" x14ac:dyDescent="0.3">
      <c r="B20" s="51" t="s">
        <v>44</v>
      </c>
      <c r="C20" s="51" t="s">
        <v>45</v>
      </c>
      <c r="D20" s="51" t="s">
        <v>46</v>
      </c>
      <c r="E20" s="51" t="s">
        <v>47</v>
      </c>
      <c r="F20" s="51" t="s">
        <v>49</v>
      </c>
    </row>
    <row r="21" spans="1:7" ht="15.75" thickBot="1" x14ac:dyDescent="0.3">
      <c r="B21" s="50" t="s">
        <v>54</v>
      </c>
      <c r="C21" s="50" t="s">
        <v>7</v>
      </c>
      <c r="D21" s="53">
        <v>0.08</v>
      </c>
      <c r="E21" s="55">
        <v>0.10020408151816287</v>
      </c>
      <c r="F21" s="50" t="s">
        <v>55</v>
      </c>
    </row>
    <row r="24" spans="1:7" ht="15.75" thickBot="1" x14ac:dyDescent="0.3">
      <c r="A24" t="s">
        <v>50</v>
      </c>
    </row>
    <row r="25" spans="1:7" ht="15.75" thickBot="1" x14ac:dyDescent="0.3">
      <c r="B25" s="54" t="s">
        <v>51</v>
      </c>
      <c r="C25" s="54"/>
      <c r="D25" s="54"/>
      <c r="E25" s="54"/>
      <c r="F25" s="54"/>
      <c r="G25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K57"/>
  <sheetViews>
    <sheetView tabSelected="1" workbookViewId="0"/>
  </sheetViews>
  <sheetFormatPr defaultRowHeight="15" x14ac:dyDescent="0.25"/>
  <cols>
    <col min="1" max="1" width="9.140625" style="1"/>
    <col min="2" max="2" width="41.5703125" style="1" customWidth="1"/>
    <col min="3" max="3" width="24.7109375" style="1" customWidth="1"/>
    <col min="4" max="4" width="9.140625" style="1"/>
    <col min="5" max="5" width="19.85546875" style="1" customWidth="1"/>
    <col min="6" max="6" width="11.140625" style="1" customWidth="1"/>
    <col min="7" max="7" width="11.28515625" style="1" customWidth="1"/>
    <col min="8" max="8" width="9.42578125" style="1" customWidth="1"/>
    <col min="9" max="9" width="9.140625" style="9"/>
    <col min="10" max="10" width="9.7109375" style="1" bestFit="1" customWidth="1"/>
    <col min="11" max="11" width="16.42578125" style="1" bestFit="1" customWidth="1"/>
    <col min="12" max="12" width="14.140625" style="1" customWidth="1"/>
    <col min="13" max="16384" width="9.140625" style="1"/>
  </cols>
  <sheetData>
    <row r="4" spans="2:9" ht="21" thickBot="1" x14ac:dyDescent="0.4">
      <c r="B4" s="33" t="s">
        <v>0</v>
      </c>
    </row>
    <row r="6" spans="2:9" x14ac:dyDescent="0.25">
      <c r="G6" s="39" t="s">
        <v>21</v>
      </c>
      <c r="H6" s="40"/>
      <c r="I6" s="41"/>
    </row>
    <row r="7" spans="2:9" x14ac:dyDescent="0.25">
      <c r="B7" s="40" t="s">
        <v>1</v>
      </c>
      <c r="C7" s="42">
        <v>10</v>
      </c>
      <c r="G7" s="40"/>
      <c r="H7" s="40"/>
      <c r="I7" s="41"/>
    </row>
    <row r="8" spans="2:9" ht="45" x14ac:dyDescent="0.25">
      <c r="B8" s="40" t="s">
        <v>2</v>
      </c>
      <c r="C8" s="43">
        <v>100000</v>
      </c>
      <c r="E8" s="7"/>
      <c r="G8" s="40"/>
      <c r="H8" s="44" t="s">
        <v>22</v>
      </c>
      <c r="I8" s="45" t="s">
        <v>23</v>
      </c>
    </row>
    <row r="9" spans="2:9" x14ac:dyDescent="0.25">
      <c r="B9" s="40" t="s">
        <v>3</v>
      </c>
      <c r="C9" s="42">
        <v>5</v>
      </c>
      <c r="E9" s="7"/>
      <c r="G9" s="40" t="s">
        <v>24</v>
      </c>
      <c r="H9" s="46">
        <v>0.05</v>
      </c>
      <c r="I9" s="46">
        <v>0.11</v>
      </c>
    </row>
    <row r="10" spans="2:9" x14ac:dyDescent="0.25">
      <c r="B10" s="40" t="s">
        <v>4</v>
      </c>
      <c r="C10" s="42">
        <v>1.2</v>
      </c>
      <c r="G10" s="40" t="s">
        <v>25</v>
      </c>
      <c r="H10" s="46">
        <v>0.05</v>
      </c>
      <c r="I10" s="46">
        <v>0.14000000000000001</v>
      </c>
    </row>
    <row r="11" spans="2:9" x14ac:dyDescent="0.25">
      <c r="B11" s="40" t="s">
        <v>5</v>
      </c>
      <c r="C11" s="47">
        <v>300000</v>
      </c>
      <c r="G11" s="40" t="s">
        <v>26</v>
      </c>
      <c r="H11" s="46">
        <v>0.1</v>
      </c>
      <c r="I11" s="46">
        <v>0.35</v>
      </c>
    </row>
    <row r="12" spans="2:9" x14ac:dyDescent="0.25">
      <c r="G12" s="40" t="s">
        <v>27</v>
      </c>
      <c r="H12" s="46">
        <v>0.1</v>
      </c>
      <c r="I12" s="46">
        <v>0.39</v>
      </c>
    </row>
    <row r="16" spans="2:9" x14ac:dyDescent="0.25">
      <c r="B16" s="48" t="s">
        <v>6</v>
      </c>
    </row>
    <row r="18" spans="2:11" x14ac:dyDescent="0.25">
      <c r="B18" s="34" t="s">
        <v>7</v>
      </c>
      <c r="C18" s="34" t="s">
        <v>8</v>
      </c>
      <c r="D18" s="34"/>
      <c r="E18" s="34" t="s">
        <v>20</v>
      </c>
      <c r="F18" s="34" t="s">
        <v>18</v>
      </c>
    </row>
    <row r="19" spans="2:11" x14ac:dyDescent="0.25">
      <c r="B19" s="38">
        <v>0.12</v>
      </c>
      <c r="C19" s="4">
        <f>4.9*B19-0.12</f>
        <v>0.46799999999999997</v>
      </c>
      <c r="D19" s="3"/>
      <c r="E19" s="15">
        <f>$C$8*(1+C19)</f>
        <v>146800</v>
      </c>
      <c r="F19" s="14">
        <f>$C$7*(1-B19)</f>
        <v>8.8000000000000007</v>
      </c>
    </row>
    <row r="20" spans="2:11" x14ac:dyDescent="0.25">
      <c r="B20" s="2"/>
      <c r="C20" s="4"/>
      <c r="E20" s="7"/>
      <c r="F20" s="8"/>
    </row>
    <row r="21" spans="2:11" x14ac:dyDescent="0.25">
      <c r="B21" s="2"/>
      <c r="C21" s="4"/>
      <c r="E21" s="7"/>
      <c r="F21" s="8"/>
      <c r="H21" s="58" t="s">
        <v>29</v>
      </c>
      <c r="I21" s="58"/>
      <c r="J21" s="58"/>
      <c r="K21" s="58"/>
    </row>
    <row r="23" spans="2:11" x14ac:dyDescent="0.25">
      <c r="B23" s="35" t="s">
        <v>28</v>
      </c>
      <c r="H23" s="19"/>
      <c r="I23" s="18"/>
      <c r="J23" s="32" t="s">
        <v>16</v>
      </c>
      <c r="K23" s="32" t="s">
        <v>11</v>
      </c>
    </row>
    <row r="24" spans="2:11" x14ac:dyDescent="0.25">
      <c r="H24" s="17"/>
      <c r="J24" s="23">
        <f>C35</f>
        <v>81680</v>
      </c>
      <c r="K24" s="24">
        <f>C37</f>
        <v>6.3227644290314591E-2</v>
      </c>
    </row>
    <row r="25" spans="2:11" x14ac:dyDescent="0.25">
      <c r="B25" s="11" t="s">
        <v>9</v>
      </c>
      <c r="H25" s="56" t="s">
        <v>19</v>
      </c>
      <c r="I25" s="5">
        <v>0.02</v>
      </c>
      <c r="J25" s="20">
        <f t="dataTable" ref="J25:K37" dt2D="0" dtr="0" r1="B19"/>
        <v>52080.000000000116</v>
      </c>
      <c r="K25" s="25">
        <v>5.4338299737072861E-2</v>
      </c>
    </row>
    <row r="26" spans="2:11" x14ac:dyDescent="0.25">
      <c r="B26" s="6" t="s">
        <v>12</v>
      </c>
      <c r="C26" s="27">
        <f>$E$19*$F$19</f>
        <v>1291840</v>
      </c>
      <c r="H26" s="56"/>
      <c r="I26" s="5">
        <v>0.03</v>
      </c>
      <c r="J26" s="20">
        <v>59449.999999999884</v>
      </c>
      <c r="K26" s="25">
        <v>5.9677370782681913E-2</v>
      </c>
    </row>
    <row r="27" spans="2:11" x14ac:dyDescent="0.25">
      <c r="C27" s="28"/>
      <c r="H27" s="56"/>
      <c r="I27" s="5">
        <v>0.04</v>
      </c>
      <c r="J27" s="20">
        <v>65840</v>
      </c>
      <c r="K27" s="25">
        <v>6.3739157372986369E-2</v>
      </c>
    </row>
    <row r="28" spans="2:11" ht="15" customHeight="1" x14ac:dyDescent="0.25">
      <c r="B28" s="11" t="s">
        <v>17</v>
      </c>
      <c r="C28" s="28"/>
      <c r="H28" s="56"/>
      <c r="I28" s="5">
        <v>0.05</v>
      </c>
      <c r="J28" s="20">
        <v>71250</v>
      </c>
      <c r="K28" s="25">
        <v>6.6666666666666666E-2</v>
      </c>
    </row>
    <row r="29" spans="2:11" x14ac:dyDescent="0.25">
      <c r="B29" s="6" t="s">
        <v>13</v>
      </c>
      <c r="C29" s="27">
        <f>E19*$C$9</f>
        <v>734000</v>
      </c>
      <c r="H29" s="56"/>
      <c r="I29" s="5">
        <v>0.06</v>
      </c>
      <c r="J29" s="20">
        <v>75679.999999999767</v>
      </c>
      <c r="K29" s="25">
        <v>6.8578056471782042E-2</v>
      </c>
    </row>
    <row r="30" spans="2:11" x14ac:dyDescent="0.25">
      <c r="C30" s="28"/>
      <c r="H30" s="56"/>
      <c r="I30" s="5">
        <v>7.0000000000000007E-2</v>
      </c>
      <c r="J30" s="20">
        <v>79129.999999999884</v>
      </c>
      <c r="K30" s="25">
        <v>6.9571562964330508E-2</v>
      </c>
    </row>
    <row r="31" spans="2:11" ht="15" customHeight="1" x14ac:dyDescent="0.25">
      <c r="B31" s="13" t="s">
        <v>10</v>
      </c>
      <c r="C31" s="29">
        <f>C26-C29</f>
        <v>557840</v>
      </c>
      <c r="H31" s="56"/>
      <c r="I31" s="5">
        <v>0.08</v>
      </c>
      <c r="J31" s="20">
        <v>81600.000000000233</v>
      </c>
      <c r="K31" s="25">
        <v>6.9729286300246288E-2</v>
      </c>
    </row>
    <row r="32" spans="2:11" x14ac:dyDescent="0.25">
      <c r="C32" s="28"/>
      <c r="H32" s="56"/>
      <c r="I32" s="5">
        <v>0.09</v>
      </c>
      <c r="J32" s="20">
        <v>83090</v>
      </c>
      <c r="K32" s="25">
        <v>6.9120130437314395E-2</v>
      </c>
    </row>
    <row r="33" spans="2:11" x14ac:dyDescent="0.25">
      <c r="B33" s="1" t="s">
        <v>14</v>
      </c>
      <c r="C33" s="27">
        <f>E19*$C$10</f>
        <v>176160</v>
      </c>
      <c r="H33" s="56"/>
      <c r="I33" s="5">
        <v>0.1</v>
      </c>
      <c r="J33" s="20">
        <v>83600</v>
      </c>
      <c r="K33" s="25">
        <v>6.7802108678021084E-2</v>
      </c>
    </row>
    <row r="34" spans="2:11" x14ac:dyDescent="0.25">
      <c r="B34" s="1" t="s">
        <v>15</v>
      </c>
      <c r="C34" s="27">
        <f>$C$11</f>
        <v>300000</v>
      </c>
      <c r="H34" s="56"/>
      <c r="I34" s="5">
        <v>0.11</v>
      </c>
      <c r="J34" s="20">
        <v>83130</v>
      </c>
      <c r="K34" s="25">
        <v>6.5824167992968627E-2</v>
      </c>
    </row>
    <row r="35" spans="2:11" x14ac:dyDescent="0.25">
      <c r="B35" s="12" t="s">
        <v>16</v>
      </c>
      <c r="C35" s="30">
        <f>C31-C33-C34</f>
        <v>81680</v>
      </c>
      <c r="H35" s="56"/>
      <c r="I35" s="5">
        <v>0.12</v>
      </c>
      <c r="J35" s="20">
        <v>81680</v>
      </c>
      <c r="K35" s="25">
        <v>6.3227644290314591E-2</v>
      </c>
    </row>
    <row r="36" spans="2:11" x14ac:dyDescent="0.25">
      <c r="C36" s="31"/>
      <c r="H36" s="56"/>
      <c r="I36" s="5">
        <v>0.13</v>
      </c>
      <c r="J36" s="20">
        <v>79250</v>
      </c>
      <c r="K36" s="25">
        <v>6.004743178839058E-2</v>
      </c>
    </row>
    <row r="37" spans="2:11" ht="15.75" thickBot="1" x14ac:dyDescent="0.3">
      <c r="B37" s="36" t="s">
        <v>11</v>
      </c>
      <c r="C37" s="37">
        <f>C35/C26</f>
        <v>6.3227644290314591E-2</v>
      </c>
      <c r="H37" s="57"/>
      <c r="I37" s="21">
        <v>0.14000000000000001</v>
      </c>
      <c r="J37" s="22">
        <v>75840.000000000116</v>
      </c>
      <c r="K37" s="26">
        <v>5.631292880691445E-2</v>
      </c>
    </row>
    <row r="38" spans="2:11" x14ac:dyDescent="0.25">
      <c r="I38" s="5"/>
      <c r="J38" s="16"/>
    </row>
    <row r="39" spans="2:11" x14ac:dyDescent="0.25">
      <c r="I39" s="5"/>
      <c r="J39" s="16"/>
    </row>
    <row r="40" spans="2:11" x14ac:dyDescent="0.25">
      <c r="I40" s="5"/>
      <c r="J40" s="16"/>
    </row>
    <row r="41" spans="2:11" x14ac:dyDescent="0.25">
      <c r="I41" s="10"/>
    </row>
    <row r="42" spans="2:11" x14ac:dyDescent="0.25">
      <c r="I42" s="10"/>
    </row>
    <row r="43" spans="2:11" x14ac:dyDescent="0.25">
      <c r="B43" s="35" t="s">
        <v>30</v>
      </c>
    </row>
    <row r="45" spans="2:11" x14ac:dyDescent="0.25">
      <c r="B45" s="11" t="s">
        <v>9</v>
      </c>
    </row>
    <row r="46" spans="2:11" x14ac:dyDescent="0.25">
      <c r="B46" s="6" t="s">
        <v>12</v>
      </c>
      <c r="C46" s="27">
        <f>C8*C7</f>
        <v>1000000</v>
      </c>
    </row>
    <row r="47" spans="2:11" x14ac:dyDescent="0.25">
      <c r="C47" s="28"/>
    </row>
    <row r="48" spans="2:11" x14ac:dyDescent="0.25">
      <c r="B48" s="11" t="s">
        <v>17</v>
      </c>
      <c r="C48" s="28"/>
    </row>
    <row r="49" spans="2:3" x14ac:dyDescent="0.25">
      <c r="B49" s="6" t="s">
        <v>13</v>
      </c>
      <c r="C49" s="27">
        <f>C8*C9</f>
        <v>500000</v>
      </c>
    </row>
    <row r="50" spans="2:3" x14ac:dyDescent="0.25">
      <c r="C50" s="28"/>
    </row>
    <row r="51" spans="2:3" x14ac:dyDescent="0.25">
      <c r="B51" s="13" t="s">
        <v>10</v>
      </c>
      <c r="C51" s="29">
        <f>C46-C49</f>
        <v>500000</v>
      </c>
    </row>
    <row r="52" spans="2:3" x14ac:dyDescent="0.25">
      <c r="C52" s="28"/>
    </row>
    <row r="53" spans="2:3" x14ac:dyDescent="0.25">
      <c r="B53" s="1" t="s">
        <v>14</v>
      </c>
      <c r="C53" s="27">
        <f>C8*C10</f>
        <v>120000</v>
      </c>
    </row>
    <row r="54" spans="2:3" x14ac:dyDescent="0.25">
      <c r="B54" s="1" t="s">
        <v>15</v>
      </c>
      <c r="C54" s="27">
        <f>$C$11</f>
        <v>300000</v>
      </c>
    </row>
    <row r="55" spans="2:3" x14ac:dyDescent="0.25">
      <c r="B55" s="12" t="s">
        <v>16</v>
      </c>
      <c r="C55" s="30">
        <f>C51-C53-C54</f>
        <v>80000</v>
      </c>
    </row>
    <row r="56" spans="2:3" x14ac:dyDescent="0.25">
      <c r="C56" s="31"/>
    </row>
    <row r="57" spans="2:3" ht="15.75" thickBot="1" x14ac:dyDescent="0.3">
      <c r="B57" s="36" t="s">
        <v>11</v>
      </c>
      <c r="C57" s="37">
        <f>C55/C46</f>
        <v>0.08</v>
      </c>
    </row>
  </sheetData>
  <mergeCells count="2">
    <mergeCell ref="H25:H37"/>
    <mergeCell ref="H21:K21"/>
  </mergeCells>
  <conditionalFormatting sqref="H25 I38:J40 I24 J23">
    <cfRule type="top10" dxfId="2" priority="3" rank="1"/>
  </conditionalFormatting>
  <conditionalFormatting sqref="J25:K37">
    <cfRule type="top10" dxfId="1" priority="2" percent="1" rank="1"/>
  </conditionalFormatting>
  <conditionalFormatting sqref="K25:K37">
    <cfRule type="top10" dxfId="0" priority="1" percent="1" rank="1"/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autoFill="0" autoPict="0" macro="[0]!GroupBox1_Click">
                <anchor moveWithCells="1">
                  <from>
                    <xdr:col>10</xdr:col>
                    <xdr:colOff>371475</xdr:colOff>
                    <xdr:row>3</xdr:row>
                    <xdr:rowOff>142875</xdr:rowOff>
                  </from>
                  <to>
                    <xdr:col>17</xdr:col>
                    <xdr:colOff>133350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Group Box 2">
              <controlPr defaultSize="0" autoFill="0" autoPict="0">
                <anchor moveWithCells="1">
                  <from>
                    <xdr:col>0</xdr:col>
                    <xdr:colOff>495300</xdr:colOff>
                    <xdr:row>4</xdr:row>
                    <xdr:rowOff>114300</xdr:rowOff>
                  </from>
                  <to>
                    <xdr:col>9</xdr:col>
                    <xdr:colOff>400050</xdr:colOff>
                    <xdr:row>13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Solver Report</vt:lpstr>
      <vt:lpstr>Calculations</vt:lpstr>
      <vt:lpstr>Net_Profit</vt:lpstr>
      <vt:lpstr>Calculations!Net_Profit_Margin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Fardous Mahmud Shuvo</cp:lastModifiedBy>
  <dcterms:created xsi:type="dcterms:W3CDTF">2015-06-05T18:17:20Z</dcterms:created>
  <dcterms:modified xsi:type="dcterms:W3CDTF">2025-08-04T21:06:19Z</dcterms:modified>
</cp:coreProperties>
</file>