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Cours\3eme année civil\Projet de synthése ll\"/>
    </mc:Choice>
  </mc:AlternateContent>
  <bookViews>
    <workbookView xWindow="0" yWindow="0" windowWidth="23040" windowHeight="9972"/>
  </bookViews>
  <sheets>
    <sheet name="Feuil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4" i="1" l="1"/>
  <c r="M12" i="1"/>
  <c r="L14" i="1"/>
  <c r="L12" i="1"/>
  <c r="N12" i="1" s="1"/>
  <c r="P12" i="1" s="1"/>
  <c r="L9" i="1"/>
  <c r="K11" i="1"/>
  <c r="K9" i="1"/>
  <c r="I9" i="1"/>
  <c r="H12" i="1"/>
  <c r="H9" i="1"/>
  <c r="H8" i="1"/>
  <c r="G11" i="1"/>
  <c r="G9" i="1"/>
  <c r="G6" i="1"/>
  <c r="N6" i="1" s="1"/>
  <c r="P6" i="1" s="1"/>
  <c r="F14" i="1"/>
  <c r="F9" i="1"/>
  <c r="E15" i="1"/>
  <c r="N15" i="1" s="1"/>
  <c r="P15" i="1" s="1"/>
  <c r="E14" i="1"/>
  <c r="E9" i="1"/>
  <c r="N7" i="1"/>
  <c r="P7" i="1" s="1"/>
  <c r="N8" i="1"/>
  <c r="P8" i="1" s="1"/>
  <c r="N10" i="1"/>
  <c r="P10" i="1" s="1"/>
  <c r="N13" i="1"/>
  <c r="P13" i="1" s="1"/>
  <c r="N14" i="1" l="1"/>
  <c r="P14" i="1" s="1"/>
  <c r="N11" i="1"/>
  <c r="P11" i="1" s="1"/>
  <c r="N9" i="1"/>
  <c r="P9" i="1" s="1"/>
  <c r="L17" i="1" l="1"/>
  <c r="L18" i="1" s="1"/>
  <c r="H17" i="1"/>
  <c r="H18" i="1" s="1"/>
  <c r="E17" i="1"/>
  <c r="E18" i="1" s="1"/>
  <c r="I17" i="1"/>
  <c r="I18" i="1" s="1"/>
  <c r="D17" i="1"/>
  <c r="D18" i="1" s="1"/>
  <c r="J17" i="1"/>
  <c r="J18" i="1" s="1"/>
  <c r="M17" i="1"/>
  <c r="M18" i="1" s="1"/>
  <c r="G17" i="1"/>
  <c r="G18" i="1" s="1"/>
  <c r="K17" i="1"/>
  <c r="K18" i="1" s="1"/>
  <c r="F17" i="1"/>
  <c r="F18" i="1" s="1"/>
</calcChain>
</file>

<file path=xl/sharedStrings.xml><?xml version="1.0" encoding="utf-8"?>
<sst xmlns="http://schemas.openxmlformats.org/spreadsheetml/2006/main" count="27" uniqueCount="27">
  <si>
    <t xml:space="preserve">type de lotissement </t>
  </si>
  <si>
    <t>SCS-CN</t>
  </si>
  <si>
    <t>surface type E</t>
  </si>
  <si>
    <t>surface type EV</t>
  </si>
  <si>
    <t>surface type BH</t>
  </si>
  <si>
    <t>surface type EHC</t>
  </si>
  <si>
    <t>surface type EH</t>
  </si>
  <si>
    <t>surface type HC</t>
  </si>
  <si>
    <t>surface type I</t>
  </si>
  <si>
    <t>surface type J</t>
  </si>
  <si>
    <t xml:space="preserve">surface type B </t>
  </si>
  <si>
    <t>surface type G</t>
  </si>
  <si>
    <t>BV1</t>
  </si>
  <si>
    <t>BV2</t>
  </si>
  <si>
    <t>BV3</t>
  </si>
  <si>
    <t>BV4</t>
  </si>
  <si>
    <t>BV5</t>
  </si>
  <si>
    <t>BV6</t>
  </si>
  <si>
    <t>BV7</t>
  </si>
  <si>
    <t>BV8</t>
  </si>
  <si>
    <t>BV9</t>
  </si>
  <si>
    <t>BV10</t>
  </si>
  <si>
    <t>surface (m²)</t>
  </si>
  <si>
    <t>somme surface (m²)</t>
  </si>
  <si>
    <t>somme</t>
  </si>
  <si>
    <t>surface</t>
  </si>
  <si>
    <t>CN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</si>
</sst>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/>
  <dimension ref="B5:P33"/>
  <sheetViews>
    <sheetView tabSelected="1" topLeftCell="B1" workbookViewId="0">
      <selection activeCell="E13" sqref="E13"/>
    </sheetView>
  </sheetViews>
  <sheetFormatPr baseColWidth="10" defaultRowHeight="14.4" x14ac:dyDescent="0.3"/>
  <cols>
    <col min="2" max="2" width="17.44140625" bestFit="1" customWidth="1"/>
    <col min="3" max="3" width="7" bestFit="1" customWidth="1"/>
    <col min="4" max="13" width="7.33203125" bestFit="1" customWidth="1"/>
    <col min="15" max="15" width="17.33203125" bestFit="1" customWidth="1"/>
  </cols>
  <sheetData>
    <row r="5" spans="2:16" x14ac:dyDescent="0.3">
      <c r="B5" s="1" t="s">
        <v>0</v>
      </c>
      <c r="C5" s="1" t="s">
        <v>1</v>
      </c>
      <c r="D5" s="1" t="s">
        <v>12</v>
      </c>
      <c r="E5" s="1" t="s">
        <v>13</v>
      </c>
      <c r="F5" s="1" t="s">
        <v>14</v>
      </c>
      <c r="G5" s="1" t="s">
        <v>15</v>
      </c>
      <c r="H5" s="1" t="s">
        <v>16</v>
      </c>
      <c r="I5" s="1" t="s">
        <v>17</v>
      </c>
      <c r="J5" s="1" t="s">
        <v>18</v>
      </c>
      <c r="K5" s="1" t="s">
        <v>19</v>
      </c>
      <c r="L5" s="1" t="s">
        <v>20</v>
      </c>
      <c r="M5" s="1" t="s">
        <v>21</v>
      </c>
      <c r="N5" s="1" t="s">
        <v>24</v>
      </c>
      <c r="O5" s="1" t="s">
        <v>23</v>
      </c>
      <c r="P5" s="1" t="s">
        <v>22</v>
      </c>
    </row>
    <row r="6" spans="2:16" x14ac:dyDescent="0.3">
      <c r="B6" s="1" t="s">
        <v>2</v>
      </c>
      <c r="C6" s="1">
        <v>75</v>
      </c>
      <c r="D6" s="1">
        <v>10</v>
      </c>
      <c r="E6" s="1">
        <v>1</v>
      </c>
      <c r="F6" s="1">
        <v>23</v>
      </c>
      <c r="G6" s="1">
        <f>23-15+2</f>
        <v>10</v>
      </c>
      <c r="H6" s="1">
        <v>2</v>
      </c>
      <c r="I6" s="1">
        <v>1</v>
      </c>
      <c r="J6" s="1">
        <v>4</v>
      </c>
      <c r="K6" s="1">
        <v>8</v>
      </c>
      <c r="L6" s="1">
        <v>2</v>
      </c>
      <c r="M6" s="1">
        <v>7</v>
      </c>
      <c r="N6" s="1">
        <f>SUM(D6:M6)</f>
        <v>68</v>
      </c>
      <c r="O6" s="1">
        <v>71821</v>
      </c>
      <c r="P6" s="1">
        <f>O6/N6</f>
        <v>1056.1911764705883</v>
      </c>
    </row>
    <row r="7" spans="2:16" x14ac:dyDescent="0.3">
      <c r="B7" s="1" t="s">
        <v>3</v>
      </c>
      <c r="C7" s="1">
        <v>50</v>
      </c>
      <c r="D7" s="1">
        <v>1</v>
      </c>
      <c r="E7" s="1">
        <v>0</v>
      </c>
      <c r="F7" s="1">
        <v>0</v>
      </c>
      <c r="G7" s="1">
        <v>1</v>
      </c>
      <c r="H7" s="1">
        <v>0</v>
      </c>
      <c r="I7" s="1"/>
      <c r="J7" s="1"/>
      <c r="K7" s="1">
        <v>1</v>
      </c>
      <c r="L7" s="1"/>
      <c r="M7" s="1">
        <v>1</v>
      </c>
      <c r="N7" s="1">
        <f t="shared" ref="N7:N15" si="0">SUM(D7:M7)</f>
        <v>4</v>
      </c>
      <c r="O7" s="1">
        <v>33719</v>
      </c>
      <c r="P7" s="1">
        <f t="shared" ref="P7:P15" si="1">O7/N7</f>
        <v>8429.75</v>
      </c>
    </row>
    <row r="8" spans="2:16" x14ac:dyDescent="0.3">
      <c r="B8" s="1" t="s">
        <v>4</v>
      </c>
      <c r="C8" s="1">
        <v>80</v>
      </c>
      <c r="D8" s="1">
        <v>0</v>
      </c>
      <c r="E8" s="1">
        <v>0</v>
      </c>
      <c r="F8" s="1">
        <v>0</v>
      </c>
      <c r="G8" s="1">
        <v>0</v>
      </c>
      <c r="H8" s="1">
        <f>26-17+1</f>
        <v>10</v>
      </c>
      <c r="I8" s="1"/>
      <c r="J8" s="1"/>
      <c r="K8" s="1"/>
      <c r="L8" s="1"/>
      <c r="M8" s="1">
        <v>16</v>
      </c>
      <c r="N8" s="1">
        <f t="shared" si="0"/>
        <v>26</v>
      </c>
      <c r="O8" s="1">
        <v>7912</v>
      </c>
      <c r="P8" s="1">
        <f t="shared" si="1"/>
        <v>304.30769230769232</v>
      </c>
    </row>
    <row r="9" spans="2:16" x14ac:dyDescent="0.3">
      <c r="B9" s="1" t="s">
        <v>5</v>
      </c>
      <c r="C9" s="1">
        <v>75</v>
      </c>
      <c r="D9" s="1">
        <v>6</v>
      </c>
      <c r="E9" s="1">
        <f>18-7+1</f>
        <v>12</v>
      </c>
      <c r="F9" s="1">
        <f>31-22+1</f>
        <v>10</v>
      </c>
      <c r="G9" s="1">
        <f>45-32+1</f>
        <v>14</v>
      </c>
      <c r="H9" s="1">
        <f>57-46+1</f>
        <v>12</v>
      </c>
      <c r="I9" s="1">
        <f>69-58+1</f>
        <v>12</v>
      </c>
      <c r="J9" s="1">
        <v>8</v>
      </c>
      <c r="K9" s="1">
        <f>92-78+1</f>
        <v>15</v>
      </c>
      <c r="L9" s="1">
        <f>107-93</f>
        <v>14</v>
      </c>
      <c r="M9" s="1"/>
      <c r="N9" s="1">
        <f t="shared" si="0"/>
        <v>103</v>
      </c>
      <c r="O9" s="1">
        <v>129139</v>
      </c>
      <c r="P9" s="1">
        <f t="shared" si="1"/>
        <v>1253.7766990291261</v>
      </c>
    </row>
    <row r="10" spans="2:16" x14ac:dyDescent="0.3">
      <c r="B10" s="1" t="s">
        <v>6</v>
      </c>
      <c r="C10" s="1">
        <v>70</v>
      </c>
      <c r="D10" s="1">
        <v>0</v>
      </c>
      <c r="E10" s="1">
        <v>10</v>
      </c>
      <c r="F10" s="1">
        <v>0</v>
      </c>
      <c r="G10" s="1">
        <v>0</v>
      </c>
      <c r="H10" s="1">
        <v>0</v>
      </c>
      <c r="I10" s="1"/>
      <c r="J10" s="1"/>
      <c r="K10" s="1"/>
      <c r="L10" s="1"/>
      <c r="M10" s="1"/>
      <c r="N10" s="1">
        <f t="shared" si="0"/>
        <v>10</v>
      </c>
      <c r="O10" s="1">
        <v>5280</v>
      </c>
      <c r="P10" s="1">
        <f t="shared" si="1"/>
        <v>528</v>
      </c>
    </row>
    <row r="11" spans="2:16" x14ac:dyDescent="0.3">
      <c r="B11" s="1" t="s">
        <v>7</v>
      </c>
      <c r="C11" s="1">
        <v>75</v>
      </c>
      <c r="D11" s="1">
        <v>6</v>
      </c>
      <c r="E11" s="1">
        <v>0</v>
      </c>
      <c r="F11" s="1">
        <v>15</v>
      </c>
      <c r="G11" s="1">
        <f>23-6+1</f>
        <v>18</v>
      </c>
      <c r="H11" s="1">
        <v>5</v>
      </c>
      <c r="I11" s="1">
        <v>5</v>
      </c>
      <c r="J11" s="1"/>
      <c r="K11" s="1">
        <f>43-34+1</f>
        <v>10</v>
      </c>
      <c r="L11" s="1"/>
      <c r="M11" s="1"/>
      <c r="N11" s="1">
        <f t="shared" si="0"/>
        <v>59</v>
      </c>
      <c r="O11" s="1">
        <v>67239</v>
      </c>
      <c r="P11" s="1">
        <f t="shared" si="1"/>
        <v>1139.6440677966102</v>
      </c>
    </row>
    <row r="12" spans="2:16" x14ac:dyDescent="0.3">
      <c r="B12" s="1" t="s">
        <v>8</v>
      </c>
      <c r="C12" s="1">
        <v>65</v>
      </c>
      <c r="D12" s="1">
        <v>0</v>
      </c>
      <c r="E12" s="1">
        <v>0</v>
      </c>
      <c r="F12" s="1">
        <v>0</v>
      </c>
      <c r="G12" s="1">
        <v>0</v>
      </c>
      <c r="H12" s="1">
        <f>84-57+1</f>
        <v>28</v>
      </c>
      <c r="I12" s="1">
        <v>10</v>
      </c>
      <c r="J12" s="1"/>
      <c r="K12" s="1"/>
      <c r="L12" s="1">
        <f>124-85+1</f>
        <v>40</v>
      </c>
      <c r="M12" s="1">
        <f>108-93+7</f>
        <v>22</v>
      </c>
      <c r="N12" s="1">
        <f t="shared" si="0"/>
        <v>100</v>
      </c>
      <c r="O12" s="1">
        <v>64467</v>
      </c>
      <c r="P12" s="1">
        <f t="shared" si="1"/>
        <v>644.66999999999996</v>
      </c>
    </row>
    <row r="13" spans="2:16" x14ac:dyDescent="0.3">
      <c r="B13" s="1" t="s">
        <v>9</v>
      </c>
      <c r="C13" s="1">
        <v>70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/>
      <c r="J13" s="1">
        <v>20</v>
      </c>
      <c r="K13" s="1"/>
      <c r="L13" s="1"/>
      <c r="M13" s="1"/>
      <c r="N13" s="1">
        <f t="shared" si="0"/>
        <v>20</v>
      </c>
      <c r="O13" s="1">
        <v>35597</v>
      </c>
      <c r="P13" s="1">
        <f t="shared" si="1"/>
        <v>1779.85</v>
      </c>
    </row>
    <row r="14" spans="2:16" x14ac:dyDescent="0.3">
      <c r="B14" s="1" t="s">
        <v>10</v>
      </c>
      <c r="C14" s="1">
        <v>75</v>
      </c>
      <c r="D14" s="1">
        <v>194</v>
      </c>
      <c r="E14" s="1">
        <f>31-11+1</f>
        <v>21</v>
      </c>
      <c r="F14" s="1">
        <f>24+22+30+9+16</f>
        <v>101</v>
      </c>
      <c r="G14" s="1">
        <v>0</v>
      </c>
      <c r="H14" s="1">
        <v>0</v>
      </c>
      <c r="I14" s="1"/>
      <c r="J14" s="1"/>
      <c r="K14" s="1">
        <v>40</v>
      </c>
      <c r="L14" s="1">
        <f>178-150+1+107-86+1</f>
        <v>51</v>
      </c>
      <c r="M14" s="1">
        <f>85-41+1+49-8+1+93-79+1</f>
        <v>102</v>
      </c>
      <c r="N14" s="1">
        <f t="shared" si="0"/>
        <v>509</v>
      </c>
      <c r="O14" s="1">
        <v>93376</v>
      </c>
      <c r="P14" s="1">
        <f t="shared" si="1"/>
        <v>183.44990176817288</v>
      </c>
    </row>
    <row r="15" spans="2:16" x14ac:dyDescent="0.3">
      <c r="B15" s="1" t="s">
        <v>11</v>
      </c>
      <c r="C15" s="1">
        <v>80</v>
      </c>
      <c r="D15" s="1">
        <v>36</v>
      </c>
      <c r="E15" s="1">
        <f>86-47+1</f>
        <v>40</v>
      </c>
      <c r="F15" s="1">
        <v>0</v>
      </c>
      <c r="G15" s="1">
        <v>0</v>
      </c>
      <c r="H15" s="1">
        <v>0</v>
      </c>
      <c r="I15" s="1"/>
      <c r="J15" s="1"/>
      <c r="K15" s="1"/>
      <c r="L15" s="1"/>
      <c r="M15" s="1"/>
      <c r="N15" s="1">
        <f t="shared" si="0"/>
        <v>76</v>
      </c>
      <c r="O15" s="1">
        <v>16093</v>
      </c>
      <c r="P15" s="1">
        <f t="shared" si="1"/>
        <v>211.75</v>
      </c>
    </row>
    <row r="16" spans="2:16" x14ac:dyDescent="0.3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2:16" x14ac:dyDescent="0.3">
      <c r="B17" s="1" t="s">
        <v>25</v>
      </c>
      <c r="C17" s="1"/>
      <c r="D17" s="1">
        <f>$P$6*D6+$P$7*D7+$P$8*D8+$P$9*D9+$P$10*D10+$P$11*D11+$P$12*D12+$P$13*D13+$P$14*D14+$P$15*D15</f>
        <v>76564.467308685838</v>
      </c>
      <c r="E17" s="1">
        <f t="shared" ref="E17:M17" si="2">$P$6*E6+$P$7*E7+$P$8*E8+$P$9*E9+$P$10*E10+$P$11*E11+$P$12*E12+$P$13*E13+$P$14*E14+$P$15*E15</f>
        <v>33703.959501951729</v>
      </c>
      <c r="F17" s="1">
        <f t="shared" si="2"/>
        <v>72453.265144649398</v>
      </c>
      <c r="G17" s="1">
        <f t="shared" si="2"/>
        <v>57058.128771452626</v>
      </c>
      <c r="H17" s="1">
        <f t="shared" si="2"/>
        <v>43949.760003350661</v>
      </c>
      <c r="I17" s="1">
        <f t="shared" si="2"/>
        <v>28246.431903803154</v>
      </c>
      <c r="J17" s="1">
        <f t="shared" si="2"/>
        <v>49851.978298115362</v>
      </c>
      <c r="K17" s="1">
        <f t="shared" si="2"/>
        <v>54420.36664589461</v>
      </c>
      <c r="L17" s="1">
        <f t="shared" si="2"/>
        <v>54808.001129525765</v>
      </c>
      <c r="M17" s="1">
        <f t="shared" si="2"/>
        <v>53586.641292570828</v>
      </c>
      <c r="N17" s="1"/>
      <c r="O17" s="1"/>
      <c r="P17" s="1"/>
    </row>
    <row r="18" spans="2:16" x14ac:dyDescent="0.3">
      <c r="B18" s="1" t="s">
        <v>26</v>
      </c>
      <c r="C18" s="1"/>
      <c r="D18" s="1">
        <f>($P$6*$C$6*D6+$P$7*$C$7*D7+$P$8*$C$8*D8+$P$9*$C$9*D9+$P$10*$C$10*D10+$P$11*$C$11*D11+$P$12*$C$12*D12+$P$13*$C$13*D13+$P$14*$C$14*D14+$P$15*$C$15*D15)/D17</f>
        <v>72.745315078024234</v>
      </c>
      <c r="E18" s="1">
        <f t="shared" ref="E18:M18" si="3">($P$6*$C$6*E6+$P$7*$C$7*E7+$P$8*$C$8*E8+$P$9*$C$9*E9+$P$10*$C$10*E10+$P$11*$C$11*E11+$P$12*$C$12*E12+$P$13*$C$13*E13+$P$14*$C$14*E14+$P$15*$C$15*E15)/E17</f>
        <v>75.473238166544704</v>
      </c>
      <c r="F18" s="1">
        <f t="shared" si="3"/>
        <v>75.000000000000014</v>
      </c>
      <c r="G18" s="1">
        <f t="shared" si="3"/>
        <v>71.306507862461842</v>
      </c>
      <c r="H18" s="1">
        <f t="shared" si="3"/>
        <v>71.239064436938591</v>
      </c>
      <c r="I18" s="1">
        <f t="shared" si="3"/>
        <v>72.717694035850243</v>
      </c>
      <c r="J18" s="1">
        <f t="shared" si="3"/>
        <v>71.429730452507869</v>
      </c>
      <c r="K18" s="1">
        <f t="shared" si="3"/>
        <v>71.127483826574007</v>
      </c>
      <c r="L18" s="1">
        <f t="shared" si="3"/>
        <v>70.295066510625148</v>
      </c>
      <c r="M18" s="1">
        <f t="shared" si="3"/>
        <v>68.874844052581267</v>
      </c>
      <c r="N18" s="1"/>
      <c r="O18" s="1"/>
      <c r="P18" s="1"/>
    </row>
    <row r="19" spans="2:16" x14ac:dyDescent="0.3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</row>
    <row r="20" spans="2:16" x14ac:dyDescent="0.3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2:16" x14ac:dyDescent="0.3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2:16" x14ac:dyDescent="0.3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</row>
    <row r="23" spans="2:16" x14ac:dyDescent="0.3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2:16" x14ac:dyDescent="0.3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  <row r="25" spans="2:16" x14ac:dyDescent="0.3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2:16" x14ac:dyDescent="0.3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2:16" x14ac:dyDescent="0.3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2:16" x14ac:dyDescent="0.3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</row>
    <row r="29" spans="2:16" x14ac:dyDescent="0.3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</row>
    <row r="30" spans="2:16" x14ac:dyDescent="0.3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2:16" x14ac:dyDescent="0.3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  <row r="32" spans="2:16" x14ac:dyDescent="0.3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</row>
    <row r="33" spans="2:16" x14ac:dyDescent="0.3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Windows</dc:creator>
  <cp:lastModifiedBy>Utilisateur Windows</cp:lastModifiedBy>
  <dcterms:created xsi:type="dcterms:W3CDTF">2021-01-16T19:14:24Z</dcterms:created>
  <dcterms:modified xsi:type="dcterms:W3CDTF">2021-01-16T23:07:46Z</dcterms:modified>
</cp:coreProperties>
</file>