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firstSheet="6" activeTab="16"/>
  </bookViews>
  <sheets>
    <sheet name="1" sheetId="2" r:id="rId1"/>
    <sheet name="f-22-tavana" sheetId="16" r:id="rId2"/>
    <sheet name="f-23-abbas" sheetId="17" r:id="rId3"/>
    <sheet name="f-24" sheetId="20" r:id="rId4"/>
    <sheet name="f-25-m-101" sheetId="22" r:id="rId5"/>
    <sheet name="f-25-m-102" sheetId="23" r:id="rId6"/>
    <sheet name="f-27" sheetId="24" r:id="rId7"/>
    <sheet name="f-28" sheetId="25" r:id="rId8"/>
    <sheet name="Esfahan-kharid" sheetId="26" r:id="rId9"/>
    <sheet name="f-31" sheetId="27" r:id="rId10"/>
    <sheet name="f-32-abbas" sheetId="28" r:id="rId11"/>
    <sheet name="f-34-1-ghazvin" sheetId="30" r:id="rId12"/>
    <sheet name="f-34-2-ghazvin" sheetId="31" r:id="rId13"/>
    <sheet name="f-35-abbas" sheetId="33" r:id="rId14"/>
    <sheet name="f-36-mostafa" sheetId="35" r:id="rId15"/>
    <sheet name="f-37-abbas" sheetId="36" r:id="rId16"/>
    <sheet name="f-38-abbas" sheetId="37" r:id="rId17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8">'Esfahan-kharid'!$A$1:$G$32</definedName>
    <definedName name="_xlnm.Print_Area" localSheetId="1">'f-22-tavana'!$A$1:$G$47</definedName>
    <definedName name="_xlnm.Print_Area" localSheetId="2">'f-23-abbas'!$A$1:$G$47</definedName>
    <definedName name="_xlnm.Print_Area" localSheetId="3">'f-24'!$A$1:$G$47</definedName>
    <definedName name="_xlnm.Print_Area" localSheetId="4">'f-25-m-101'!$A$1:$G$65</definedName>
    <definedName name="_xlnm.Print_Area" localSheetId="5">'f-25-m-102'!$A$1:$G$33</definedName>
    <definedName name="_xlnm.Print_Area" localSheetId="6">'f-27'!$A$1:$G$66</definedName>
    <definedName name="_xlnm.Print_Area" localSheetId="7">'f-28'!$A$1:$G$36</definedName>
    <definedName name="_xlnm.Print_Area" localSheetId="9">'f-31'!$A$1:$G$36</definedName>
    <definedName name="_xlnm.Print_Area" localSheetId="10">'f-32-abbas'!$A$1:$G$47</definedName>
    <definedName name="_xlnm.Print_Area" localSheetId="13">'f-35-abbas'!$A$1:$G$58</definedName>
    <definedName name="_xlnm.Print_Area" localSheetId="14">'f-36-mostafa'!$A$1:$G$67</definedName>
    <definedName name="_xlnm.Print_Area" localSheetId="15">'f-37-abbas'!$A$1:$G$36</definedName>
    <definedName name="_xlnm.Print_Area" localSheetId="16">'f-38-abbas'!$A$1:$G$31</definedName>
    <definedName name="_xlnm.Print_Titles" localSheetId="0">'1'!$7:$7</definedName>
    <definedName name="_xlnm.Print_Titles" localSheetId="13">'f-35-abbas'!$2:$7</definedName>
    <definedName name="_xlnm.Print_Titles" localSheetId="14">'f-36-mostafa'!$2:$7</definedName>
    <definedName name="_xlnm.Print_Titles" localSheetId="15">'f-37-abbas'!$2:$7</definedName>
    <definedName name="_xlnm.Print_Titles" localSheetId="16">'f-38-abbas'!$2:$7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7" l="1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G8" i="37"/>
  <c r="G23" i="37" l="1"/>
  <c r="G26" i="37" s="1"/>
  <c r="G54" i="35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A9" i="36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G8" i="36"/>
  <c r="G59" i="35"/>
  <c r="G49" i="35"/>
  <c r="G50" i="35"/>
  <c r="G51" i="35"/>
  <c r="G52" i="35"/>
  <c r="G53" i="35"/>
  <c r="G55" i="35"/>
  <c r="G56" i="35"/>
  <c r="G57" i="35"/>
  <c r="G58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G8" i="35"/>
  <c r="G28" i="36" l="1"/>
  <c r="G31" i="36" s="1"/>
  <c r="G62" i="35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A37" i="33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G8" i="33"/>
  <c r="G53" i="33" l="1"/>
  <c r="A10" i="31"/>
  <c r="A11" i="31" s="1"/>
  <c r="A12" i="31" s="1"/>
  <c r="A13" i="31" s="1"/>
  <c r="A14" i="31" s="1"/>
  <c r="A15" i="31" s="1"/>
  <c r="A16" i="31" s="1"/>
  <c r="A17" i="31" s="1"/>
  <c r="A18" i="31" s="1"/>
  <c r="A19" i="31" s="1"/>
  <c r="A9" i="31"/>
  <c r="G16" i="31" l="1"/>
  <c r="G17" i="31"/>
  <c r="G18" i="31"/>
  <c r="G19" i="31"/>
  <c r="G15" i="31"/>
  <c r="G14" i="31"/>
  <c r="G13" i="31"/>
  <c r="G12" i="31"/>
  <c r="G11" i="31"/>
  <c r="G10" i="31"/>
  <c r="G9" i="31"/>
  <c r="G8" i="31"/>
  <c r="G17" i="30"/>
  <c r="G16" i="30"/>
  <c r="G15" i="30"/>
  <c r="G14" i="30"/>
  <c r="G13" i="30"/>
  <c r="G12" i="30"/>
  <c r="G11" i="30"/>
  <c r="G10" i="30"/>
  <c r="G18" i="30" s="1"/>
  <c r="G20" i="30" s="1"/>
  <c r="G9" i="30"/>
  <c r="G8" i="30"/>
  <c r="G20" i="31" l="1"/>
  <c r="G22" i="31" s="1"/>
  <c r="G16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5" i="28"/>
  <c r="G14" i="28"/>
  <c r="G13" i="28"/>
  <c r="G12" i="28"/>
  <c r="G11" i="28"/>
  <c r="G10" i="28"/>
  <c r="G9" i="28"/>
  <c r="G8" i="28"/>
  <c r="A10" i="28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8"/>
  <c r="G39" i="28" l="1"/>
  <c r="G42" i="28" s="1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G8" i="27"/>
  <c r="G28" i="27" l="1"/>
  <c r="G31" i="27" s="1"/>
  <c r="G32" i="26" l="1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A21" i="26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G2" i="26"/>
  <c r="A18" i="25" l="1"/>
  <c r="A19" i="25" s="1"/>
  <c r="A20" i="25" s="1"/>
  <c r="A21" i="25" s="1"/>
  <c r="A22" i="25" s="1"/>
  <c r="A23" i="25" s="1"/>
  <c r="A24" i="25" s="1"/>
  <c r="A25" i="25" s="1"/>
  <c r="A26" i="25" s="1"/>
  <c r="A27" i="25" s="1"/>
  <c r="G18" i="25"/>
  <c r="G19" i="25"/>
  <c r="G20" i="25"/>
  <c r="G21" i="25"/>
  <c r="G22" i="25"/>
  <c r="G23" i="25"/>
  <c r="G24" i="25"/>
  <c r="G25" i="25"/>
  <c r="G26" i="25"/>
  <c r="G27" i="25"/>
  <c r="G17" i="25"/>
  <c r="G16" i="25"/>
  <c r="G15" i="25"/>
  <c r="G14" i="25"/>
  <c r="G13" i="25"/>
  <c r="G12" i="25"/>
  <c r="G11" i="25"/>
  <c r="G10" i="25"/>
  <c r="G9" i="25"/>
  <c r="A9" i="25"/>
  <c r="A10" i="25" s="1"/>
  <c r="A11" i="25" s="1"/>
  <c r="A12" i="25" s="1"/>
  <c r="A13" i="25" s="1"/>
  <c r="A14" i="25" s="1"/>
  <c r="A15" i="25" s="1"/>
  <c r="A16" i="25" s="1"/>
  <c r="A17" i="25" s="1"/>
  <c r="G8" i="25"/>
  <c r="G28" i="25" l="1"/>
  <c r="G31" i="25" s="1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G58" i="24" l="1"/>
  <c r="G61" i="24" s="1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9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A38" i="22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G9" i="22"/>
  <c r="A9" i="22"/>
  <c r="G8" i="22"/>
  <c r="G25" i="23" l="1"/>
  <c r="G28" i="23" s="1"/>
  <c r="G57" i="22"/>
  <c r="G60" i="22" s="1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42" i="16" l="1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<sst xmlns="http://schemas.openxmlformats.org/spreadsheetml/2006/main" count="1432" uniqueCount="493">
  <si>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</si>
  <si>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</si>
  <si>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</si>
  <si>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</si>
  <si>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</si>
  <si>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</si>
  <si>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</si>
  <si>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</si>
  <si>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</si>
  <si>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</si>
  <si>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</si>
  <si>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</si>
  <si>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</si>
  <si>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</si>
  <si>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</si>
  <si>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</si>
  <si>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</si>
  <si>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</si>
  <si>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</si>
  <si>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</si>
  <si>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</si>
  <si>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</si>
  <si>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</si>
  <si>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</si>
  <si>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</si>
  <si>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</si>
  <si>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</si>
  <si>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</si>
  <si>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</si>
  <si>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</si>
  <si>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</si>
  <si>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</si>
  <si>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</si>
  <si>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</si>
  <si>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</si>
  <si>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</si>
  <si>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</si>
  <si>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</si>
  <si>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</si>
  <si>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</si>
  <si>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</si>
  <si>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</si>
  <si>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</si>
  <si>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</si>
  <si>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</si>
  <si>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</si>
  <si>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</si>
  <si>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</si>
  <si>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</si>
  <si>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</si>
  <si>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</si>
  <si>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</si>
  <si>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</si>
  <si>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</si>
  <si>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</si>
  <si>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</si>
  <si>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</si>
  <si>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</si>
  <si>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</si>
  <si>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</si>
  <si>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</si>
  <si>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</si>
  <si>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</si>
  <si>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</si>
  <si>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</si>
  <si>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</si>
  <si>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</si>
  <si>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</si>
  <si>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</si>
  <si>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</si>
  <si>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</si>
  <si>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</si>
  <si>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</si>
  <si>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</si>
  <si>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</si>
  <si>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</si>
  <si>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</si>
  <si>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</si>
  <si>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</si>
  <si>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</si>
  <si>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</si>
  <si>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</si>
  <si>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</si>
  <si>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</si>
  <si>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</si>
  <si>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</si>
  <si>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</si>
  <si>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</si>
  <si>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</si>
  <si>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</si>
  <si>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</si>
  <si>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</si>
  <si>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</si>
  <si>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</si>
  <si>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</si>
  <si>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</si>
  <si>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</si>
  <si>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</si>
  <si>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</si>
  <si>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</si>
  <si>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</si>
  <si>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</si>
  <si>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</si>
  <si>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</si>
  <si>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</si>
  <si>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</si>
  <si>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</si>
  <si>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</si>
  <si>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</si>
  <si>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</si>
  <si>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</si>
  <si>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</si>
  <si>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</si>
  <si>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</si>
  <si>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</si>
  <si>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</si>
  <si>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</si>
  <si>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</si>
  <si>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</si>
  <si>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</si>
  <si>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</si>
  <si>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</si>
  <si>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</si>
  <si>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</si>
  <si>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</si>
  <si>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</si>
  <si>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</si>
  <si>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</si>
  <si>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</si>
  <si>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</si>
  <si>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</si>
  <si>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</si>
  <si>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</si>
  <si>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</si>
  <si>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</si>
  <si>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</si>
  <si>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</si>
  <si>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</si>
  <si>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</si>
  <si>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</si>
  <si>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</si>
  <si>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</si>
  <si>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</si>
  <si>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</si>
  <si>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</si>
  <si>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</si>
  <si>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</si>
  <si>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</si>
  <si>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</si>
  <si>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</si>
  <si>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</si>
  <si>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</si>
  <si>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</si>
  <si>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</si>
  <si>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</si>
  <si>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</si>
  <si>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</si>
  <si>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</si>
  <si>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</si>
  <si>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</si>
  <si>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</si>
  <si>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</si>
  <si>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</si>
  <si>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</si>
  <si>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</si>
  <si>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</si>
  <si>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</si>
  <si>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</si>
  <si>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</si>
  <si>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</si>
  <si>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</si>
  <si>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</si>
  <si>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</si>
  <si>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</si>
  <si>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</si>
  <si>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</si>
  <si>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</si>
  <si>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</si>
  <si>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</si>
  <si>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</si>
  <si>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</si>
  <si>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</si>
  <si>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</si>
  <si>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</si>
  <si>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</si>
  <si>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</si>
  <si>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</si>
  <si>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</si>
  <si>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</si>
  <si>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</si>
  <si>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</si>
  <si>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</si>
  <si>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</si>
  <si>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</si>
  <si>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</si>
  <si>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</si>
  <si>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</si>
  <si>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</si>
  <si>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</si>
  <si>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</si>
  <si>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</si>
  <si>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</si>
  <si>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</si>
  <si>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</si>
  <si>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</si>
  <si>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</si>
  <si>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</si>
  <si>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</si>
  <si>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</si>
  <si>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</si>
  <si>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</si>
  <si>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</si>
  <si>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</si>
  <si>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</si>
  <si>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</si>
  <si>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</si>
  <si>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گواش 8رنگ نئون</t>
  </si>
  <si>
    <t>خودکار نامرئی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</si>
  <si>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</si>
  <si>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</si>
  <si>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</si>
  <si>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</si>
  <si>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</si>
  <si>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</si>
  <si>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</si>
  <si>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</si>
  <si>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</si>
  <si>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</si>
  <si>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</si>
  <si>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</si>
  <si>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</si>
  <si>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</si>
  <si>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</si>
  <si>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</si>
  <si>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</si>
  <si>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</si>
  <si>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</si>
  <si>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</si>
  <si>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</si>
  <si>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</si>
  <si>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</si>
  <si>
    <t xml:space="preserve">                                                                                 فاکتور فروش                                             شماره فاکتور : m-101</t>
  </si>
  <si>
    <t xml:space="preserve">  صورت حساب آقای / خانم : مصطفی           شماره تماس : </t>
  </si>
  <si>
    <t>پستیت شکلی فانتزی SKY</t>
  </si>
  <si>
    <t>پاکن فابر کاستل مشکی</t>
  </si>
  <si>
    <t>نوک اتود اونر 0.7</t>
  </si>
  <si>
    <t>ماژیک هایلایت پنتر</t>
  </si>
  <si>
    <t>خودکار کیان 4 رنگ اصلی</t>
  </si>
  <si>
    <t>مداد رنگی 12 رنگ استایلیش</t>
  </si>
  <si>
    <t>گواش 6 رنگ آریا</t>
  </si>
  <si>
    <t>گواش 6 رنگ پارسیکار</t>
  </si>
  <si>
    <t>پازل اعضای بدن</t>
  </si>
  <si>
    <t>چتر کوچک</t>
  </si>
  <si>
    <t>چتر بزرگ</t>
  </si>
  <si>
    <t>روان نویس چشمی یونی بال 4 رنگ اصلی</t>
  </si>
  <si>
    <t>اتود ووک فانتزی</t>
  </si>
  <si>
    <t>چسب 72 یارد</t>
  </si>
  <si>
    <t>دفتر 80 برگ طلقی ساده</t>
  </si>
  <si>
    <t>دفتر 50 برگ طلقی</t>
  </si>
  <si>
    <t>غلطگیر رومکس آبی</t>
  </si>
  <si>
    <t>خودکار استابیلو</t>
  </si>
  <si>
    <t>دفتر 100 برگ فنری جلد سخت شفیعی</t>
  </si>
  <si>
    <t>ماژیک هایلایت ووک</t>
  </si>
  <si>
    <t>کاتر واشین کوچک (کره‌ای)</t>
  </si>
  <si>
    <t>اتود 0.3</t>
  </si>
  <si>
    <t>نوک اتود 2B سی بی اس 0.5 و 0.7 Top cbs</t>
  </si>
  <si>
    <t>نوک اتود ایمر 120تایی  0.7</t>
  </si>
  <si>
    <t>نوک اتود HB سی بی اس 0.5 و 0.7 و 0.9</t>
  </si>
  <si>
    <t>دوخت پارسیکار 212</t>
  </si>
  <si>
    <t>پونز</t>
  </si>
  <si>
    <t>دوخت کانگرو DS45</t>
  </si>
  <si>
    <t>دوخت کانکس EW10</t>
  </si>
  <si>
    <t>دوخت فیلیپ 5079</t>
  </si>
  <si>
    <t>دوخت فیلیپ 5078</t>
  </si>
  <si>
    <t>مداد رنگی مقوایی 24 پیکاسو</t>
  </si>
  <si>
    <t>ساعت فومی بزرگ</t>
  </si>
  <si>
    <t>دفتر 100 برگ طلقی</t>
  </si>
  <si>
    <t>مداد رنگی مقوایی 12 پیکاسو خارجی</t>
  </si>
  <si>
    <t>مداد رنگی مقوایی 12 فکتیس</t>
  </si>
  <si>
    <t>مداد رنگی مقوایی 24 فکتیس</t>
  </si>
  <si>
    <t>نوک اتود know سایز  0.7</t>
  </si>
  <si>
    <t xml:space="preserve">                                                                                 فاکتور فروش                                             شماره فاکتور :m-102</t>
  </si>
  <si>
    <t>دفتر نقاشی بزرگ</t>
  </si>
  <si>
    <t>دفتر 60 برگ سیمی طلقی پرسی کلاسیک ویژه 127</t>
  </si>
  <si>
    <t>دفتر 60 برگ سیمی کلاسیک ویژه 121</t>
  </si>
  <si>
    <t>دفتر 40 برگ سیمی فانتزی اکلیلی 101</t>
  </si>
  <si>
    <t>دفتر 60 برگ سیمی فانتزی اکلیلی 102</t>
  </si>
  <si>
    <t>دفتر 50 برگ ته چسب طرح شهدا شفیعی</t>
  </si>
  <si>
    <t>دفتر شهدا کاما 50 برگی</t>
  </si>
  <si>
    <t>دفتر 50 برگ فنری طرح حرم صالح</t>
  </si>
  <si>
    <t>دفتر 80 برگ ته چسب طرح شهدا مشکات</t>
  </si>
  <si>
    <t>دفتر 80 برگ فنری بچه های آسمان</t>
  </si>
  <si>
    <t>دفتر 80 برگ فنری طرح حرم صالح</t>
  </si>
  <si>
    <t>مدادمشکی فکتیس NEGRO9000</t>
  </si>
  <si>
    <t>دفتر 40 برگ سیمی نقاشی 301</t>
  </si>
  <si>
    <t xml:space="preserve">                                                                                 فاکتور فروش                                             شماره فاکتور : 00423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</si>
  <si>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1399/10/18</t>
    </r>
  </si>
  <si>
    <t>تراش رومیزی فانتزی /774</t>
  </si>
  <si>
    <t>تراش رومیزی فانتزی /627</t>
  </si>
  <si>
    <t>تراش رومیزی فانتزی /632</t>
  </si>
  <si>
    <t>تراش رومیزی فانتزی 742</t>
  </si>
  <si>
    <t>پایه چسب فانتزی فیل</t>
  </si>
  <si>
    <t>مداد مشکی فکتیس ذغالی</t>
  </si>
  <si>
    <t>پوشال کاغذی</t>
  </si>
  <si>
    <t>پوشال رنگی</t>
  </si>
  <si>
    <t>پایه چسب نوین 200</t>
  </si>
  <si>
    <t>منچ گرد</t>
  </si>
  <si>
    <t>پازل رحلی</t>
  </si>
  <si>
    <t>کتاب آموزشی مفاهیم داستان - رنگ آمیزی 9*31</t>
  </si>
  <si>
    <t>استامپ کورس کوچک</t>
  </si>
  <si>
    <t>خودکار کیان رنگی</t>
  </si>
  <si>
    <t>نوار چسب قوطی</t>
  </si>
  <si>
    <t>دفتر طراحی A4</t>
  </si>
  <si>
    <t>شیطونک ژله ای</t>
  </si>
  <si>
    <t>جاقلمی شهاب</t>
  </si>
  <si>
    <t>حروف الفبا مگنت</t>
  </si>
  <si>
    <t>تخته وایت MDF</t>
  </si>
  <si>
    <t>ماژیک هایلایت دوسر</t>
  </si>
  <si>
    <t>پاکن میوه</t>
  </si>
  <si>
    <t>بادکنک ساده</t>
  </si>
  <si>
    <t>مقوا 50*70 رنگی دو رو</t>
  </si>
  <si>
    <t>خاک رس</t>
  </si>
  <si>
    <t>سرمدادی</t>
  </si>
  <si>
    <t>مدادرنگی 36 فلزی ووک</t>
  </si>
  <si>
    <t>مداد و سرمدادی عروسکی</t>
  </si>
  <si>
    <t>روبیک مجیک</t>
  </si>
  <si>
    <t>تراش رو میزی پارسیکار 888</t>
  </si>
  <si>
    <t>ماژیک طلایی - نقره ای</t>
  </si>
  <si>
    <t>چراغ مطالعه کرم</t>
  </si>
  <si>
    <t>نوار چسب کاغذی فانتزی</t>
  </si>
  <si>
    <t>پایه چسب سپهر</t>
  </si>
  <si>
    <t>نوارچسب کریستال جانسون</t>
  </si>
  <si>
    <t>جاقلمی رنگی</t>
  </si>
  <si>
    <t>پایه چسب نوین 500</t>
  </si>
  <si>
    <t>دماسنج گیتار</t>
  </si>
  <si>
    <t xml:space="preserve">  صورت حساب آقای / خانم : عباس نژاد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</si>
  <si>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1399/10/24</t>
    </r>
  </si>
  <si>
    <t xml:space="preserve">                                                                                 فاکتور فروش                                             شماره فاکتور : 00424</t>
  </si>
  <si>
    <t xml:space="preserve">  صورت حساب آقای / خانم : توانا       شماره تماس : </t>
  </si>
  <si>
    <t>ماژیک وایت برد 8رنگ پریمو کنکو</t>
  </si>
  <si>
    <t>جاقلمی سه گوش</t>
  </si>
  <si>
    <t>کیف طلقی کش دار سهند</t>
  </si>
  <si>
    <t>مداد رنگی 36 فلزی ووک</t>
  </si>
  <si>
    <t xml:space="preserve">                                                                                 فاکتور فروش                                             شماره فاکتور : 00426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</si>
  <si>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1399/10/25</t>
    </r>
  </si>
  <si>
    <t xml:space="preserve">  صورت حساب آقای / خانم : عباس نژاد       شماره تماس : </t>
  </si>
  <si>
    <t>ماژیک وایت برد اسنومن تک رنگ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</si>
  <si>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1399/11/05</t>
    </r>
  </si>
  <si>
    <t xml:space="preserve">                                                                                 فاکتور فروش                                             شماره فاکتور : 00430</t>
  </si>
  <si>
    <t>جاقلمی توری فلزی</t>
  </si>
  <si>
    <t>قیچی بزرگ</t>
  </si>
  <si>
    <t>قیچی کوچک</t>
  </si>
  <si>
    <t>کاور A4 نیک آور</t>
  </si>
  <si>
    <t>چسب ماتیکی 21 گرم ووک</t>
  </si>
  <si>
    <t>چسب ماتیکی 15 گرم ووک</t>
  </si>
  <si>
    <t>تخته شاسی A6</t>
  </si>
  <si>
    <t>تخته شاسی A5</t>
  </si>
  <si>
    <t>جامدادی توری A4</t>
  </si>
  <si>
    <t>جامدادی توری A5</t>
  </si>
  <si>
    <t>جامدادی توری باریک</t>
  </si>
  <si>
    <t>جامدادی سویل A4</t>
  </si>
  <si>
    <t>جامدادی سویل A5</t>
  </si>
  <si>
    <t>جامدادی سویل کوچک</t>
  </si>
  <si>
    <t>جامدادی سلیکونی مداد</t>
  </si>
  <si>
    <t>جامدادی سلیکونی زیپدار</t>
  </si>
  <si>
    <t>جامدادی سلیکونی بدون زیپ</t>
  </si>
  <si>
    <t>پست ایت خطدار A6</t>
  </si>
  <si>
    <t>کاغذ یاداشت مربعی</t>
  </si>
  <si>
    <t>روان نویس نوک نمدی</t>
  </si>
  <si>
    <t>هایلایت کینگ</t>
  </si>
  <si>
    <t>مداد طراحی</t>
  </si>
  <si>
    <t>خودکار 4رنگ پنتر</t>
  </si>
  <si>
    <t>خودکار وینر</t>
  </si>
  <si>
    <t>پاکت نخودی A3</t>
  </si>
  <si>
    <t>خودکار رنگی سی کلاس</t>
  </si>
  <si>
    <t>خودکار فشاری کنکو</t>
  </si>
  <si>
    <t xml:space="preserve">   شماره کارت سامان :               3655-3062-8610-6219</t>
  </si>
  <si>
    <t xml:space="preserve">   شماره حساب بانک سامان :     1-2468369-888-824  </t>
  </si>
  <si>
    <t xml:space="preserve">   شماره شبا بانک رسالت :        IR710560082488802468369001</t>
  </si>
  <si>
    <t xml:space="preserve">   بنام فرهاد فرهمند</t>
  </si>
  <si>
    <t>غلطگیر قلمی اونر</t>
  </si>
  <si>
    <t xml:space="preserve">                                                                                                                 فاکتور فروش                                                شماره فاکتور : 00253</t>
  </si>
  <si>
    <r>
      <t xml:space="preserve">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تاریخ :  1399/11/20</t>
    </r>
  </si>
  <si>
    <t>مداد رنگی 12 استدلر اصل</t>
  </si>
  <si>
    <t xml:space="preserve">مداد مشکی آریا </t>
  </si>
  <si>
    <t>ق</t>
  </si>
  <si>
    <t>مداد فلور سنت آریا</t>
  </si>
  <si>
    <t>مداد طرح دار آریا</t>
  </si>
  <si>
    <t>مداد رنگی 12 لوله ای آریا</t>
  </si>
  <si>
    <t>کرایه تا باربری (شهری)</t>
  </si>
  <si>
    <t>کسر (تومان) :</t>
  </si>
  <si>
    <t xml:space="preserve">  صورت حساب آقای / خانم : نورمحمدی (قزوین)                شماره تماس : 09922101264</t>
  </si>
  <si>
    <t xml:space="preserve">   شماره شبا بانک سامان :        IR710560082488802468369001</t>
  </si>
  <si>
    <t>روان نویس پایه بلند ووک</t>
  </si>
  <si>
    <t>روان نویس فشاری پینتر</t>
  </si>
  <si>
    <t>کاتر واشین کوچک (کره ای)</t>
  </si>
  <si>
    <t>مدادرنگی سبز لوله ای</t>
  </si>
  <si>
    <t>روان نویس نوک نمدی پلیکان</t>
  </si>
  <si>
    <t>خودکار noname</t>
  </si>
  <si>
    <t>پیکسل چوبی</t>
  </si>
  <si>
    <t>دماسنج فانتزی گیتار</t>
  </si>
  <si>
    <t>خودکار رینولدز صورتی</t>
  </si>
  <si>
    <t>دفترچه برنامه ریزی سویل</t>
  </si>
  <si>
    <t>غلطگیر قلمی استدلر</t>
  </si>
  <si>
    <t xml:space="preserve">                                                                                 فاکتور فروش                                             شماره فاکتور : 00446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</si>
  <si>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1399/11/24</t>
    </r>
  </si>
  <si>
    <t>روان نویس نوک نمدی استندلر 20 رنگ</t>
  </si>
  <si>
    <t>روان نویس نوک نمدی استندلر 10 رنگ</t>
  </si>
  <si>
    <t>روان نویس نوک نمدی پلیکان 20 رنگ</t>
  </si>
  <si>
    <t>ابرک سنا</t>
  </si>
  <si>
    <t>پیکسل چوبی طرحدار</t>
  </si>
  <si>
    <t>تخته وایت 40*50</t>
  </si>
  <si>
    <t>تخته وایت 40*60</t>
  </si>
  <si>
    <t>کلیپس ظرف دار</t>
  </si>
  <si>
    <t>جوهر خودنویس اعتدال</t>
  </si>
  <si>
    <t>جوهر خودنویس یوروپن</t>
  </si>
  <si>
    <t>یدک روان  نویس</t>
  </si>
  <si>
    <t>دفترچه 1/8 فانتزی طلقی شفیعی</t>
  </si>
  <si>
    <t>مداد رنگی 12 فابر مقوایی</t>
  </si>
  <si>
    <t>مداد رنگی 12 فابر فلزی</t>
  </si>
  <si>
    <t>مداد رنگی 24 رنگ فابرکاستل مقوایی</t>
  </si>
  <si>
    <t>دفترچه to do list رنگی</t>
  </si>
  <si>
    <t>خودکار ژله ای فشاری پینتر</t>
  </si>
  <si>
    <t>قبض رسید</t>
  </si>
  <si>
    <t>کلییر بوک ٨٠ برگ</t>
  </si>
  <si>
    <t>کلییر بوک ٣٠ برگ</t>
  </si>
  <si>
    <t>یادداشت چسبی 1/16</t>
  </si>
  <si>
    <t>تراش مخزندار کرونا</t>
  </si>
  <si>
    <t>نوار چسب 5سانت ارزان - رازی</t>
  </si>
  <si>
    <t>دفتر 40 برگ منگنه نقاشی</t>
  </si>
  <si>
    <t>سوزن دوخت 24/6 اونر</t>
  </si>
  <si>
    <t>چسب پهن شاندرمن</t>
  </si>
  <si>
    <t>کاتر کوچک</t>
  </si>
  <si>
    <t>دستگاه منگنه سینور</t>
  </si>
  <si>
    <t>دستگاه منگنه زیمبا</t>
  </si>
  <si>
    <t>30×50 تخته وایت برد</t>
  </si>
  <si>
    <t>تخته وایت برد 30×40</t>
  </si>
  <si>
    <t>چسب شاندرمن</t>
  </si>
  <si>
    <t>خودکار بی نام و نشان</t>
  </si>
  <si>
    <t>دفترچه یادداشت خبرنگاری</t>
  </si>
  <si>
    <t>دفترچه خبرنگاری کوچک</t>
  </si>
  <si>
    <t>ماژیک وایت برد طرح اسنومان</t>
  </si>
  <si>
    <t>ظرف غذا</t>
  </si>
  <si>
    <t>مداد رنگی 12 رنگ لوله ای پیکاسو</t>
  </si>
  <si>
    <t>اتودرنگی اونر</t>
  </si>
  <si>
    <t>مدادرنگی فابر 12رنگ فلزی</t>
  </si>
  <si>
    <t>مداد رنگی مقوایی پیکاسو</t>
  </si>
  <si>
    <t>الفبای آهنربایی</t>
  </si>
  <si>
    <t>خودکار sky</t>
  </si>
  <si>
    <t>خودکار لیرا فشاری</t>
  </si>
  <si>
    <t>خودکار فونیکس</t>
  </si>
  <si>
    <t>خودکار قرمز پاپلو</t>
  </si>
  <si>
    <t>خودکر فشاری سیکلاس</t>
  </si>
  <si>
    <t>مداد آمریکایی</t>
  </si>
  <si>
    <t>کاور A5</t>
  </si>
  <si>
    <t>جامدادی کتابی کوچک</t>
  </si>
  <si>
    <t>جامدادی سیلیکونی</t>
  </si>
  <si>
    <t>جامدادی سیلیکونی قوطی</t>
  </si>
  <si>
    <t>یدک خودکار فلزی</t>
  </si>
  <si>
    <t>مداد رنگی 12 رنگ مقوایی استدلر</t>
  </si>
  <si>
    <t>ماژیک سی دی مونامی</t>
  </si>
  <si>
    <t>خودکار گریپ دار مونامی</t>
  </si>
  <si>
    <t xml:space="preserve">                                                                                 فاکتور فروش                                             شماره فاکتور : 00450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</si>
  <si>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1399/11/26</t>
    </r>
  </si>
  <si>
    <t>پاکن فکتیس</t>
  </si>
  <si>
    <t>چسب قطره ای</t>
  </si>
  <si>
    <t>چسب رازی متوسط 50 گرم</t>
  </si>
  <si>
    <t>خط کش 30 فلزی</t>
  </si>
  <si>
    <t>تخته وایت بزرگ</t>
  </si>
  <si>
    <t>تقویم رومیزی ایستاده</t>
  </si>
  <si>
    <t>تقویم رومیزی مهر</t>
  </si>
  <si>
    <t>تقویم هفتگی هنر</t>
  </si>
  <si>
    <t>تقویم اهل بیت</t>
  </si>
  <si>
    <t>ماژیک نقاشی</t>
  </si>
  <si>
    <t>مدادرنگی 12 رنگ استدلر</t>
  </si>
  <si>
    <t>کاغذ رنگی</t>
  </si>
  <si>
    <t>ماژیک وایت سبز</t>
  </si>
  <si>
    <t>تقویم دیواری ساده</t>
  </si>
  <si>
    <t>تقویم دیواری طلاکوب</t>
  </si>
  <si>
    <t>تقویم پالتویی</t>
  </si>
  <si>
    <t>خودکار کنکو</t>
  </si>
  <si>
    <t xml:space="preserve">                                                                                 فاکتور فروش                                             شماره فاکتور : 00451</t>
  </si>
  <si>
    <t xml:space="preserve">  صورت حساب آقای / خانم :   مصطفی ابراهیمی               شماره تماس : </t>
  </si>
  <si>
    <t xml:space="preserve">                                                                                 فاکتور فروش                                             شماره فاکتور : 00453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</si>
  <si>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1399/12/03</t>
    </r>
  </si>
  <si>
    <t>اتیکت زن TRUTH</t>
  </si>
  <si>
    <t>رول قیمت زن رنگی</t>
  </si>
  <si>
    <t>کاغذ A4 خط دار بسته 50 برگ درجه یک</t>
  </si>
  <si>
    <t>خودکار کنکو فینو آبی و مشکی و قرمز</t>
  </si>
  <si>
    <t>خودکار گریپدار مونامی</t>
  </si>
  <si>
    <t>ماژیک سفید</t>
  </si>
  <si>
    <t>قیچی اداری کوچک</t>
  </si>
  <si>
    <t>قیچی اداری بزرگ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</si>
</sst>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/>
    </xf>
    <xf numFmtId="165" fontId="2" fillId="2" borderId="20" xfId="1" applyNumberFormat="1" applyFont="1" applyFill="1" applyBorder="1" applyAlignment="1">
      <alignment horizontal="center"/>
    </xf>
    <xf numFmtId="0" fontId="0" fillId="0" borderId="0" xfId="0" applyFill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6" fillId="0" borderId="12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zoomScale="90" zoomScaleNormal="100" zoomScaleSheetLayoutView="90" workbookViewId="0">
      <selection activeCell="B80" sqref="B8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95" customHeight="1" x14ac:dyDescent="0.55000000000000004">
      <c r="A2" s="176" t="s">
        <v>160</v>
      </c>
      <c r="B2" s="177"/>
      <c r="C2" s="177"/>
      <c r="D2" s="177"/>
      <c r="E2" s="177"/>
      <c r="F2" s="177"/>
      <c r="G2" s="178"/>
    </row>
    <row r="3" spans="1:8" x14ac:dyDescent="0.55000000000000004">
      <c r="A3" s="179" t="s">
        <v>166</v>
      </c>
      <c r="B3" s="180"/>
      <c r="C3" s="180"/>
      <c r="D3" s="180"/>
      <c r="E3" s="180"/>
      <c r="F3" s="180"/>
      <c r="G3" s="181"/>
    </row>
    <row r="4" spans="1:8" ht="27" x14ac:dyDescent="0.85">
      <c r="A4" s="179" t="s">
        <v>165</v>
      </c>
      <c r="B4" s="180"/>
      <c r="C4" s="180"/>
      <c r="D4" s="180"/>
      <c r="E4" s="180"/>
      <c r="F4" s="180"/>
      <c r="G4" s="181"/>
    </row>
    <row r="5" spans="1:8" ht="23.4" customHeight="1" x14ac:dyDescent="0.55000000000000004">
      <c r="A5" s="179" t="s">
        <v>161</v>
      </c>
      <c r="B5" s="180"/>
      <c r="C5" s="180"/>
      <c r="D5" s="180"/>
      <c r="E5" s="180"/>
      <c r="F5" s="180"/>
      <c r="G5" s="181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187"/>
      <c r="B155" s="188"/>
      <c r="C155" s="188"/>
      <c r="D155" s="188"/>
      <c r="E155" s="185" t="s">
        <v>162</v>
      </c>
      <c r="F155" s="185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186" t="s">
        <v>163</v>
      </c>
      <c r="F156" s="186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186" t="s">
        <v>164</v>
      </c>
      <c r="F157" s="186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95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179" t="s">
        <v>171</v>
      </c>
      <c r="B160" s="180"/>
      <c r="C160" s="180"/>
      <c r="D160" s="180"/>
      <c r="E160" s="13"/>
      <c r="F160" s="13"/>
      <c r="G160" s="48"/>
    </row>
    <row r="161" spans="1:7" x14ac:dyDescent="0.55000000000000004">
      <c r="A161" s="182" t="s">
        <v>170</v>
      </c>
      <c r="B161" s="183"/>
      <c r="C161" s="183"/>
      <c r="D161" s="183"/>
      <c r="E161" s="183"/>
      <c r="F161" s="183"/>
      <c r="G161" s="184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G8" sqref="G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19"/>
      <c r="B1" s="28"/>
      <c r="C1" s="120"/>
      <c r="D1" s="120"/>
      <c r="E1" s="120"/>
      <c r="F1" s="120"/>
      <c r="G1" s="12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343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344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345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258</v>
      </c>
      <c r="C8" s="55">
        <v>12</v>
      </c>
      <c r="D8" s="55" t="s">
        <v>7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257</v>
      </c>
      <c r="C9" s="8">
        <v>10</v>
      </c>
      <c r="D9" s="8" t="s">
        <v>7</v>
      </c>
      <c r="E9" s="67">
        <v>6500</v>
      </c>
      <c r="F9" s="5"/>
      <c r="G9" s="65">
        <f t="shared" ref="G9:G27" si="0">E9*C9*(1-F9)</f>
        <v>65000</v>
      </c>
    </row>
    <row r="10" spans="1:7" x14ac:dyDescent="0.55000000000000004">
      <c r="A10" s="53">
        <f t="shared" ref="A10:A27" si="1">A9+1</f>
        <v>3</v>
      </c>
      <c r="B10" s="54" t="s">
        <v>276</v>
      </c>
      <c r="C10" s="55">
        <v>12</v>
      </c>
      <c r="D10" s="55" t="s">
        <v>7</v>
      </c>
      <c r="E10" s="66">
        <v>7500</v>
      </c>
      <c r="F10" s="56"/>
      <c r="G10" s="64">
        <f t="shared" si="0"/>
        <v>90000</v>
      </c>
    </row>
    <row r="11" spans="1:7" x14ac:dyDescent="0.55000000000000004">
      <c r="A11" s="37">
        <f t="shared" si="1"/>
        <v>4</v>
      </c>
      <c r="B11" s="4" t="s">
        <v>173</v>
      </c>
      <c r="C11" s="8">
        <v>108</v>
      </c>
      <c r="D11" s="8" t="s">
        <v>7</v>
      </c>
      <c r="E11" s="67">
        <v>3950</v>
      </c>
      <c r="F11" s="5"/>
      <c r="G11" s="65">
        <f t="shared" si="0"/>
        <v>426600</v>
      </c>
    </row>
    <row r="12" spans="1:7" x14ac:dyDescent="0.55000000000000004">
      <c r="A12" s="53">
        <f t="shared" si="1"/>
        <v>5</v>
      </c>
      <c r="B12" s="54" t="s">
        <v>346</v>
      </c>
      <c r="C12" s="55">
        <v>36</v>
      </c>
      <c r="D12" s="55" t="s">
        <v>7</v>
      </c>
      <c r="E12" s="66">
        <v>8700</v>
      </c>
      <c r="F12" s="56"/>
      <c r="G12" s="64">
        <f t="shared" si="0"/>
        <v>313200</v>
      </c>
    </row>
    <row r="13" spans="1:7" x14ac:dyDescent="0.55000000000000004">
      <c r="A13" s="37">
        <f t="shared" si="1"/>
        <v>6</v>
      </c>
      <c r="B13" s="4"/>
      <c r="C13" s="8"/>
      <c r="D13" s="8"/>
      <c r="E13" s="67"/>
      <c r="F13" s="5"/>
      <c r="G13" s="65">
        <f t="shared" si="0"/>
        <v>0</v>
      </c>
    </row>
    <row r="14" spans="1:7" x14ac:dyDescent="0.55000000000000004">
      <c r="A14" s="53">
        <f t="shared" si="1"/>
        <v>7</v>
      </c>
      <c r="B14" s="54"/>
      <c r="C14" s="55"/>
      <c r="D14" s="55"/>
      <c r="E14" s="66"/>
      <c r="F14" s="56"/>
      <c r="G14" s="64">
        <f t="shared" si="0"/>
        <v>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x14ac:dyDescent="0.55000000000000004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17"/>
      <c r="B28" s="118"/>
      <c r="C28" s="118"/>
      <c r="D28" s="118"/>
      <c r="E28" s="185" t="s">
        <v>162</v>
      </c>
      <c r="F28" s="185"/>
      <c r="G28" s="69">
        <f>SUM(G8:G27)</f>
        <v>948800</v>
      </c>
    </row>
    <row r="29" spans="1:7" ht="18.600000000000001" x14ac:dyDescent="0.6">
      <c r="A29" s="44" t="s">
        <v>169</v>
      </c>
      <c r="B29" s="26"/>
      <c r="C29" s="116"/>
      <c r="D29" s="116"/>
      <c r="E29" s="186" t="s">
        <v>163</v>
      </c>
      <c r="F29" s="186"/>
      <c r="G29" s="70">
        <v>800</v>
      </c>
    </row>
    <row r="30" spans="1:7" ht="18.600000000000001" x14ac:dyDescent="0.6">
      <c r="A30" s="44" t="s">
        <v>168</v>
      </c>
      <c r="B30" s="26"/>
      <c r="C30" s="116"/>
      <c r="D30" s="116"/>
      <c r="E30" s="186" t="s">
        <v>185</v>
      </c>
      <c r="F30" s="186"/>
      <c r="G30" s="70">
        <v>2382000</v>
      </c>
    </row>
    <row r="31" spans="1:7" ht="18.600000000000001" x14ac:dyDescent="0.6">
      <c r="A31" s="44" t="s">
        <v>167</v>
      </c>
      <c r="B31" s="26"/>
      <c r="C31" s="113"/>
      <c r="D31" s="113"/>
      <c r="E31" s="186" t="s">
        <v>164</v>
      </c>
      <c r="F31" s="186"/>
      <c r="G31" s="70">
        <f>G28-G29+G30</f>
        <v>3330000</v>
      </c>
    </row>
    <row r="32" spans="1:7" x14ac:dyDescent="0.55000000000000004">
      <c r="A32" s="47" t="s">
        <v>172</v>
      </c>
      <c r="B32" s="113"/>
      <c r="C32" s="25"/>
      <c r="D32" s="25"/>
      <c r="E32" s="25"/>
      <c r="F32" s="25"/>
      <c r="G32" s="46"/>
    </row>
    <row r="33" spans="1:7" x14ac:dyDescent="0.55000000000000004">
      <c r="A33" s="112" t="s">
        <v>171</v>
      </c>
      <c r="B33" s="113"/>
      <c r="C33" s="113"/>
      <c r="D33" s="113"/>
      <c r="E33" s="113"/>
      <c r="F33" s="113"/>
      <c r="G33" s="114"/>
    </row>
    <row r="34" spans="1:7" ht="4.95" customHeight="1" x14ac:dyDescent="0.55000000000000004">
      <c r="A34" s="115"/>
      <c r="B34" s="68"/>
      <c r="C34" s="113"/>
      <c r="D34" s="113"/>
      <c r="E34" s="113"/>
      <c r="F34" s="113"/>
      <c r="G34" s="114"/>
    </row>
    <row r="35" spans="1:7" x14ac:dyDescent="0.55000000000000004">
      <c r="A35" s="182" t="s">
        <v>170</v>
      </c>
      <c r="B35" s="183"/>
      <c r="C35" s="183"/>
      <c r="D35" s="183"/>
      <c r="E35" s="183"/>
      <c r="F35" s="183"/>
      <c r="G35" s="18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16" zoomScale="80" zoomScaleNormal="100" zoomScaleSheetLayoutView="80" workbookViewId="0">
      <selection activeCell="A40" sqref="A40:C4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29"/>
      <c r="B1" s="28"/>
      <c r="C1" s="130"/>
      <c r="D1" s="130"/>
      <c r="E1" s="130"/>
      <c r="F1" s="130"/>
      <c r="G1" s="13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348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347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349</v>
      </c>
      <c r="C8" s="55">
        <v>3</v>
      </c>
      <c r="D8" s="55" t="s">
        <v>7</v>
      </c>
      <c r="E8" s="66">
        <v>15000</v>
      </c>
      <c r="F8" s="56"/>
      <c r="G8" s="64">
        <f>E8*C8*(1-F8)</f>
        <v>45000</v>
      </c>
    </row>
    <row r="9" spans="1:7" x14ac:dyDescent="0.55000000000000004">
      <c r="A9" s="37">
        <f>A8+1</f>
        <v>2</v>
      </c>
      <c r="B9" s="4" t="s">
        <v>350</v>
      </c>
      <c r="C9" s="8">
        <v>1</v>
      </c>
      <c r="D9" s="8" t="s">
        <v>7</v>
      </c>
      <c r="E9" s="67">
        <v>13000</v>
      </c>
      <c r="F9" s="5"/>
      <c r="G9" s="65">
        <f t="shared" ref="G9:G38" si="0">E9*C9*(1-F9)</f>
        <v>13000</v>
      </c>
    </row>
    <row r="10" spans="1:7" x14ac:dyDescent="0.55000000000000004">
      <c r="A10" s="53">
        <f t="shared" ref="A10:A38" si="1">A9+1</f>
        <v>3</v>
      </c>
      <c r="B10" s="54" t="s">
        <v>351</v>
      </c>
      <c r="C10" s="55">
        <v>2</v>
      </c>
      <c r="D10" s="55" t="s">
        <v>7</v>
      </c>
      <c r="E10" s="66">
        <v>10000</v>
      </c>
      <c r="F10" s="56"/>
      <c r="G10" s="64">
        <f t="shared" si="0"/>
        <v>20000</v>
      </c>
    </row>
    <row r="11" spans="1:7" x14ac:dyDescent="0.55000000000000004">
      <c r="A11" s="37">
        <f t="shared" si="1"/>
        <v>4</v>
      </c>
      <c r="B11" s="4" t="s">
        <v>352</v>
      </c>
      <c r="C11" s="8">
        <v>2</v>
      </c>
      <c r="D11" s="8" t="s">
        <v>4</v>
      </c>
      <c r="E11" s="67">
        <v>13000</v>
      </c>
      <c r="F11" s="5"/>
      <c r="G11" s="65">
        <f t="shared" si="0"/>
        <v>26000</v>
      </c>
    </row>
    <row r="12" spans="1:7" x14ac:dyDescent="0.55000000000000004">
      <c r="A12" s="53">
        <f t="shared" si="1"/>
        <v>5</v>
      </c>
      <c r="B12" s="54" t="s">
        <v>353</v>
      </c>
      <c r="C12" s="55">
        <v>6</v>
      </c>
      <c r="D12" s="55" t="s">
        <v>7</v>
      </c>
      <c r="E12" s="66">
        <v>8000</v>
      </c>
      <c r="F12" s="56"/>
      <c r="G12" s="64">
        <f t="shared" si="0"/>
        <v>48000</v>
      </c>
    </row>
    <row r="13" spans="1:7" x14ac:dyDescent="0.55000000000000004">
      <c r="A13" s="37">
        <f t="shared" si="1"/>
        <v>6</v>
      </c>
      <c r="B13" s="4" t="s">
        <v>354</v>
      </c>
      <c r="C13" s="8">
        <v>8</v>
      </c>
      <c r="D13" s="8" t="s">
        <v>7</v>
      </c>
      <c r="E13" s="67">
        <v>6500</v>
      </c>
      <c r="F13" s="5"/>
      <c r="G13" s="65">
        <f t="shared" si="0"/>
        <v>52000</v>
      </c>
    </row>
    <row r="14" spans="1:7" x14ac:dyDescent="0.55000000000000004">
      <c r="A14" s="53">
        <f t="shared" si="1"/>
        <v>7</v>
      </c>
      <c r="B14" s="54" t="s">
        <v>355</v>
      </c>
      <c r="C14" s="55">
        <v>2</v>
      </c>
      <c r="D14" s="55" t="s">
        <v>7</v>
      </c>
      <c r="E14" s="66">
        <v>6500</v>
      </c>
      <c r="F14" s="56"/>
      <c r="G14" s="64">
        <f t="shared" si="0"/>
        <v>13000</v>
      </c>
    </row>
    <row r="15" spans="1:7" x14ac:dyDescent="0.55000000000000004">
      <c r="A15" s="37">
        <f t="shared" si="1"/>
        <v>8</v>
      </c>
      <c r="B15" s="4" t="s">
        <v>356</v>
      </c>
      <c r="C15" s="8">
        <v>2</v>
      </c>
      <c r="D15" s="8" t="s">
        <v>7</v>
      </c>
      <c r="E15" s="67">
        <v>5000</v>
      </c>
      <c r="F15" s="5"/>
      <c r="G15" s="65">
        <f t="shared" si="0"/>
        <v>10000</v>
      </c>
    </row>
    <row r="16" spans="1:7" x14ac:dyDescent="0.55000000000000004">
      <c r="A16" s="53">
        <f t="shared" si="1"/>
        <v>9</v>
      </c>
      <c r="B16" s="54" t="s">
        <v>357</v>
      </c>
      <c r="C16" s="55">
        <v>3</v>
      </c>
      <c r="D16" s="55" t="s">
        <v>7</v>
      </c>
      <c r="E16" s="66">
        <v>15000</v>
      </c>
      <c r="F16" s="56">
        <v>0.2</v>
      </c>
      <c r="G16" s="64">
        <f>E16*C16*(1-F16)</f>
        <v>36000</v>
      </c>
    </row>
    <row r="17" spans="1:7" x14ac:dyDescent="0.55000000000000004">
      <c r="A17" s="37">
        <f t="shared" si="1"/>
        <v>10</v>
      </c>
      <c r="B17" s="4" t="s">
        <v>358</v>
      </c>
      <c r="C17" s="8">
        <v>4</v>
      </c>
      <c r="D17" s="8" t="s">
        <v>7</v>
      </c>
      <c r="E17" s="67">
        <v>12000</v>
      </c>
      <c r="F17" s="5">
        <v>0.2</v>
      </c>
      <c r="G17" s="65">
        <f t="shared" si="0"/>
        <v>38400</v>
      </c>
    </row>
    <row r="18" spans="1:7" x14ac:dyDescent="0.55000000000000004">
      <c r="A18" s="53">
        <f t="shared" si="1"/>
        <v>11</v>
      </c>
      <c r="B18" s="54" t="s">
        <v>359</v>
      </c>
      <c r="C18" s="55">
        <v>4</v>
      </c>
      <c r="D18" s="55" t="s">
        <v>7</v>
      </c>
      <c r="E18" s="66">
        <v>10000</v>
      </c>
      <c r="F18" s="56">
        <v>0.2</v>
      </c>
      <c r="G18" s="64">
        <f t="shared" si="0"/>
        <v>32000</v>
      </c>
    </row>
    <row r="19" spans="1:7" x14ac:dyDescent="0.55000000000000004">
      <c r="A19" s="37">
        <f t="shared" si="1"/>
        <v>12</v>
      </c>
      <c r="B19" s="4" t="s">
        <v>360</v>
      </c>
      <c r="C19" s="8">
        <v>2</v>
      </c>
      <c r="D19" s="8" t="s">
        <v>7</v>
      </c>
      <c r="E19" s="67">
        <v>16000</v>
      </c>
      <c r="F19" s="5"/>
      <c r="G19" s="65">
        <f t="shared" si="0"/>
        <v>32000</v>
      </c>
    </row>
    <row r="20" spans="1:7" x14ac:dyDescent="0.55000000000000004">
      <c r="A20" s="53">
        <f t="shared" si="1"/>
        <v>13</v>
      </c>
      <c r="B20" s="54" t="s">
        <v>361</v>
      </c>
      <c r="C20" s="55">
        <v>4</v>
      </c>
      <c r="D20" s="55" t="s">
        <v>7</v>
      </c>
      <c r="E20" s="66">
        <v>13000</v>
      </c>
      <c r="F20" s="56"/>
      <c r="G20" s="64">
        <f t="shared" si="0"/>
        <v>52000</v>
      </c>
    </row>
    <row r="21" spans="1:7" x14ac:dyDescent="0.55000000000000004">
      <c r="A21" s="37">
        <f t="shared" si="1"/>
        <v>14</v>
      </c>
      <c r="B21" s="4" t="s">
        <v>362</v>
      </c>
      <c r="C21" s="8">
        <v>8</v>
      </c>
      <c r="D21" s="8" t="s">
        <v>7</v>
      </c>
      <c r="E21" s="67">
        <v>11000</v>
      </c>
      <c r="F21" s="5"/>
      <c r="G21" s="65">
        <f t="shared" si="0"/>
        <v>88000</v>
      </c>
    </row>
    <row r="22" spans="1:7" x14ac:dyDescent="0.55000000000000004">
      <c r="A22" s="53">
        <f t="shared" si="1"/>
        <v>15</v>
      </c>
      <c r="B22" s="54" t="s">
        <v>363</v>
      </c>
      <c r="C22" s="55">
        <v>2</v>
      </c>
      <c r="D22" s="55" t="s">
        <v>7</v>
      </c>
      <c r="E22" s="66">
        <v>25000</v>
      </c>
      <c r="F22" s="56"/>
      <c r="G22" s="64">
        <f t="shared" si="0"/>
        <v>50000</v>
      </c>
    </row>
    <row r="23" spans="1:7" x14ac:dyDescent="0.55000000000000004">
      <c r="A23" s="37">
        <f t="shared" si="1"/>
        <v>16</v>
      </c>
      <c r="B23" s="4" t="s">
        <v>364</v>
      </c>
      <c r="C23" s="8">
        <v>3</v>
      </c>
      <c r="D23" s="8" t="s">
        <v>7</v>
      </c>
      <c r="E23" s="67">
        <v>28000</v>
      </c>
      <c r="F23" s="5"/>
      <c r="G23" s="65">
        <f t="shared" si="0"/>
        <v>84000</v>
      </c>
    </row>
    <row r="24" spans="1:7" x14ac:dyDescent="0.55000000000000004">
      <c r="A24" s="53">
        <f t="shared" si="1"/>
        <v>17</v>
      </c>
      <c r="B24" s="54" t="s">
        <v>365</v>
      </c>
      <c r="C24" s="55">
        <v>3</v>
      </c>
      <c r="D24" s="55" t="s">
        <v>7</v>
      </c>
      <c r="E24" s="66">
        <v>20000</v>
      </c>
      <c r="F24" s="56"/>
      <c r="G24" s="64">
        <f t="shared" si="0"/>
        <v>60000</v>
      </c>
    </row>
    <row r="25" spans="1:7" x14ac:dyDescent="0.55000000000000004">
      <c r="A25" s="37">
        <f t="shared" si="1"/>
        <v>18</v>
      </c>
      <c r="B25" s="4" t="s">
        <v>380</v>
      </c>
      <c r="C25" s="8">
        <v>12</v>
      </c>
      <c r="D25" s="8" t="s">
        <v>7</v>
      </c>
      <c r="E25" s="67">
        <v>7500</v>
      </c>
      <c r="F25" s="5"/>
      <c r="G25" s="65">
        <f t="shared" si="0"/>
        <v>90000</v>
      </c>
    </row>
    <row r="26" spans="1:7" x14ac:dyDescent="0.55000000000000004">
      <c r="A26" s="53">
        <f t="shared" si="1"/>
        <v>19</v>
      </c>
      <c r="B26" s="54" t="s">
        <v>366</v>
      </c>
      <c r="C26" s="55">
        <v>11</v>
      </c>
      <c r="D26" s="55" t="s">
        <v>7</v>
      </c>
      <c r="E26" s="66">
        <v>10000</v>
      </c>
      <c r="F26" s="56"/>
      <c r="G26" s="64">
        <f t="shared" si="0"/>
        <v>110000</v>
      </c>
    </row>
    <row r="27" spans="1:7" x14ac:dyDescent="0.55000000000000004">
      <c r="A27" s="37">
        <f t="shared" si="1"/>
        <v>20</v>
      </c>
      <c r="B27" s="4" t="s">
        <v>367</v>
      </c>
      <c r="C27" s="8">
        <v>5</v>
      </c>
      <c r="D27" s="8" t="s">
        <v>7</v>
      </c>
      <c r="E27" s="67">
        <v>3500</v>
      </c>
      <c r="F27" s="5"/>
      <c r="G27" s="65">
        <f t="shared" si="0"/>
        <v>17500</v>
      </c>
    </row>
    <row r="28" spans="1:7" x14ac:dyDescent="0.55000000000000004">
      <c r="A28" s="53">
        <f t="shared" si="1"/>
        <v>21</v>
      </c>
      <c r="B28" s="54" t="s">
        <v>368</v>
      </c>
      <c r="C28" s="55">
        <v>30</v>
      </c>
      <c r="D28" s="55" t="s">
        <v>7</v>
      </c>
      <c r="E28" s="66">
        <v>5500</v>
      </c>
      <c r="F28" s="56"/>
      <c r="G28" s="64">
        <f t="shared" si="0"/>
        <v>165000</v>
      </c>
    </row>
    <row r="29" spans="1:7" x14ac:dyDescent="0.55000000000000004">
      <c r="A29" s="37">
        <f t="shared" si="1"/>
        <v>22</v>
      </c>
      <c r="B29" s="4" t="s">
        <v>369</v>
      </c>
      <c r="C29" s="8">
        <v>96</v>
      </c>
      <c r="D29" s="8" t="s">
        <v>7</v>
      </c>
      <c r="E29" s="67">
        <v>6500</v>
      </c>
      <c r="F29" s="5"/>
      <c r="G29" s="65">
        <f t="shared" si="0"/>
        <v>624000</v>
      </c>
    </row>
    <row r="30" spans="1:7" x14ac:dyDescent="0.55000000000000004">
      <c r="A30" s="53">
        <f t="shared" si="1"/>
        <v>23</v>
      </c>
      <c r="B30" s="54" t="s">
        <v>370</v>
      </c>
      <c r="C30" s="55">
        <v>72</v>
      </c>
      <c r="D30" s="55" t="s">
        <v>7</v>
      </c>
      <c r="E30" s="66">
        <v>2500</v>
      </c>
      <c r="F30" s="56"/>
      <c r="G30" s="64">
        <f t="shared" si="0"/>
        <v>180000</v>
      </c>
    </row>
    <row r="31" spans="1:7" x14ac:dyDescent="0.55000000000000004">
      <c r="A31" s="37">
        <f t="shared" si="1"/>
        <v>24</v>
      </c>
      <c r="B31" s="4" t="s">
        <v>371</v>
      </c>
      <c r="C31" s="8">
        <v>16</v>
      </c>
      <c r="D31" s="8" t="s">
        <v>7</v>
      </c>
      <c r="E31" s="67">
        <v>10000</v>
      </c>
      <c r="F31" s="5"/>
      <c r="G31" s="65">
        <f t="shared" si="0"/>
        <v>160000</v>
      </c>
    </row>
    <row r="32" spans="1:7" x14ac:dyDescent="0.55000000000000004">
      <c r="A32" s="53">
        <f t="shared" si="1"/>
        <v>25</v>
      </c>
      <c r="B32" s="54" t="s">
        <v>372</v>
      </c>
      <c r="C32" s="55">
        <v>300</v>
      </c>
      <c r="D32" s="55" t="s">
        <v>7</v>
      </c>
      <c r="E32" s="66">
        <v>750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373</v>
      </c>
      <c r="C33" s="8">
        <v>50</v>
      </c>
      <c r="D33" s="8" t="s">
        <v>7</v>
      </c>
      <c r="E33" s="67">
        <v>650</v>
      </c>
      <c r="F33" s="5"/>
      <c r="G33" s="65">
        <f t="shared" si="0"/>
        <v>32500</v>
      </c>
    </row>
    <row r="34" spans="1:7" x14ac:dyDescent="0.55000000000000004">
      <c r="A34" s="53">
        <f t="shared" si="1"/>
        <v>27</v>
      </c>
      <c r="B34" s="54" t="s">
        <v>374</v>
      </c>
      <c r="C34" s="55">
        <v>31</v>
      </c>
      <c r="D34" s="55" t="s">
        <v>7</v>
      </c>
      <c r="E34" s="66">
        <v>4000</v>
      </c>
      <c r="F34" s="56"/>
      <c r="G34" s="64">
        <f t="shared" si="0"/>
        <v>124000</v>
      </c>
    </row>
    <row r="35" spans="1:7" x14ac:dyDescent="0.55000000000000004">
      <c r="A35" s="37">
        <f t="shared" si="1"/>
        <v>28</v>
      </c>
      <c r="B35" s="4" t="s">
        <v>375</v>
      </c>
      <c r="C35" s="8">
        <v>49</v>
      </c>
      <c r="D35" s="8" t="s">
        <v>7</v>
      </c>
      <c r="E35" s="67">
        <v>3000</v>
      </c>
      <c r="F35" s="5"/>
      <c r="G35" s="65">
        <f t="shared" si="0"/>
        <v>147000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0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0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0"/>
        <v>0</v>
      </c>
    </row>
    <row r="39" spans="1:7" ht="18.600000000000001" x14ac:dyDescent="0.6">
      <c r="A39" s="127"/>
      <c r="B39" s="128"/>
      <c r="C39" s="128"/>
      <c r="D39" s="128"/>
      <c r="E39" s="185" t="s">
        <v>162</v>
      </c>
      <c r="F39" s="185"/>
      <c r="G39" s="69">
        <f>SUM(G8:G38)</f>
        <v>2574400</v>
      </c>
    </row>
    <row r="40" spans="1:7" ht="18.600000000000001" x14ac:dyDescent="0.6">
      <c r="A40" s="44" t="s">
        <v>376</v>
      </c>
      <c r="B40" s="26"/>
      <c r="C40" s="126"/>
      <c r="D40" s="126"/>
      <c r="E40" s="186" t="s">
        <v>163</v>
      </c>
      <c r="F40" s="186"/>
      <c r="G40" s="70">
        <v>400</v>
      </c>
    </row>
    <row r="41" spans="1:7" ht="18.600000000000001" x14ac:dyDescent="0.6">
      <c r="A41" s="44" t="s">
        <v>377</v>
      </c>
      <c r="B41" s="26"/>
      <c r="C41" s="126"/>
      <c r="D41" s="126"/>
      <c r="E41" s="186" t="s">
        <v>185</v>
      </c>
      <c r="F41" s="186"/>
      <c r="G41" s="70">
        <v>2030000</v>
      </c>
    </row>
    <row r="42" spans="1:7" ht="18.600000000000001" x14ac:dyDescent="0.6">
      <c r="A42" s="44" t="s">
        <v>378</v>
      </c>
      <c r="B42" s="26"/>
      <c r="C42" s="123"/>
      <c r="D42" s="123"/>
      <c r="E42" s="186" t="s">
        <v>164</v>
      </c>
      <c r="F42" s="186"/>
      <c r="G42" s="70">
        <f>G39-G40+G41</f>
        <v>4604000</v>
      </c>
    </row>
    <row r="43" spans="1:7" x14ac:dyDescent="0.55000000000000004">
      <c r="A43" s="47" t="s">
        <v>379</v>
      </c>
      <c r="B43" s="123"/>
      <c r="C43" s="25"/>
      <c r="D43" s="25"/>
      <c r="E43" s="25"/>
      <c r="F43" s="25"/>
      <c r="G43" s="46"/>
    </row>
    <row r="44" spans="1:7" x14ac:dyDescent="0.55000000000000004">
      <c r="A44" s="122" t="s">
        <v>171</v>
      </c>
      <c r="B44" s="123"/>
      <c r="C44" s="123"/>
      <c r="D44" s="123"/>
      <c r="E44" s="123"/>
      <c r="F44" s="123"/>
      <c r="G44" s="124"/>
    </row>
    <row r="45" spans="1:7" ht="4.95" customHeight="1" x14ac:dyDescent="0.55000000000000004">
      <c r="A45" s="125"/>
      <c r="B45" s="68"/>
      <c r="C45" s="123"/>
      <c r="D45" s="123"/>
      <c r="E45" s="123"/>
      <c r="F45" s="123"/>
      <c r="G45" s="124"/>
    </row>
    <row r="46" spans="1:7" x14ac:dyDescent="0.55000000000000004">
      <c r="A46" s="182" t="s">
        <v>170</v>
      </c>
      <c r="B46" s="183"/>
      <c r="C46" s="183"/>
      <c r="D46" s="183"/>
      <c r="E46" s="183"/>
      <c r="F46" s="183"/>
      <c r="G46" s="18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rightToLeft="1" zoomScaleNormal="100" workbookViewId="0">
      <selection activeCell="B8" sqref="B8:C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</cols>
  <sheetData>
    <row r="1" spans="1:7" ht="18" thickBot="1" x14ac:dyDescent="0.6">
      <c r="A1" s="138"/>
      <c r="B1" s="28"/>
      <c r="C1" s="139"/>
      <c r="D1" s="139"/>
      <c r="E1" s="139"/>
      <c r="F1" s="139"/>
      <c r="G1" s="140"/>
    </row>
    <row r="2" spans="1:7" x14ac:dyDescent="0.55000000000000004">
      <c r="A2" s="176" t="s">
        <v>160</v>
      </c>
      <c r="B2" s="177"/>
      <c r="C2" s="177"/>
      <c r="D2" s="177"/>
      <c r="E2" s="177"/>
      <c r="F2" s="177"/>
      <c r="G2" s="178"/>
    </row>
    <row r="3" spans="1:7" x14ac:dyDescent="0.55000000000000004">
      <c r="A3" s="179" t="s">
        <v>381</v>
      </c>
      <c r="B3" s="180"/>
      <c r="C3" s="180"/>
      <c r="D3" s="180"/>
      <c r="E3" s="180"/>
      <c r="F3" s="180"/>
      <c r="G3" s="181"/>
    </row>
    <row r="4" spans="1:7" ht="27" x14ac:dyDescent="0.85">
      <c r="A4" s="179" t="s">
        <v>382</v>
      </c>
      <c r="B4" s="180"/>
      <c r="C4" s="180"/>
      <c r="D4" s="180"/>
      <c r="E4" s="180"/>
      <c r="F4" s="180"/>
      <c r="G4" s="181"/>
    </row>
    <row r="5" spans="1:7" x14ac:dyDescent="0.55000000000000004">
      <c r="A5" s="179" t="s">
        <v>391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383</v>
      </c>
      <c r="C8" s="55">
        <v>10</v>
      </c>
      <c r="D8" s="55" t="s">
        <v>4</v>
      </c>
      <c r="E8" s="141">
        <v>26500</v>
      </c>
      <c r="F8" s="56"/>
      <c r="G8" s="142">
        <f t="shared" ref="G8:G10" si="0">C8*E8-F8*E8*C8</f>
        <v>265000</v>
      </c>
    </row>
    <row r="9" spans="1:7" x14ac:dyDescent="0.55000000000000004">
      <c r="A9" s="37">
        <v>2</v>
      </c>
      <c r="B9" s="4" t="s">
        <v>384</v>
      </c>
      <c r="C9" s="8">
        <v>2</v>
      </c>
      <c r="D9" s="8" t="s">
        <v>385</v>
      </c>
      <c r="E9" s="10">
        <v>137000</v>
      </c>
      <c r="F9" s="5">
        <v>0.1</v>
      </c>
      <c r="G9" s="143">
        <f t="shared" si="0"/>
        <v>246600</v>
      </c>
    </row>
    <row r="10" spans="1:7" x14ac:dyDescent="0.55000000000000004">
      <c r="A10" s="53">
        <v>3</v>
      </c>
      <c r="B10" s="54" t="s">
        <v>9</v>
      </c>
      <c r="C10" s="55">
        <v>2</v>
      </c>
      <c r="D10" s="55" t="s">
        <v>385</v>
      </c>
      <c r="E10" s="141">
        <v>145000</v>
      </c>
      <c r="F10" s="56">
        <v>0.1</v>
      </c>
      <c r="G10" s="142">
        <f t="shared" si="0"/>
        <v>261000</v>
      </c>
    </row>
    <row r="11" spans="1:7" x14ac:dyDescent="0.55000000000000004">
      <c r="A11" s="37">
        <v>4</v>
      </c>
      <c r="B11" s="4" t="s">
        <v>386</v>
      </c>
      <c r="C11" s="8">
        <v>3</v>
      </c>
      <c r="D11" s="8" t="s">
        <v>385</v>
      </c>
      <c r="E11" s="10">
        <v>157000</v>
      </c>
      <c r="F11" s="5">
        <v>0.1</v>
      </c>
      <c r="G11" s="143">
        <f>C11*E11-F11*E11*C11</f>
        <v>423900</v>
      </c>
    </row>
    <row r="12" spans="1:7" x14ac:dyDescent="0.55000000000000004">
      <c r="A12" s="53">
        <v>5</v>
      </c>
      <c r="B12" s="54" t="s">
        <v>387</v>
      </c>
      <c r="C12" s="55">
        <v>2</v>
      </c>
      <c r="D12" s="55" t="s">
        <v>385</v>
      </c>
      <c r="E12" s="141">
        <v>171500</v>
      </c>
      <c r="F12" s="56">
        <v>0.15</v>
      </c>
      <c r="G12" s="142">
        <f>C12*E12-F12*E12*C12</f>
        <v>291550</v>
      </c>
    </row>
    <row r="13" spans="1:7" x14ac:dyDescent="0.55000000000000004">
      <c r="A13" s="37">
        <v>6</v>
      </c>
      <c r="B13" s="4" t="s">
        <v>388</v>
      </c>
      <c r="C13" s="8">
        <v>2</v>
      </c>
      <c r="D13" s="8" t="s">
        <v>385</v>
      </c>
      <c r="E13" s="10">
        <v>225500</v>
      </c>
      <c r="F13" s="5"/>
      <c r="G13" s="143">
        <f t="shared" ref="G13:G14" si="1">C13*E13-F13*E13*C13</f>
        <v>451000</v>
      </c>
    </row>
    <row r="14" spans="1:7" x14ac:dyDescent="0.55000000000000004">
      <c r="A14" s="53">
        <v>7</v>
      </c>
      <c r="B14" s="54" t="s">
        <v>389</v>
      </c>
      <c r="C14" s="55">
        <v>1</v>
      </c>
      <c r="D14" s="55"/>
      <c r="E14" s="141">
        <v>6000</v>
      </c>
      <c r="F14" s="56">
        <v>1</v>
      </c>
      <c r="G14" s="142">
        <f t="shared" si="1"/>
        <v>0</v>
      </c>
    </row>
    <row r="15" spans="1:7" x14ac:dyDescent="0.55000000000000004">
      <c r="A15" s="37">
        <v>8</v>
      </c>
      <c r="B15" s="4"/>
      <c r="C15" s="8"/>
      <c r="D15" s="8"/>
      <c r="E15" s="10"/>
      <c r="F15" s="5"/>
      <c r="G15" s="143">
        <f t="shared" ref="G15:G16" si="2">C15*E15</f>
        <v>0</v>
      </c>
    </row>
    <row r="16" spans="1:7" x14ac:dyDescent="0.55000000000000004">
      <c r="A16" s="53">
        <v>9</v>
      </c>
      <c r="B16" s="54"/>
      <c r="C16" s="55"/>
      <c r="D16" s="55"/>
      <c r="E16" s="141"/>
      <c r="F16" s="56"/>
      <c r="G16" s="142">
        <f t="shared" si="2"/>
        <v>0</v>
      </c>
    </row>
    <row r="17" spans="1:7" ht="18" thickBot="1" x14ac:dyDescent="0.6">
      <c r="A17" s="37">
        <v>10</v>
      </c>
      <c r="B17" s="4"/>
      <c r="C17" s="8"/>
      <c r="D17" s="8"/>
      <c r="E17" s="10"/>
      <c r="F17" s="5"/>
      <c r="G17" s="143">
        <f>C17*E17</f>
        <v>0</v>
      </c>
    </row>
    <row r="18" spans="1:7" x14ac:dyDescent="0.55000000000000004">
      <c r="A18" s="136"/>
      <c r="B18" s="137"/>
      <c r="C18" s="137"/>
      <c r="D18" s="137"/>
      <c r="E18" s="185" t="s">
        <v>162</v>
      </c>
      <c r="F18" s="185"/>
      <c r="G18" s="43">
        <f>SUM(G8:G17)</f>
        <v>1939050</v>
      </c>
    </row>
    <row r="19" spans="1:7" x14ac:dyDescent="0.55000000000000004">
      <c r="A19" s="44" t="s">
        <v>376</v>
      </c>
      <c r="B19" s="26"/>
      <c r="C19" s="135"/>
      <c r="D19" s="135"/>
      <c r="E19" s="186" t="s">
        <v>390</v>
      </c>
      <c r="F19" s="186"/>
      <c r="G19" s="45">
        <v>50</v>
      </c>
    </row>
    <row r="20" spans="1:7" x14ac:dyDescent="0.55000000000000004">
      <c r="A20" s="44" t="s">
        <v>377</v>
      </c>
      <c r="B20" s="26"/>
      <c r="C20" s="135"/>
      <c r="D20" s="133"/>
      <c r="E20" s="186" t="s">
        <v>164</v>
      </c>
      <c r="F20" s="186"/>
      <c r="G20" s="45">
        <f>G18-G19</f>
        <v>1939000</v>
      </c>
    </row>
    <row r="21" spans="1:7" x14ac:dyDescent="0.55000000000000004">
      <c r="A21" s="44" t="s">
        <v>392</v>
      </c>
      <c r="B21" s="26"/>
      <c r="C21" s="133"/>
      <c r="D21" s="25"/>
      <c r="E21" s="25"/>
      <c r="F21" s="25"/>
      <c r="G21" s="46"/>
    </row>
    <row r="22" spans="1:7" x14ac:dyDescent="0.55000000000000004">
      <c r="A22" s="47" t="s">
        <v>379</v>
      </c>
      <c r="B22" s="133"/>
      <c r="C22" s="25"/>
      <c r="D22" s="133"/>
      <c r="E22" s="133"/>
      <c r="F22" s="133"/>
      <c r="G22" s="134"/>
    </row>
    <row r="23" spans="1:7" x14ac:dyDescent="0.55000000000000004">
      <c r="A23" s="132" t="s">
        <v>171</v>
      </c>
      <c r="B23" s="133"/>
      <c r="C23" s="133"/>
      <c r="D23" s="133"/>
      <c r="E23" s="133"/>
      <c r="F23" s="133"/>
      <c r="G23" s="134"/>
    </row>
    <row r="24" spans="1:7" x14ac:dyDescent="0.55000000000000004">
      <c r="A24" s="182" t="s">
        <v>170</v>
      </c>
      <c r="B24" s="183"/>
      <c r="C24" s="183"/>
      <c r="D24" s="183"/>
      <c r="E24" s="183"/>
      <c r="F24" s="183"/>
      <c r="G24" s="184"/>
    </row>
    <row r="25" spans="1:7" ht="60.6" customHeight="1" thickBot="1" x14ac:dyDescent="0.6">
      <c r="A25" s="49"/>
      <c r="B25" s="50"/>
      <c r="C25" s="51"/>
      <c r="D25" s="51"/>
      <c r="E25" s="51"/>
      <c r="F25" s="51"/>
      <c r="G25" s="52"/>
    </row>
  </sheetData>
  <mergeCells count="8">
    <mergeCell ref="E20:F20"/>
    <mergeCell ref="A24:G24"/>
    <mergeCell ref="A2:G2"/>
    <mergeCell ref="A3:G3"/>
    <mergeCell ref="A4:G4"/>
    <mergeCell ref="A5:G5"/>
    <mergeCell ref="E18:F18"/>
    <mergeCell ref="E19:F19"/>
  </mergeCells>
  <pageMargins left="0.7" right="0.7" top="0.75" bottom="0.75" header="0.3" footer="0.3"/>
  <pageSetup paperSize="9" fitToWidth="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rightToLeft="1" zoomScaleNormal="100" workbookViewId="0">
      <selection activeCell="B14" sqref="B14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</cols>
  <sheetData>
    <row r="1" spans="1:7" ht="18" thickBot="1" x14ac:dyDescent="0.6">
      <c r="A1" s="138"/>
      <c r="B1" s="28"/>
      <c r="C1" s="139"/>
      <c r="D1" s="139"/>
      <c r="E1" s="139"/>
      <c r="F1" s="139"/>
      <c r="G1" s="140"/>
    </row>
    <row r="2" spans="1:7" x14ac:dyDescent="0.55000000000000004">
      <c r="A2" s="176" t="s">
        <v>160</v>
      </c>
      <c r="B2" s="177"/>
      <c r="C2" s="177"/>
      <c r="D2" s="177"/>
      <c r="E2" s="177"/>
      <c r="F2" s="177"/>
      <c r="G2" s="178"/>
    </row>
    <row r="3" spans="1:7" x14ac:dyDescent="0.55000000000000004">
      <c r="A3" s="179" t="s">
        <v>381</v>
      </c>
      <c r="B3" s="180"/>
      <c r="C3" s="180"/>
      <c r="D3" s="180"/>
      <c r="E3" s="180"/>
      <c r="F3" s="180"/>
      <c r="G3" s="181"/>
    </row>
    <row r="4" spans="1:7" ht="27" x14ac:dyDescent="0.85">
      <c r="A4" s="179" t="s">
        <v>382</v>
      </c>
      <c r="B4" s="180"/>
      <c r="C4" s="180"/>
      <c r="D4" s="180"/>
      <c r="E4" s="180"/>
      <c r="F4" s="180"/>
      <c r="G4" s="181"/>
    </row>
    <row r="5" spans="1:7" x14ac:dyDescent="0.55000000000000004">
      <c r="A5" s="179" t="s">
        <v>391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11</v>
      </c>
      <c r="B8" s="54" t="s">
        <v>393</v>
      </c>
      <c r="C8" s="55">
        <v>24</v>
      </c>
      <c r="D8" s="55" t="s">
        <v>7</v>
      </c>
      <c r="E8" s="141">
        <v>3300</v>
      </c>
      <c r="F8" s="56">
        <v>0.1</v>
      </c>
      <c r="G8" s="142">
        <f t="shared" ref="G8:G10" si="0">C8*E8-F8*E8*C8</f>
        <v>71280</v>
      </c>
    </row>
    <row r="9" spans="1:7" x14ac:dyDescent="0.55000000000000004">
      <c r="A9" s="37">
        <f>A8+1</f>
        <v>12</v>
      </c>
      <c r="B9" s="4" t="s">
        <v>394</v>
      </c>
      <c r="C9" s="8">
        <v>24</v>
      </c>
      <c r="D9" s="55" t="s">
        <v>7</v>
      </c>
      <c r="E9" s="10">
        <v>4500</v>
      </c>
      <c r="F9" s="5">
        <v>0.1</v>
      </c>
      <c r="G9" s="143">
        <f t="shared" si="0"/>
        <v>97200</v>
      </c>
    </row>
    <row r="10" spans="1:7" x14ac:dyDescent="0.55000000000000004">
      <c r="A10" s="53">
        <f t="shared" ref="A10:A19" si="1">A9+1</f>
        <v>13</v>
      </c>
      <c r="B10" s="54" t="s">
        <v>395</v>
      </c>
      <c r="C10" s="55">
        <v>2</v>
      </c>
      <c r="D10" s="55" t="s">
        <v>7</v>
      </c>
      <c r="E10" s="141">
        <v>8500</v>
      </c>
      <c r="F10" s="56"/>
      <c r="G10" s="142">
        <f t="shared" si="0"/>
        <v>17000</v>
      </c>
    </row>
    <row r="11" spans="1:7" x14ac:dyDescent="0.55000000000000004">
      <c r="A11" s="37">
        <f t="shared" si="1"/>
        <v>14</v>
      </c>
      <c r="B11" s="4" t="s">
        <v>400</v>
      </c>
      <c r="C11" s="8">
        <v>2</v>
      </c>
      <c r="D11" s="55" t="s">
        <v>7</v>
      </c>
      <c r="E11" s="10">
        <v>6000</v>
      </c>
      <c r="F11" s="5"/>
      <c r="G11" s="143">
        <f>C11*E11-F11*E11*C11</f>
        <v>12000</v>
      </c>
    </row>
    <row r="12" spans="1:7" x14ac:dyDescent="0.55000000000000004">
      <c r="A12" s="53">
        <f t="shared" si="1"/>
        <v>15</v>
      </c>
      <c r="B12" s="54" t="s">
        <v>396</v>
      </c>
      <c r="C12" s="55">
        <v>4</v>
      </c>
      <c r="D12" s="55" t="s">
        <v>4</v>
      </c>
      <c r="E12" s="141">
        <v>13500</v>
      </c>
      <c r="F12" s="56"/>
      <c r="G12" s="142">
        <f>C12*E12-F12*E12*C12</f>
        <v>54000</v>
      </c>
    </row>
    <row r="13" spans="1:7" x14ac:dyDescent="0.55000000000000004">
      <c r="A13" s="37">
        <f t="shared" si="1"/>
        <v>16</v>
      </c>
      <c r="B13" s="4" t="s">
        <v>260</v>
      </c>
      <c r="C13" s="8">
        <v>40</v>
      </c>
      <c r="D13" s="55" t="s">
        <v>7</v>
      </c>
      <c r="E13" s="10">
        <v>1080</v>
      </c>
      <c r="F13" s="5"/>
      <c r="G13" s="143">
        <f t="shared" ref="G13:G19" si="2">C13*E13-F13*E13*C13</f>
        <v>43200</v>
      </c>
    </row>
    <row r="14" spans="1:7" x14ac:dyDescent="0.55000000000000004">
      <c r="A14" s="53">
        <f t="shared" si="1"/>
        <v>17</v>
      </c>
      <c r="B14" s="54" t="s">
        <v>397</v>
      </c>
      <c r="C14" s="55">
        <v>20</v>
      </c>
      <c r="D14" s="55" t="s">
        <v>7</v>
      </c>
      <c r="E14" s="141">
        <v>6000</v>
      </c>
      <c r="F14" s="56"/>
      <c r="G14" s="142">
        <f t="shared" si="2"/>
        <v>120000</v>
      </c>
    </row>
    <row r="15" spans="1:7" x14ac:dyDescent="0.55000000000000004">
      <c r="A15" s="37">
        <f t="shared" si="1"/>
        <v>18</v>
      </c>
      <c r="B15" s="4" t="s">
        <v>398</v>
      </c>
      <c r="C15" s="8">
        <v>100</v>
      </c>
      <c r="D15" s="55" t="s">
        <v>7</v>
      </c>
      <c r="E15" s="10">
        <v>1000</v>
      </c>
      <c r="F15" s="5">
        <v>0.2</v>
      </c>
      <c r="G15" s="143">
        <f t="shared" si="2"/>
        <v>80000</v>
      </c>
    </row>
    <row r="16" spans="1:7" s="144" customFormat="1" x14ac:dyDescent="0.55000000000000004">
      <c r="A16" s="53">
        <f t="shared" si="1"/>
        <v>19</v>
      </c>
      <c r="B16" s="54" t="s">
        <v>399</v>
      </c>
      <c r="C16" s="55">
        <v>5</v>
      </c>
      <c r="D16" s="55" t="s">
        <v>7</v>
      </c>
      <c r="E16" s="141">
        <v>15000</v>
      </c>
      <c r="F16" s="56"/>
      <c r="G16" s="142">
        <f t="shared" si="2"/>
        <v>75000</v>
      </c>
    </row>
    <row r="17" spans="1:7" x14ac:dyDescent="0.55000000000000004">
      <c r="A17" s="37">
        <f t="shared" si="1"/>
        <v>20</v>
      </c>
      <c r="B17" s="4" t="s">
        <v>401</v>
      </c>
      <c r="C17" s="8">
        <v>60</v>
      </c>
      <c r="D17" s="55" t="s">
        <v>7</v>
      </c>
      <c r="E17" s="10">
        <v>850</v>
      </c>
      <c r="F17" s="5">
        <v>0.15</v>
      </c>
      <c r="G17" s="143">
        <f t="shared" si="2"/>
        <v>43350</v>
      </c>
    </row>
    <row r="18" spans="1:7" x14ac:dyDescent="0.55000000000000004">
      <c r="A18" s="53">
        <f t="shared" si="1"/>
        <v>21</v>
      </c>
      <c r="B18" s="54" t="s">
        <v>402</v>
      </c>
      <c r="C18" s="55">
        <v>4</v>
      </c>
      <c r="D18" s="55" t="s">
        <v>106</v>
      </c>
      <c r="E18" s="141">
        <v>19500</v>
      </c>
      <c r="F18" s="56"/>
      <c r="G18" s="142">
        <f t="shared" si="2"/>
        <v>78000</v>
      </c>
    </row>
    <row r="19" spans="1:7" ht="18" thickBot="1" x14ac:dyDescent="0.6">
      <c r="A19" s="37">
        <f t="shared" si="1"/>
        <v>22</v>
      </c>
      <c r="B19" s="4" t="s">
        <v>403</v>
      </c>
      <c r="C19" s="8">
        <v>24</v>
      </c>
      <c r="D19" s="8" t="s">
        <v>7</v>
      </c>
      <c r="E19" s="10">
        <v>3800</v>
      </c>
      <c r="F19" s="5"/>
      <c r="G19" s="143">
        <f t="shared" si="2"/>
        <v>91200</v>
      </c>
    </row>
    <row r="20" spans="1:7" x14ac:dyDescent="0.55000000000000004">
      <c r="A20" s="136"/>
      <c r="B20" s="137"/>
      <c r="C20" s="137"/>
      <c r="D20" s="137"/>
      <c r="E20" s="185" t="s">
        <v>162</v>
      </c>
      <c r="F20" s="185"/>
      <c r="G20" s="43">
        <f>SUM(G8:G19)</f>
        <v>782230</v>
      </c>
    </row>
    <row r="21" spans="1:7" x14ac:dyDescent="0.55000000000000004">
      <c r="A21" s="44" t="s">
        <v>376</v>
      </c>
      <c r="B21" s="26"/>
      <c r="C21" s="135"/>
      <c r="D21" s="135"/>
      <c r="E21" s="186" t="s">
        <v>390</v>
      </c>
      <c r="F21" s="186"/>
      <c r="G21" s="45">
        <v>230</v>
      </c>
    </row>
    <row r="22" spans="1:7" x14ac:dyDescent="0.55000000000000004">
      <c r="A22" s="44" t="s">
        <v>377</v>
      </c>
      <c r="B22" s="26"/>
      <c r="C22" s="135"/>
      <c r="D22" s="133"/>
      <c r="E22" s="186" t="s">
        <v>164</v>
      </c>
      <c r="F22" s="186"/>
      <c r="G22" s="45">
        <f>G20-G21</f>
        <v>782000</v>
      </c>
    </row>
    <row r="23" spans="1:7" x14ac:dyDescent="0.55000000000000004">
      <c r="A23" s="44" t="s">
        <v>392</v>
      </c>
      <c r="B23" s="26"/>
      <c r="C23" s="133"/>
      <c r="D23" s="25"/>
      <c r="E23" s="25"/>
      <c r="F23" s="25"/>
      <c r="G23" s="46"/>
    </row>
    <row r="24" spans="1:7" x14ac:dyDescent="0.55000000000000004">
      <c r="A24" s="47" t="s">
        <v>379</v>
      </c>
      <c r="B24" s="133"/>
      <c r="C24" s="25"/>
      <c r="D24" s="133"/>
      <c r="E24" s="133"/>
      <c r="F24" s="133"/>
      <c r="G24" s="134"/>
    </row>
    <row r="25" spans="1:7" x14ac:dyDescent="0.55000000000000004">
      <c r="A25" s="132" t="s">
        <v>171</v>
      </c>
      <c r="B25" s="133"/>
      <c r="C25" s="133"/>
      <c r="D25" s="133"/>
      <c r="E25" s="133"/>
      <c r="F25" s="133"/>
      <c r="G25" s="134"/>
    </row>
    <row r="26" spans="1:7" x14ac:dyDescent="0.55000000000000004">
      <c r="A26" s="182" t="s">
        <v>170</v>
      </c>
      <c r="B26" s="183"/>
      <c r="C26" s="183"/>
      <c r="D26" s="183"/>
      <c r="E26" s="183"/>
      <c r="F26" s="183"/>
      <c r="G26" s="184"/>
    </row>
    <row r="27" spans="1:7" ht="60.6" customHeight="1" thickBot="1" x14ac:dyDescent="0.6">
      <c r="A27" s="49"/>
      <c r="B27" s="50"/>
      <c r="C27" s="51"/>
      <c r="D27" s="51"/>
      <c r="E27" s="51"/>
      <c r="F27" s="51"/>
      <c r="G27" s="52"/>
    </row>
  </sheetData>
  <mergeCells count="8">
    <mergeCell ref="E22:F22"/>
    <mergeCell ref="A26:G26"/>
    <mergeCell ref="A2:G2"/>
    <mergeCell ref="A3:G3"/>
    <mergeCell ref="A4:G4"/>
    <mergeCell ref="A5:G5"/>
    <mergeCell ref="E20:F20"/>
    <mergeCell ref="E21:F21"/>
  </mergeCells>
  <pageMargins left="0.7" right="0.7" top="0.75" bottom="0.75" header="0.3" footer="0.3"/>
  <pageSetup paperSize="9" fitToWidth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rightToLeft="1" view="pageBreakPreview" zoomScale="90" zoomScaleNormal="100" zoomScaleSheetLayoutView="90" workbookViewId="0">
      <selection activeCell="B8" sqref="B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52"/>
      <c r="B1" s="28"/>
      <c r="C1" s="153"/>
      <c r="D1" s="153"/>
      <c r="E1" s="153"/>
      <c r="F1" s="153"/>
      <c r="G1" s="154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404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405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225</v>
      </c>
      <c r="C8" s="55">
        <v>2</v>
      </c>
      <c r="D8" s="55" t="s">
        <v>7</v>
      </c>
      <c r="E8" s="66">
        <v>35000</v>
      </c>
      <c r="F8" s="56"/>
      <c r="G8" s="64">
        <f>E8*C8*(1-F8)</f>
        <v>70000</v>
      </c>
    </row>
    <row r="9" spans="1:7" x14ac:dyDescent="0.55000000000000004">
      <c r="A9" s="37">
        <f>A8+1</f>
        <v>2</v>
      </c>
      <c r="B9" s="4" t="s">
        <v>406</v>
      </c>
      <c r="C9" s="8">
        <v>2</v>
      </c>
      <c r="D9" s="8" t="s">
        <v>4</v>
      </c>
      <c r="E9" s="67">
        <v>205000</v>
      </c>
      <c r="F9" s="5"/>
      <c r="G9" s="65">
        <f t="shared" ref="G9:G49" si="0">E9*C9*(1-F9)</f>
        <v>410000</v>
      </c>
    </row>
    <row r="10" spans="1:7" x14ac:dyDescent="0.55000000000000004">
      <c r="A10" s="53">
        <f t="shared" ref="A10:A49" si="1">A9+1</f>
        <v>3</v>
      </c>
      <c r="B10" s="54" t="s">
        <v>407</v>
      </c>
      <c r="C10" s="55">
        <v>3</v>
      </c>
      <c r="D10" s="55" t="s">
        <v>4</v>
      </c>
      <c r="E10" s="66">
        <v>105000</v>
      </c>
      <c r="F10" s="56"/>
      <c r="G10" s="64">
        <f t="shared" si="0"/>
        <v>315000</v>
      </c>
    </row>
    <row r="11" spans="1:7" x14ac:dyDescent="0.55000000000000004">
      <c r="A11" s="37">
        <f t="shared" si="1"/>
        <v>4</v>
      </c>
      <c r="B11" s="4" t="s">
        <v>408</v>
      </c>
      <c r="C11" s="8">
        <v>2</v>
      </c>
      <c r="D11" s="8" t="s">
        <v>4</v>
      </c>
      <c r="E11" s="67">
        <v>125000</v>
      </c>
      <c r="F11" s="5"/>
      <c r="G11" s="65">
        <f t="shared" si="0"/>
        <v>250000</v>
      </c>
    </row>
    <row r="12" spans="1:7" x14ac:dyDescent="0.55000000000000004">
      <c r="A12" s="53">
        <f t="shared" si="1"/>
        <v>5</v>
      </c>
      <c r="B12" s="54" t="s">
        <v>409</v>
      </c>
      <c r="C12" s="55">
        <v>6</v>
      </c>
      <c r="D12" s="55" t="s">
        <v>7</v>
      </c>
      <c r="E12" s="66">
        <v>6500</v>
      </c>
      <c r="F12" s="56"/>
      <c r="G12" s="64">
        <f t="shared" si="0"/>
        <v>39000</v>
      </c>
    </row>
    <row r="13" spans="1:7" x14ac:dyDescent="0.55000000000000004">
      <c r="A13" s="37">
        <f t="shared" si="1"/>
        <v>6</v>
      </c>
      <c r="B13" s="4" t="s">
        <v>410</v>
      </c>
      <c r="C13" s="8">
        <v>10</v>
      </c>
      <c r="D13" s="8" t="s">
        <v>7</v>
      </c>
      <c r="E13" s="67">
        <v>15000</v>
      </c>
      <c r="F13" s="5"/>
      <c r="G13" s="65">
        <f t="shared" si="0"/>
        <v>150000</v>
      </c>
    </row>
    <row r="14" spans="1:7" x14ac:dyDescent="0.55000000000000004">
      <c r="A14" s="53">
        <f t="shared" si="1"/>
        <v>7</v>
      </c>
      <c r="B14" s="54" t="s">
        <v>436</v>
      </c>
      <c r="C14" s="55">
        <v>2</v>
      </c>
      <c r="D14" s="55" t="s">
        <v>7</v>
      </c>
      <c r="E14" s="66">
        <v>45000</v>
      </c>
      <c r="F14" s="56"/>
      <c r="G14" s="64">
        <f t="shared" si="0"/>
        <v>90000</v>
      </c>
    </row>
    <row r="15" spans="1:7" x14ac:dyDescent="0.55000000000000004">
      <c r="A15" s="37">
        <f t="shared" si="1"/>
        <v>8</v>
      </c>
      <c r="B15" s="4" t="s">
        <v>435</v>
      </c>
      <c r="C15" s="8">
        <v>2</v>
      </c>
      <c r="D15" s="8" t="s">
        <v>7</v>
      </c>
      <c r="E15" s="67">
        <v>52000</v>
      </c>
      <c r="F15" s="5"/>
      <c r="G15" s="65">
        <f t="shared" si="0"/>
        <v>104000</v>
      </c>
    </row>
    <row r="16" spans="1:7" x14ac:dyDescent="0.55000000000000004">
      <c r="A16" s="53">
        <f t="shared" si="1"/>
        <v>9</v>
      </c>
      <c r="B16" s="54" t="s">
        <v>411</v>
      </c>
      <c r="C16" s="55">
        <v>1</v>
      </c>
      <c r="D16" s="55" t="s">
        <v>7</v>
      </c>
      <c r="E16" s="66">
        <v>60000</v>
      </c>
      <c r="F16" s="56"/>
      <c r="G16" s="64">
        <f>E16*C16*(1-F16)</f>
        <v>60000</v>
      </c>
    </row>
    <row r="17" spans="1:7" x14ac:dyDescent="0.55000000000000004">
      <c r="A17" s="37">
        <f t="shared" si="1"/>
        <v>10</v>
      </c>
      <c r="B17" s="4" t="s">
        <v>412</v>
      </c>
      <c r="C17" s="8">
        <v>1</v>
      </c>
      <c r="D17" s="8" t="s">
        <v>7</v>
      </c>
      <c r="E17" s="67">
        <v>70000</v>
      </c>
      <c r="F17" s="5"/>
      <c r="G17" s="65">
        <f t="shared" si="0"/>
        <v>70000</v>
      </c>
    </row>
    <row r="18" spans="1:7" x14ac:dyDescent="0.55000000000000004">
      <c r="A18" s="53">
        <f t="shared" si="1"/>
        <v>11</v>
      </c>
      <c r="B18" s="54" t="s">
        <v>413</v>
      </c>
      <c r="C18" s="55">
        <v>3</v>
      </c>
      <c r="D18" s="55" t="s">
        <v>4</v>
      </c>
      <c r="E18" s="66">
        <v>20000</v>
      </c>
      <c r="F18" s="56"/>
      <c r="G18" s="64">
        <f t="shared" si="0"/>
        <v>60000</v>
      </c>
    </row>
    <row r="19" spans="1:7" x14ac:dyDescent="0.55000000000000004">
      <c r="A19" s="37">
        <f t="shared" si="1"/>
        <v>12</v>
      </c>
      <c r="B19" s="4" t="s">
        <v>414</v>
      </c>
      <c r="C19" s="8">
        <v>2</v>
      </c>
      <c r="D19" s="8" t="s">
        <v>4</v>
      </c>
      <c r="E19" s="67">
        <v>30000</v>
      </c>
      <c r="F19" s="5"/>
      <c r="G19" s="65">
        <f t="shared" si="0"/>
        <v>60000</v>
      </c>
    </row>
    <row r="20" spans="1:7" x14ac:dyDescent="0.55000000000000004">
      <c r="A20" s="53">
        <f t="shared" si="1"/>
        <v>13</v>
      </c>
      <c r="B20" s="54" t="s">
        <v>415</v>
      </c>
      <c r="C20" s="55">
        <v>4</v>
      </c>
      <c r="D20" s="55" t="s">
        <v>4</v>
      </c>
      <c r="E20" s="66">
        <v>8000</v>
      </c>
      <c r="F20" s="56"/>
      <c r="G20" s="64">
        <f t="shared" si="0"/>
        <v>32000</v>
      </c>
    </row>
    <row r="21" spans="1:7" x14ac:dyDescent="0.55000000000000004">
      <c r="A21" s="37">
        <f t="shared" si="1"/>
        <v>14</v>
      </c>
      <c r="B21" s="4" t="s">
        <v>416</v>
      </c>
      <c r="C21" s="8">
        <v>6</v>
      </c>
      <c r="D21" s="8" t="s">
        <v>7</v>
      </c>
      <c r="E21" s="67">
        <v>3000</v>
      </c>
      <c r="F21" s="5"/>
      <c r="G21" s="65">
        <f t="shared" si="0"/>
        <v>18000</v>
      </c>
    </row>
    <row r="22" spans="1:7" x14ac:dyDescent="0.55000000000000004">
      <c r="A22" s="53">
        <f t="shared" si="1"/>
        <v>15</v>
      </c>
      <c r="B22" s="54" t="s">
        <v>247</v>
      </c>
      <c r="C22" s="55">
        <v>100</v>
      </c>
      <c r="D22" s="55" t="s">
        <v>7</v>
      </c>
      <c r="E22" s="66">
        <v>1350</v>
      </c>
      <c r="F22" s="56"/>
      <c r="G22" s="64">
        <f t="shared" si="0"/>
        <v>135000</v>
      </c>
    </row>
    <row r="23" spans="1:7" x14ac:dyDescent="0.55000000000000004">
      <c r="A23" s="37">
        <f t="shared" si="1"/>
        <v>16</v>
      </c>
      <c r="B23" s="4" t="s">
        <v>417</v>
      </c>
      <c r="C23" s="8">
        <v>20</v>
      </c>
      <c r="D23" s="8" t="s">
        <v>7</v>
      </c>
      <c r="E23" s="67">
        <v>4500</v>
      </c>
      <c r="F23" s="5"/>
      <c r="G23" s="65">
        <f t="shared" si="0"/>
        <v>90000</v>
      </c>
    </row>
    <row r="24" spans="1:7" x14ac:dyDescent="0.55000000000000004">
      <c r="A24" s="53">
        <f t="shared" si="1"/>
        <v>17</v>
      </c>
      <c r="B24" s="54" t="s">
        <v>418</v>
      </c>
      <c r="C24" s="55">
        <v>3</v>
      </c>
      <c r="D24" s="55" t="s">
        <v>4</v>
      </c>
      <c r="E24" s="66">
        <v>60000</v>
      </c>
      <c r="F24" s="56"/>
      <c r="G24" s="64">
        <f t="shared" si="0"/>
        <v>180000</v>
      </c>
    </row>
    <row r="25" spans="1:7" x14ac:dyDescent="0.55000000000000004">
      <c r="A25" s="37">
        <f t="shared" si="1"/>
        <v>18</v>
      </c>
      <c r="B25" s="4" t="s">
        <v>419</v>
      </c>
      <c r="C25" s="8">
        <v>4</v>
      </c>
      <c r="D25" s="8" t="s">
        <v>4</v>
      </c>
      <c r="E25" s="67">
        <v>70000</v>
      </c>
      <c r="F25" s="5"/>
      <c r="G25" s="65">
        <f t="shared" si="0"/>
        <v>280000</v>
      </c>
    </row>
    <row r="26" spans="1:7" x14ac:dyDescent="0.55000000000000004">
      <c r="A26" s="53">
        <f t="shared" si="1"/>
        <v>19</v>
      </c>
      <c r="B26" s="54" t="s">
        <v>420</v>
      </c>
      <c r="C26" s="55">
        <v>4</v>
      </c>
      <c r="D26" s="55" t="s">
        <v>4</v>
      </c>
      <c r="E26" s="66">
        <v>120000</v>
      </c>
      <c r="F26" s="56"/>
      <c r="G26" s="64">
        <f t="shared" si="0"/>
        <v>480000</v>
      </c>
    </row>
    <row r="27" spans="1:7" x14ac:dyDescent="0.55000000000000004">
      <c r="A27" s="37">
        <f t="shared" si="1"/>
        <v>20</v>
      </c>
      <c r="B27" s="4" t="s">
        <v>421</v>
      </c>
      <c r="C27" s="8">
        <v>12</v>
      </c>
      <c r="D27" s="8" t="s">
        <v>7</v>
      </c>
      <c r="E27" s="67">
        <v>20000</v>
      </c>
      <c r="F27" s="5"/>
      <c r="G27" s="65">
        <f t="shared" si="0"/>
        <v>240000</v>
      </c>
    </row>
    <row r="28" spans="1:7" x14ac:dyDescent="0.55000000000000004">
      <c r="A28" s="53">
        <f t="shared" si="1"/>
        <v>21</v>
      </c>
      <c r="B28" s="54" t="s">
        <v>422</v>
      </c>
      <c r="C28" s="55">
        <v>24</v>
      </c>
      <c r="D28" s="55" t="s">
        <v>7</v>
      </c>
      <c r="E28" s="66">
        <v>4000</v>
      </c>
      <c r="F28" s="56"/>
      <c r="G28" s="64">
        <f t="shared" si="0"/>
        <v>96000</v>
      </c>
    </row>
    <row r="29" spans="1:7" x14ac:dyDescent="0.55000000000000004">
      <c r="A29" s="37">
        <f t="shared" si="1"/>
        <v>22</v>
      </c>
      <c r="B29" s="4" t="s">
        <v>423</v>
      </c>
      <c r="C29" s="8">
        <v>3</v>
      </c>
      <c r="D29" s="8" t="s">
        <v>4</v>
      </c>
      <c r="E29" s="67">
        <v>3500</v>
      </c>
      <c r="F29" s="5"/>
      <c r="G29" s="65">
        <f t="shared" si="0"/>
        <v>10500</v>
      </c>
    </row>
    <row r="30" spans="1:7" x14ac:dyDescent="0.55000000000000004">
      <c r="A30" s="53">
        <f t="shared" si="1"/>
        <v>23</v>
      </c>
      <c r="B30" s="54" t="s">
        <v>424</v>
      </c>
      <c r="C30" s="55">
        <v>1</v>
      </c>
      <c r="D30" s="55" t="s">
        <v>7</v>
      </c>
      <c r="E30" s="66">
        <v>50000</v>
      </c>
      <c r="F30" s="56"/>
      <c r="G30" s="64">
        <f t="shared" si="0"/>
        <v>50000</v>
      </c>
    </row>
    <row r="31" spans="1:7" x14ac:dyDescent="0.55000000000000004">
      <c r="A31" s="37">
        <f t="shared" si="1"/>
        <v>24</v>
      </c>
      <c r="B31" s="4" t="s">
        <v>425</v>
      </c>
      <c r="C31" s="8">
        <v>1</v>
      </c>
      <c r="D31" s="8" t="s">
        <v>7</v>
      </c>
      <c r="E31" s="67">
        <v>30000</v>
      </c>
      <c r="F31" s="5"/>
      <c r="G31" s="65">
        <f t="shared" si="0"/>
        <v>30000</v>
      </c>
    </row>
    <row r="32" spans="1:7" x14ac:dyDescent="0.55000000000000004">
      <c r="A32" s="53">
        <f t="shared" si="1"/>
        <v>25</v>
      </c>
      <c r="B32" s="54" t="s">
        <v>426</v>
      </c>
      <c r="C32" s="55">
        <v>12</v>
      </c>
      <c r="D32" s="55" t="s">
        <v>7</v>
      </c>
      <c r="E32" s="66">
        <v>2000</v>
      </c>
      <c r="F32" s="56"/>
      <c r="G32" s="64">
        <f t="shared" si="0"/>
        <v>24000</v>
      </c>
    </row>
    <row r="33" spans="1:7" x14ac:dyDescent="0.55000000000000004">
      <c r="A33" s="37">
        <f t="shared" si="1"/>
        <v>26</v>
      </c>
      <c r="B33" s="4" t="s">
        <v>403</v>
      </c>
      <c r="C33" s="8">
        <v>24</v>
      </c>
      <c r="D33" s="8" t="s">
        <v>7</v>
      </c>
      <c r="E33" s="67">
        <v>5000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427</v>
      </c>
      <c r="C34" s="55">
        <v>24</v>
      </c>
      <c r="D34" s="55" t="s">
        <v>7</v>
      </c>
      <c r="E34" s="66">
        <v>4000</v>
      </c>
      <c r="F34" s="56"/>
      <c r="G34" s="64">
        <f t="shared" si="0"/>
        <v>96000</v>
      </c>
    </row>
    <row r="35" spans="1:7" x14ac:dyDescent="0.55000000000000004">
      <c r="A35" s="37">
        <f t="shared" si="1"/>
        <v>28</v>
      </c>
      <c r="B35" s="4" t="s">
        <v>428</v>
      </c>
      <c r="C35" s="8">
        <v>6</v>
      </c>
      <c r="D35" s="8" t="s">
        <v>7</v>
      </c>
      <c r="E35" s="67">
        <v>13300</v>
      </c>
      <c r="F35" s="5"/>
      <c r="G35" s="65">
        <f t="shared" si="0"/>
        <v>79800</v>
      </c>
    </row>
    <row r="36" spans="1:7" x14ac:dyDescent="0.55000000000000004">
      <c r="A36" s="53">
        <f t="shared" si="1"/>
        <v>29</v>
      </c>
      <c r="B36" s="54" t="s">
        <v>429</v>
      </c>
      <c r="C36" s="55">
        <v>50</v>
      </c>
      <c r="D36" s="55" t="s">
        <v>7</v>
      </c>
      <c r="E36" s="66">
        <v>2750</v>
      </c>
      <c r="F36" s="56"/>
      <c r="G36" s="64">
        <f t="shared" si="0"/>
        <v>137500</v>
      </c>
    </row>
    <row r="37" spans="1:7" x14ac:dyDescent="0.55000000000000004">
      <c r="A37" s="37">
        <f t="shared" si="1"/>
        <v>30</v>
      </c>
      <c r="B37" s="4" t="s">
        <v>258</v>
      </c>
      <c r="C37" s="8">
        <v>15</v>
      </c>
      <c r="D37" s="8" t="s">
        <v>7</v>
      </c>
      <c r="E37" s="67">
        <v>5300</v>
      </c>
      <c r="F37" s="5"/>
      <c r="G37" s="65">
        <f t="shared" si="0"/>
        <v>79500</v>
      </c>
    </row>
    <row r="38" spans="1:7" x14ac:dyDescent="0.55000000000000004">
      <c r="A38" s="53">
        <f t="shared" si="1"/>
        <v>31</v>
      </c>
      <c r="B38" s="54" t="s">
        <v>276</v>
      </c>
      <c r="C38" s="55">
        <v>15</v>
      </c>
      <c r="D38" s="55" t="s">
        <v>7</v>
      </c>
      <c r="E38" s="66">
        <v>8000</v>
      </c>
      <c r="F38" s="56"/>
      <c r="G38" s="64">
        <f t="shared" si="0"/>
        <v>120000</v>
      </c>
    </row>
    <row r="39" spans="1:7" x14ac:dyDescent="0.55000000000000004">
      <c r="A39" s="37">
        <f t="shared" si="1"/>
        <v>32</v>
      </c>
      <c r="B39" s="4" t="s">
        <v>66</v>
      </c>
      <c r="C39" s="8">
        <v>10</v>
      </c>
      <c r="D39" s="8" t="s">
        <v>4</v>
      </c>
      <c r="E39" s="67">
        <v>3500</v>
      </c>
      <c r="F39" s="5"/>
      <c r="G39" s="65">
        <f t="shared" si="0"/>
        <v>35000</v>
      </c>
    </row>
    <row r="40" spans="1:7" x14ac:dyDescent="0.55000000000000004">
      <c r="A40" s="53">
        <f t="shared" si="1"/>
        <v>33</v>
      </c>
      <c r="B40" s="54" t="s">
        <v>430</v>
      </c>
      <c r="C40" s="55">
        <v>10</v>
      </c>
      <c r="D40" s="55" t="s">
        <v>4</v>
      </c>
      <c r="E40" s="66">
        <v>4500</v>
      </c>
      <c r="F40" s="56"/>
      <c r="G40" s="64">
        <f t="shared" si="0"/>
        <v>45000</v>
      </c>
    </row>
    <row r="41" spans="1:7" x14ac:dyDescent="0.55000000000000004">
      <c r="A41" s="37">
        <f t="shared" si="1"/>
        <v>34</v>
      </c>
      <c r="B41" s="4" t="s">
        <v>431</v>
      </c>
      <c r="C41" s="8">
        <v>5</v>
      </c>
      <c r="D41" s="8" t="s">
        <v>7</v>
      </c>
      <c r="E41" s="67">
        <v>9500</v>
      </c>
      <c r="F41" s="5"/>
      <c r="G41" s="65">
        <f t="shared" si="0"/>
        <v>47500</v>
      </c>
    </row>
    <row r="42" spans="1:7" x14ac:dyDescent="0.55000000000000004">
      <c r="A42" s="53">
        <f t="shared" si="1"/>
        <v>35</v>
      </c>
      <c r="B42" s="54" t="s">
        <v>48</v>
      </c>
      <c r="C42" s="55">
        <v>12</v>
      </c>
      <c r="D42" s="55" t="s">
        <v>4</v>
      </c>
      <c r="E42" s="66">
        <v>8000</v>
      </c>
      <c r="F42" s="56"/>
      <c r="G42" s="64">
        <f t="shared" si="0"/>
        <v>96000</v>
      </c>
    </row>
    <row r="43" spans="1:7" x14ac:dyDescent="0.55000000000000004">
      <c r="A43" s="37">
        <f t="shared" si="1"/>
        <v>36</v>
      </c>
      <c r="B43" s="4" t="s">
        <v>50</v>
      </c>
      <c r="C43" s="8">
        <v>6</v>
      </c>
      <c r="D43" s="8" t="s">
        <v>4</v>
      </c>
      <c r="E43" s="67">
        <v>16500</v>
      </c>
      <c r="F43" s="5"/>
      <c r="G43" s="65">
        <f t="shared" si="0"/>
        <v>99000</v>
      </c>
    </row>
    <row r="44" spans="1:7" x14ac:dyDescent="0.55000000000000004">
      <c r="A44" s="53">
        <f t="shared" si="1"/>
        <v>37</v>
      </c>
      <c r="B44" s="54" t="s">
        <v>203</v>
      </c>
      <c r="C44" s="55">
        <v>12</v>
      </c>
      <c r="D44" s="55" t="s">
        <v>7</v>
      </c>
      <c r="E44" s="66">
        <v>3000</v>
      </c>
      <c r="F44" s="56"/>
      <c r="G44" s="64">
        <f t="shared" si="0"/>
        <v>36000</v>
      </c>
    </row>
    <row r="45" spans="1:7" x14ac:dyDescent="0.55000000000000004">
      <c r="A45" s="37">
        <f t="shared" si="1"/>
        <v>38</v>
      </c>
      <c r="B45" s="4" t="s">
        <v>215</v>
      </c>
      <c r="C45" s="8">
        <v>14</v>
      </c>
      <c r="D45" s="8" t="s">
        <v>7</v>
      </c>
      <c r="E45" s="67">
        <v>5300</v>
      </c>
      <c r="F45" s="5"/>
      <c r="G45" s="65">
        <f t="shared" si="0"/>
        <v>74200</v>
      </c>
    </row>
    <row r="46" spans="1:7" x14ac:dyDescent="0.55000000000000004">
      <c r="A46" s="53">
        <f t="shared" si="1"/>
        <v>39</v>
      </c>
      <c r="B46" s="54" t="s">
        <v>263</v>
      </c>
      <c r="C46" s="55">
        <v>2</v>
      </c>
      <c r="D46" s="55" t="s">
        <v>7</v>
      </c>
      <c r="E46" s="66">
        <v>10000</v>
      </c>
      <c r="F46" s="56"/>
      <c r="G46" s="64">
        <f t="shared" si="0"/>
        <v>20000</v>
      </c>
    </row>
    <row r="47" spans="1:7" x14ac:dyDescent="0.55000000000000004">
      <c r="A47" s="37">
        <f t="shared" si="1"/>
        <v>40</v>
      </c>
      <c r="B47" s="4" t="s">
        <v>432</v>
      </c>
      <c r="C47" s="8">
        <v>4</v>
      </c>
      <c r="D47" s="8" t="s">
        <v>7</v>
      </c>
      <c r="E47" s="67">
        <v>8500</v>
      </c>
      <c r="F47" s="5"/>
      <c r="G47" s="65">
        <f t="shared" si="0"/>
        <v>34000</v>
      </c>
    </row>
    <row r="48" spans="1:7" x14ac:dyDescent="0.55000000000000004">
      <c r="A48" s="53">
        <f t="shared" si="1"/>
        <v>41</v>
      </c>
      <c r="B48" s="54" t="s">
        <v>433</v>
      </c>
      <c r="C48" s="55">
        <v>1</v>
      </c>
      <c r="D48" s="55" t="s">
        <v>7</v>
      </c>
      <c r="E48" s="66">
        <v>45000</v>
      </c>
      <c r="F48" s="56"/>
      <c r="G48" s="64">
        <f t="shared" si="0"/>
        <v>45000</v>
      </c>
    </row>
    <row r="49" spans="1:7" ht="18" thickBot="1" x14ac:dyDescent="0.6">
      <c r="A49" s="37">
        <f t="shared" si="1"/>
        <v>42</v>
      </c>
      <c r="B49" s="4" t="s">
        <v>434</v>
      </c>
      <c r="C49" s="8">
        <v>1</v>
      </c>
      <c r="D49" s="8" t="s">
        <v>7</v>
      </c>
      <c r="E49" s="67">
        <v>34000</v>
      </c>
      <c r="F49" s="5"/>
      <c r="G49" s="65">
        <f t="shared" si="0"/>
        <v>34000</v>
      </c>
    </row>
    <row r="50" spans="1:7" ht="18.600000000000001" x14ac:dyDescent="0.55000000000000004">
      <c r="A50" s="150"/>
      <c r="B50" s="151"/>
      <c r="C50" s="151"/>
      <c r="D50" s="151"/>
      <c r="E50" s="185" t="s">
        <v>162</v>
      </c>
      <c r="F50" s="185"/>
      <c r="G50" s="165">
        <f>SUM(G8:G49)</f>
        <v>4542000</v>
      </c>
    </row>
    <row r="51" spans="1:7" ht="18.600000000000001" x14ac:dyDescent="0.6">
      <c r="A51" s="44" t="s">
        <v>376</v>
      </c>
      <c r="B51" s="26"/>
      <c r="C51" s="149"/>
      <c r="D51" s="149"/>
      <c r="E51" s="186" t="s">
        <v>163</v>
      </c>
      <c r="F51" s="186"/>
      <c r="G51" s="70"/>
    </row>
    <row r="52" spans="1:7" ht="18.600000000000001" x14ac:dyDescent="0.6">
      <c r="A52" s="44" t="s">
        <v>377</v>
      </c>
      <c r="B52" s="26"/>
      <c r="C52" s="149"/>
      <c r="D52" s="149"/>
      <c r="E52" s="186" t="s">
        <v>185</v>
      </c>
      <c r="F52" s="186"/>
      <c r="G52" s="70"/>
    </row>
    <row r="53" spans="1:7" ht="18.600000000000001" x14ac:dyDescent="0.6">
      <c r="A53" s="44" t="s">
        <v>378</v>
      </c>
      <c r="B53" s="26"/>
      <c r="C53" s="146"/>
      <c r="D53" s="146"/>
      <c r="E53" s="186" t="s">
        <v>164</v>
      </c>
      <c r="F53" s="186"/>
      <c r="G53" s="70">
        <f>G50-G51+G52</f>
        <v>4542000</v>
      </c>
    </row>
    <row r="54" spans="1:7" x14ac:dyDescent="0.55000000000000004">
      <c r="A54" s="47" t="s">
        <v>379</v>
      </c>
      <c r="B54" s="146"/>
      <c r="C54" s="25"/>
      <c r="D54" s="25"/>
      <c r="E54" s="25"/>
      <c r="F54" s="25"/>
      <c r="G54" s="46"/>
    </row>
    <row r="55" spans="1:7" x14ac:dyDescent="0.55000000000000004">
      <c r="A55" s="145" t="s">
        <v>171</v>
      </c>
      <c r="B55" s="146"/>
      <c r="C55" s="146"/>
      <c r="D55" s="146"/>
      <c r="E55" s="146"/>
      <c r="F55" s="146"/>
      <c r="G55" s="147"/>
    </row>
    <row r="56" spans="1:7" ht="4.95" customHeight="1" x14ac:dyDescent="0.55000000000000004">
      <c r="A56" s="148"/>
      <c r="B56" s="68"/>
      <c r="C56" s="146"/>
      <c r="D56" s="146"/>
      <c r="E56" s="146"/>
      <c r="F56" s="146"/>
      <c r="G56" s="147"/>
    </row>
    <row r="57" spans="1:7" x14ac:dyDescent="0.55000000000000004">
      <c r="A57" s="182" t="s">
        <v>170</v>
      </c>
      <c r="B57" s="183"/>
      <c r="C57" s="183"/>
      <c r="D57" s="183"/>
      <c r="E57" s="183"/>
      <c r="F57" s="183"/>
      <c r="G57" s="184"/>
    </row>
    <row r="58" spans="1:7" ht="60.6" customHeight="1" thickBot="1" x14ac:dyDescent="0.6">
      <c r="A58" s="49"/>
      <c r="B58" s="50"/>
      <c r="C58" s="51"/>
      <c r="D58" s="51"/>
      <c r="E58" s="51"/>
      <c r="F58" s="51"/>
      <c r="G58" s="52"/>
    </row>
  </sheetData>
  <mergeCells count="9">
    <mergeCell ref="E52:F52"/>
    <mergeCell ref="E53:F53"/>
    <mergeCell ref="A57:G57"/>
    <mergeCell ref="A2:G2"/>
    <mergeCell ref="A3:G3"/>
    <mergeCell ref="A4:G4"/>
    <mergeCell ref="A5:G5"/>
    <mergeCell ref="E50:F50"/>
    <mergeCell ref="E51:F5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8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rightToLeft="1" view="pageBreakPreview" zoomScale="90" zoomScaleNormal="100" zoomScaleSheetLayoutView="90" workbookViewId="0">
      <selection activeCell="A6" sqref="A6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62"/>
      <c r="B1" s="28"/>
      <c r="C1" s="163"/>
      <c r="D1" s="163"/>
      <c r="E1" s="163"/>
      <c r="F1" s="163"/>
      <c r="G1" s="164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462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463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482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437</v>
      </c>
      <c r="C8" s="55">
        <v>35</v>
      </c>
      <c r="D8" s="55" t="s">
        <v>7</v>
      </c>
      <c r="E8" s="66">
        <v>9000</v>
      </c>
      <c r="F8" s="56"/>
      <c r="G8" s="64">
        <f>E8*C8*(1-F8)</f>
        <v>315000</v>
      </c>
    </row>
    <row r="9" spans="1:7" x14ac:dyDescent="0.55000000000000004">
      <c r="A9" s="37">
        <f>A8+1</f>
        <v>2</v>
      </c>
      <c r="B9" s="4" t="s">
        <v>438</v>
      </c>
      <c r="C9" s="8">
        <v>150</v>
      </c>
      <c r="D9" s="55" t="s">
        <v>7</v>
      </c>
      <c r="E9" s="67">
        <v>750</v>
      </c>
      <c r="F9" s="5"/>
      <c r="G9" s="65">
        <f t="shared" ref="G9:G58" si="0">E9*C9*(1-F9)</f>
        <v>112500</v>
      </c>
    </row>
    <row r="10" spans="1:7" x14ac:dyDescent="0.55000000000000004">
      <c r="A10" s="53">
        <f t="shared" ref="A10:A58" si="1">A9+1</f>
        <v>3</v>
      </c>
      <c r="B10" s="54" t="s">
        <v>421</v>
      </c>
      <c r="C10" s="55">
        <v>12</v>
      </c>
      <c r="D10" s="55" t="s">
        <v>7</v>
      </c>
      <c r="E10" s="66">
        <v>21000</v>
      </c>
      <c r="F10" s="56"/>
      <c r="G10" s="64">
        <f t="shared" si="0"/>
        <v>252000</v>
      </c>
    </row>
    <row r="11" spans="1:7" x14ac:dyDescent="0.55000000000000004">
      <c r="A11" s="37">
        <f t="shared" si="1"/>
        <v>4</v>
      </c>
      <c r="B11" s="4" t="s">
        <v>410</v>
      </c>
      <c r="C11" s="8">
        <v>6</v>
      </c>
      <c r="D11" s="8" t="s">
        <v>4</v>
      </c>
      <c r="E11" s="67">
        <v>15000</v>
      </c>
      <c r="F11" s="5"/>
      <c r="G11" s="65">
        <f t="shared" si="0"/>
        <v>90000</v>
      </c>
    </row>
    <row r="12" spans="1:7" x14ac:dyDescent="0.55000000000000004">
      <c r="A12" s="53">
        <f t="shared" si="1"/>
        <v>5</v>
      </c>
      <c r="B12" s="54" t="s">
        <v>439</v>
      </c>
      <c r="C12" s="55">
        <v>4</v>
      </c>
      <c r="D12" s="55" t="s">
        <v>7</v>
      </c>
      <c r="E12" s="66">
        <v>11000</v>
      </c>
      <c r="F12" s="56"/>
      <c r="G12" s="64">
        <f t="shared" si="0"/>
        <v>44000</v>
      </c>
    </row>
    <row r="13" spans="1:7" x14ac:dyDescent="0.55000000000000004">
      <c r="A13" s="37">
        <f t="shared" si="1"/>
        <v>6</v>
      </c>
      <c r="B13" s="4" t="s">
        <v>440</v>
      </c>
      <c r="C13" s="8">
        <v>2</v>
      </c>
      <c r="D13" s="55" t="s">
        <v>7</v>
      </c>
      <c r="E13" s="67">
        <v>10000</v>
      </c>
      <c r="F13" s="5"/>
      <c r="G13" s="65">
        <f t="shared" si="0"/>
        <v>20000</v>
      </c>
    </row>
    <row r="14" spans="1:7" x14ac:dyDescent="0.55000000000000004">
      <c r="A14" s="53">
        <f t="shared" si="1"/>
        <v>7</v>
      </c>
      <c r="B14" s="54" t="s">
        <v>324</v>
      </c>
      <c r="C14" s="55">
        <v>12</v>
      </c>
      <c r="D14" s="55" t="s">
        <v>7</v>
      </c>
      <c r="E14" s="66">
        <v>5300</v>
      </c>
      <c r="F14" s="56"/>
      <c r="G14" s="64">
        <f t="shared" si="0"/>
        <v>63600</v>
      </c>
    </row>
    <row r="15" spans="1:7" x14ac:dyDescent="0.55000000000000004">
      <c r="A15" s="37">
        <f t="shared" si="1"/>
        <v>8</v>
      </c>
      <c r="B15" s="4" t="s">
        <v>441</v>
      </c>
      <c r="C15" s="8">
        <v>24</v>
      </c>
      <c r="D15" s="55" t="s">
        <v>7</v>
      </c>
      <c r="E15" s="67">
        <v>3700</v>
      </c>
      <c r="F15" s="5"/>
      <c r="G15" s="65">
        <f t="shared" si="0"/>
        <v>88800</v>
      </c>
    </row>
    <row r="16" spans="1:7" x14ac:dyDescent="0.55000000000000004">
      <c r="A16" s="53">
        <f t="shared" si="1"/>
        <v>9</v>
      </c>
      <c r="B16" s="54" t="s">
        <v>442</v>
      </c>
      <c r="C16" s="55">
        <v>1</v>
      </c>
      <c r="D16" s="55" t="s">
        <v>7</v>
      </c>
      <c r="E16" s="66">
        <v>50000</v>
      </c>
      <c r="F16" s="56"/>
      <c r="G16" s="64">
        <f>E16*C16*(1-F16)</f>
        <v>50000</v>
      </c>
    </row>
    <row r="17" spans="1:7" x14ac:dyDescent="0.55000000000000004">
      <c r="A17" s="37">
        <f t="shared" si="1"/>
        <v>10</v>
      </c>
      <c r="B17" s="4" t="s">
        <v>443</v>
      </c>
      <c r="C17" s="8">
        <v>12</v>
      </c>
      <c r="D17" s="55" t="s">
        <v>4</v>
      </c>
      <c r="E17" s="67">
        <v>37000</v>
      </c>
      <c r="F17" s="5"/>
      <c r="G17" s="65">
        <f t="shared" si="0"/>
        <v>444000</v>
      </c>
    </row>
    <row r="18" spans="1:7" x14ac:dyDescent="0.55000000000000004">
      <c r="A18" s="53">
        <f t="shared" si="1"/>
        <v>11</v>
      </c>
      <c r="B18" s="54" t="s">
        <v>260</v>
      </c>
      <c r="C18" s="55">
        <v>100</v>
      </c>
      <c r="D18" s="55" t="s">
        <v>7</v>
      </c>
      <c r="E18" s="66">
        <v>1250</v>
      </c>
      <c r="F18" s="56"/>
      <c r="G18" s="64">
        <f t="shared" si="0"/>
        <v>125000</v>
      </c>
    </row>
    <row r="19" spans="1:7" x14ac:dyDescent="0.55000000000000004">
      <c r="A19" s="37">
        <f t="shared" si="1"/>
        <v>12</v>
      </c>
      <c r="B19" s="4" t="s">
        <v>423</v>
      </c>
      <c r="C19" s="8">
        <v>2</v>
      </c>
      <c r="D19" s="8" t="s">
        <v>7</v>
      </c>
      <c r="E19" s="67">
        <v>3500</v>
      </c>
      <c r="F19" s="5"/>
      <c r="G19" s="65">
        <f t="shared" si="0"/>
        <v>7000</v>
      </c>
    </row>
    <row r="20" spans="1:7" x14ac:dyDescent="0.55000000000000004">
      <c r="A20" s="53">
        <f t="shared" si="1"/>
        <v>13</v>
      </c>
      <c r="B20" s="54" t="s">
        <v>444</v>
      </c>
      <c r="C20" s="55">
        <v>24</v>
      </c>
      <c r="D20" s="55" t="s">
        <v>7</v>
      </c>
      <c r="E20" s="66">
        <v>10000</v>
      </c>
      <c r="F20" s="56"/>
      <c r="G20" s="64">
        <f t="shared" si="0"/>
        <v>240000</v>
      </c>
    </row>
    <row r="21" spans="1:7" x14ac:dyDescent="0.55000000000000004">
      <c r="A21" s="37">
        <f t="shared" si="1"/>
        <v>14</v>
      </c>
      <c r="B21" s="4" t="s">
        <v>407</v>
      </c>
      <c r="C21" s="8">
        <v>4</v>
      </c>
      <c r="D21" s="8" t="s">
        <v>4</v>
      </c>
      <c r="E21" s="67">
        <v>105000</v>
      </c>
      <c r="F21" s="5"/>
      <c r="G21" s="65">
        <f t="shared" si="0"/>
        <v>420000</v>
      </c>
    </row>
    <row r="22" spans="1:7" x14ac:dyDescent="0.55000000000000004">
      <c r="A22" s="53">
        <f t="shared" si="1"/>
        <v>15</v>
      </c>
      <c r="B22" s="54" t="s">
        <v>406</v>
      </c>
      <c r="C22" s="55">
        <v>2</v>
      </c>
      <c r="D22" s="55" t="s">
        <v>4</v>
      </c>
      <c r="E22" s="66">
        <v>205000</v>
      </c>
      <c r="F22" s="56"/>
      <c r="G22" s="64">
        <f t="shared" si="0"/>
        <v>410000</v>
      </c>
    </row>
    <row r="23" spans="1:7" x14ac:dyDescent="0.55000000000000004">
      <c r="A23" s="37">
        <f t="shared" si="1"/>
        <v>16</v>
      </c>
      <c r="B23" s="4" t="s">
        <v>408</v>
      </c>
      <c r="C23" s="8">
        <v>60</v>
      </c>
      <c r="D23" s="8" t="s">
        <v>4</v>
      </c>
      <c r="E23" s="67">
        <v>6.25</v>
      </c>
      <c r="F23" s="5"/>
      <c r="G23" s="65">
        <f t="shared" si="0"/>
        <v>375</v>
      </c>
    </row>
    <row r="24" spans="1:7" x14ac:dyDescent="0.55000000000000004">
      <c r="A24" s="53">
        <f t="shared" si="1"/>
        <v>17</v>
      </c>
      <c r="B24" s="54" t="s">
        <v>420</v>
      </c>
      <c r="C24" s="55">
        <v>6</v>
      </c>
      <c r="D24" s="55" t="s">
        <v>4</v>
      </c>
      <c r="E24" s="66">
        <v>120000</v>
      </c>
      <c r="F24" s="56"/>
      <c r="G24" s="64">
        <f t="shared" si="0"/>
        <v>720000</v>
      </c>
    </row>
    <row r="25" spans="1:7" x14ac:dyDescent="0.55000000000000004">
      <c r="A25" s="37">
        <f t="shared" si="1"/>
        <v>18</v>
      </c>
      <c r="B25" s="4" t="s">
        <v>445</v>
      </c>
      <c r="C25" s="8">
        <v>6</v>
      </c>
      <c r="D25" s="8" t="s">
        <v>4</v>
      </c>
      <c r="E25" s="67">
        <v>70000</v>
      </c>
      <c r="F25" s="5"/>
      <c r="G25" s="65">
        <f t="shared" si="0"/>
        <v>420000</v>
      </c>
    </row>
    <row r="26" spans="1:7" x14ac:dyDescent="0.55000000000000004">
      <c r="A26" s="53">
        <f t="shared" si="1"/>
        <v>19</v>
      </c>
      <c r="B26" s="54" t="s">
        <v>418</v>
      </c>
      <c r="C26" s="55">
        <v>3</v>
      </c>
      <c r="D26" s="55" t="s">
        <v>4</v>
      </c>
      <c r="E26" s="66">
        <v>60000</v>
      </c>
      <c r="F26" s="56"/>
      <c r="G26" s="64">
        <f t="shared" si="0"/>
        <v>180000</v>
      </c>
    </row>
    <row r="27" spans="1:7" x14ac:dyDescent="0.55000000000000004">
      <c r="A27" s="37">
        <f t="shared" si="1"/>
        <v>20</v>
      </c>
      <c r="B27" s="4" t="s">
        <v>446</v>
      </c>
      <c r="C27" s="8">
        <v>2</v>
      </c>
      <c r="D27" s="8" t="s">
        <v>4</v>
      </c>
      <c r="E27" s="67">
        <v>28000</v>
      </c>
      <c r="F27" s="5"/>
      <c r="G27" s="65">
        <f t="shared" si="0"/>
        <v>56000</v>
      </c>
    </row>
    <row r="28" spans="1:7" x14ac:dyDescent="0.55000000000000004">
      <c r="A28" s="53">
        <f t="shared" si="1"/>
        <v>21</v>
      </c>
      <c r="B28" s="54" t="s">
        <v>447</v>
      </c>
      <c r="C28" s="55">
        <v>1</v>
      </c>
      <c r="D28" s="55" t="s">
        <v>7</v>
      </c>
      <c r="E28" s="66">
        <v>35000</v>
      </c>
      <c r="F28" s="56"/>
      <c r="G28" s="64">
        <f t="shared" si="0"/>
        <v>35000</v>
      </c>
    </row>
    <row r="29" spans="1:7" x14ac:dyDescent="0.55000000000000004">
      <c r="A29" s="37">
        <f t="shared" si="1"/>
        <v>22</v>
      </c>
      <c r="B29" s="4" t="s">
        <v>323</v>
      </c>
      <c r="C29" s="8">
        <v>1</v>
      </c>
      <c r="D29" s="8" t="s">
        <v>4</v>
      </c>
      <c r="E29" s="67">
        <v>101000</v>
      </c>
      <c r="F29" s="5"/>
      <c r="G29" s="65">
        <f t="shared" si="0"/>
        <v>101000</v>
      </c>
    </row>
    <row r="30" spans="1:7" x14ac:dyDescent="0.55000000000000004">
      <c r="A30" s="53">
        <f t="shared" si="1"/>
        <v>23</v>
      </c>
      <c r="B30" s="54" t="s">
        <v>413</v>
      </c>
      <c r="C30" s="55">
        <v>4</v>
      </c>
      <c r="D30" s="55" t="s">
        <v>4</v>
      </c>
      <c r="E30" s="66">
        <v>20000</v>
      </c>
      <c r="F30" s="56"/>
      <c r="G30" s="64">
        <f t="shared" si="0"/>
        <v>80000</v>
      </c>
    </row>
    <row r="31" spans="1:7" x14ac:dyDescent="0.55000000000000004">
      <c r="A31" s="37">
        <f t="shared" si="1"/>
        <v>24</v>
      </c>
      <c r="B31" s="4" t="s">
        <v>409</v>
      </c>
      <c r="C31" s="8">
        <v>10</v>
      </c>
      <c r="D31" s="8" t="s">
        <v>7</v>
      </c>
      <c r="E31" s="67">
        <v>6500</v>
      </c>
      <c r="F31" s="5"/>
      <c r="G31" s="65">
        <f t="shared" si="0"/>
        <v>65000</v>
      </c>
    </row>
    <row r="32" spans="1:7" x14ac:dyDescent="0.55000000000000004">
      <c r="A32" s="53">
        <f t="shared" si="1"/>
        <v>25</v>
      </c>
      <c r="B32" s="54" t="s">
        <v>448</v>
      </c>
      <c r="C32" s="55">
        <v>96</v>
      </c>
      <c r="D32" s="55" t="s">
        <v>7</v>
      </c>
      <c r="E32" s="66">
        <v>2500</v>
      </c>
      <c r="F32" s="56"/>
      <c r="G32" s="64">
        <f t="shared" si="0"/>
        <v>240000</v>
      </c>
    </row>
    <row r="33" spans="1:7" x14ac:dyDescent="0.55000000000000004">
      <c r="A33" s="37">
        <f t="shared" si="1"/>
        <v>26</v>
      </c>
      <c r="B33" s="4" t="s">
        <v>449</v>
      </c>
      <c r="C33" s="8">
        <v>73</v>
      </c>
      <c r="D33" s="8" t="s">
        <v>7</v>
      </c>
      <c r="E33" s="67">
        <v>2000</v>
      </c>
      <c r="F33" s="5"/>
      <c r="G33" s="65">
        <f t="shared" si="0"/>
        <v>146000</v>
      </c>
    </row>
    <row r="34" spans="1:7" x14ac:dyDescent="0.55000000000000004">
      <c r="A34" s="53">
        <f t="shared" si="1"/>
        <v>27</v>
      </c>
      <c r="B34" s="54" t="s">
        <v>450</v>
      </c>
      <c r="C34" s="55">
        <v>11</v>
      </c>
      <c r="D34" s="55" t="s">
        <v>7</v>
      </c>
      <c r="E34" s="66">
        <v>4500</v>
      </c>
      <c r="F34" s="56"/>
      <c r="G34" s="64">
        <f t="shared" si="0"/>
        <v>49500</v>
      </c>
    </row>
    <row r="35" spans="1:7" x14ac:dyDescent="0.55000000000000004">
      <c r="A35" s="37">
        <f t="shared" si="1"/>
        <v>28</v>
      </c>
      <c r="B35" s="4" t="s">
        <v>451</v>
      </c>
      <c r="C35" s="8">
        <v>21</v>
      </c>
      <c r="D35" s="8" t="s">
        <v>7</v>
      </c>
      <c r="E35" s="67">
        <v>1500</v>
      </c>
      <c r="F35" s="5"/>
      <c r="G35" s="65">
        <f t="shared" si="0"/>
        <v>31500</v>
      </c>
    </row>
    <row r="36" spans="1:7" x14ac:dyDescent="0.55000000000000004">
      <c r="A36" s="53">
        <f t="shared" si="1"/>
        <v>29</v>
      </c>
      <c r="B36" s="54" t="s">
        <v>452</v>
      </c>
      <c r="C36" s="55">
        <v>30</v>
      </c>
      <c r="D36" s="55" t="s">
        <v>7</v>
      </c>
      <c r="E36" s="66">
        <v>4000</v>
      </c>
      <c r="F36" s="56"/>
      <c r="G36" s="64">
        <f t="shared" si="0"/>
        <v>120000</v>
      </c>
    </row>
    <row r="37" spans="1:7" x14ac:dyDescent="0.55000000000000004">
      <c r="A37" s="37">
        <f t="shared" si="1"/>
        <v>30</v>
      </c>
      <c r="B37" s="4" t="s">
        <v>453</v>
      </c>
      <c r="C37" s="8">
        <v>12</v>
      </c>
      <c r="D37" s="8" t="s">
        <v>7</v>
      </c>
      <c r="E37" s="67">
        <v>8000</v>
      </c>
      <c r="F37" s="5"/>
      <c r="G37" s="65">
        <f t="shared" si="0"/>
        <v>96000</v>
      </c>
    </row>
    <row r="38" spans="1:7" x14ac:dyDescent="0.55000000000000004">
      <c r="A38" s="53">
        <f t="shared" si="1"/>
        <v>31</v>
      </c>
      <c r="B38" s="54" t="s">
        <v>480</v>
      </c>
      <c r="C38" s="55">
        <v>50</v>
      </c>
      <c r="D38" s="55" t="s">
        <v>7</v>
      </c>
      <c r="E38" s="66">
        <v>1500</v>
      </c>
      <c r="F38" s="56"/>
      <c r="G38" s="64">
        <f t="shared" si="0"/>
        <v>75000</v>
      </c>
    </row>
    <row r="39" spans="1:7" x14ac:dyDescent="0.55000000000000004">
      <c r="A39" s="37">
        <f t="shared" si="1"/>
        <v>32</v>
      </c>
      <c r="B39" s="4" t="s">
        <v>454</v>
      </c>
      <c r="C39" s="8">
        <v>1</v>
      </c>
      <c r="D39" s="8" t="s">
        <v>4</v>
      </c>
      <c r="E39" s="67">
        <v>14000</v>
      </c>
      <c r="F39" s="5"/>
      <c r="G39" s="65">
        <f t="shared" si="0"/>
        <v>14000</v>
      </c>
    </row>
    <row r="40" spans="1:7" x14ac:dyDescent="0.55000000000000004">
      <c r="A40" s="53">
        <f t="shared" si="1"/>
        <v>33</v>
      </c>
      <c r="B40" s="54" t="s">
        <v>221</v>
      </c>
      <c r="C40" s="55">
        <v>4</v>
      </c>
      <c r="D40" s="55" t="s">
        <v>7</v>
      </c>
      <c r="E40" s="66">
        <v>7000</v>
      </c>
      <c r="F40" s="56"/>
      <c r="G40" s="64">
        <f t="shared" si="0"/>
        <v>28000</v>
      </c>
    </row>
    <row r="41" spans="1:7" x14ac:dyDescent="0.55000000000000004">
      <c r="A41" s="37">
        <f t="shared" si="1"/>
        <v>34</v>
      </c>
      <c r="B41" s="4" t="s">
        <v>220</v>
      </c>
      <c r="C41" s="8">
        <v>4</v>
      </c>
      <c r="D41" s="8" t="s">
        <v>7</v>
      </c>
      <c r="E41" s="67">
        <v>16000</v>
      </c>
      <c r="F41" s="5"/>
      <c r="G41" s="65">
        <f t="shared" si="0"/>
        <v>64000</v>
      </c>
    </row>
    <row r="42" spans="1:7" x14ac:dyDescent="0.55000000000000004">
      <c r="A42" s="53">
        <f t="shared" si="1"/>
        <v>35</v>
      </c>
      <c r="B42" s="54" t="s">
        <v>318</v>
      </c>
      <c r="C42" s="55">
        <v>20</v>
      </c>
      <c r="D42" s="55" t="s">
        <v>7</v>
      </c>
      <c r="E42" s="66">
        <v>1700</v>
      </c>
      <c r="F42" s="56"/>
      <c r="G42" s="64">
        <f t="shared" si="0"/>
        <v>34000</v>
      </c>
    </row>
    <row r="43" spans="1:7" x14ac:dyDescent="0.55000000000000004">
      <c r="A43" s="37">
        <f t="shared" si="1"/>
        <v>36</v>
      </c>
      <c r="B43" s="4" t="s">
        <v>455</v>
      </c>
      <c r="C43" s="8">
        <v>1</v>
      </c>
      <c r="D43" s="8" t="s">
        <v>7</v>
      </c>
      <c r="E43" s="67">
        <v>35000</v>
      </c>
      <c r="F43" s="5"/>
      <c r="G43" s="65">
        <f t="shared" si="0"/>
        <v>35000</v>
      </c>
    </row>
    <row r="44" spans="1:7" x14ac:dyDescent="0.55000000000000004">
      <c r="A44" s="53">
        <f t="shared" si="1"/>
        <v>37</v>
      </c>
      <c r="B44" s="54" t="s">
        <v>456</v>
      </c>
      <c r="C44" s="55">
        <v>10</v>
      </c>
      <c r="D44" s="55" t="s">
        <v>7</v>
      </c>
      <c r="E44" s="66">
        <v>27000</v>
      </c>
      <c r="F44" s="56"/>
      <c r="G44" s="64">
        <f t="shared" si="0"/>
        <v>270000</v>
      </c>
    </row>
    <row r="45" spans="1:7" x14ac:dyDescent="0.55000000000000004">
      <c r="A45" s="37">
        <f t="shared" si="1"/>
        <v>38</v>
      </c>
      <c r="B45" s="4" t="s">
        <v>457</v>
      </c>
      <c r="C45" s="8">
        <v>5</v>
      </c>
      <c r="D45" s="8" t="s">
        <v>7</v>
      </c>
      <c r="E45" s="67">
        <v>19000</v>
      </c>
      <c r="F45" s="5"/>
      <c r="G45" s="65">
        <f t="shared" si="0"/>
        <v>95000</v>
      </c>
    </row>
    <row r="46" spans="1:7" x14ac:dyDescent="0.55000000000000004">
      <c r="A46" s="53">
        <f t="shared" si="1"/>
        <v>39</v>
      </c>
      <c r="B46" s="54" t="s">
        <v>328</v>
      </c>
      <c r="C46" s="55">
        <v>2</v>
      </c>
      <c r="D46" s="55" t="s">
        <v>7</v>
      </c>
      <c r="E46" s="66">
        <v>40000</v>
      </c>
      <c r="F46" s="56"/>
      <c r="G46" s="64">
        <f t="shared" si="0"/>
        <v>80000</v>
      </c>
    </row>
    <row r="47" spans="1:7" x14ac:dyDescent="0.55000000000000004">
      <c r="A47" s="37">
        <f t="shared" si="1"/>
        <v>40</v>
      </c>
      <c r="B47" s="4" t="s">
        <v>403</v>
      </c>
      <c r="C47" s="8">
        <v>24</v>
      </c>
      <c r="D47" s="8" t="s">
        <v>7</v>
      </c>
      <c r="E47" s="67">
        <v>5000</v>
      </c>
      <c r="F47" s="5"/>
      <c r="G47" s="65">
        <f t="shared" si="0"/>
        <v>120000</v>
      </c>
    </row>
    <row r="48" spans="1:7" x14ac:dyDescent="0.55000000000000004">
      <c r="A48" s="53">
        <f t="shared" si="1"/>
        <v>41</v>
      </c>
      <c r="B48" s="54" t="s">
        <v>415</v>
      </c>
      <c r="C48" s="55">
        <v>5</v>
      </c>
      <c r="D48" s="55" t="s">
        <v>7</v>
      </c>
      <c r="E48" s="66">
        <v>8000</v>
      </c>
      <c r="F48" s="56"/>
      <c r="G48" s="64">
        <f t="shared" si="0"/>
        <v>40000</v>
      </c>
    </row>
    <row r="49" spans="1:7" x14ac:dyDescent="0.55000000000000004">
      <c r="A49" s="37">
        <f t="shared" si="1"/>
        <v>42</v>
      </c>
      <c r="B49" s="4" t="s">
        <v>458</v>
      </c>
      <c r="C49" s="8">
        <v>12</v>
      </c>
      <c r="D49" s="8" t="s">
        <v>7</v>
      </c>
      <c r="E49" s="67">
        <v>6000</v>
      </c>
      <c r="F49" s="5"/>
      <c r="G49" s="65">
        <f t="shared" si="0"/>
        <v>72000</v>
      </c>
    </row>
    <row r="50" spans="1:7" x14ac:dyDescent="0.55000000000000004">
      <c r="A50" s="53">
        <f t="shared" si="1"/>
        <v>43</v>
      </c>
      <c r="B50" s="54" t="s">
        <v>416</v>
      </c>
      <c r="C50" s="55">
        <v>4</v>
      </c>
      <c r="D50" s="55" t="s">
        <v>7</v>
      </c>
      <c r="E50" s="66">
        <v>3500</v>
      </c>
      <c r="F50" s="56"/>
      <c r="G50" s="64">
        <f t="shared" si="0"/>
        <v>14000</v>
      </c>
    </row>
    <row r="51" spans="1:7" x14ac:dyDescent="0.55000000000000004">
      <c r="A51" s="37">
        <f t="shared" si="1"/>
        <v>44</v>
      </c>
      <c r="B51" s="4" t="s">
        <v>459</v>
      </c>
      <c r="C51" s="8">
        <v>10</v>
      </c>
      <c r="D51" s="8" t="s">
        <v>4</v>
      </c>
      <c r="E51" s="67">
        <v>36000</v>
      </c>
      <c r="F51" s="5"/>
      <c r="G51" s="65">
        <f t="shared" si="0"/>
        <v>360000</v>
      </c>
    </row>
    <row r="52" spans="1:7" x14ac:dyDescent="0.55000000000000004">
      <c r="A52" s="53">
        <f t="shared" si="1"/>
        <v>45</v>
      </c>
      <c r="B52" s="54" t="s">
        <v>215</v>
      </c>
      <c r="C52" s="55">
        <v>24</v>
      </c>
      <c r="D52" s="55" t="s">
        <v>7</v>
      </c>
      <c r="E52" s="66">
        <v>5000</v>
      </c>
      <c r="F52" s="56"/>
      <c r="G52" s="64">
        <f t="shared" si="0"/>
        <v>120000</v>
      </c>
    </row>
    <row r="53" spans="1:7" x14ac:dyDescent="0.55000000000000004">
      <c r="A53" s="37">
        <f t="shared" si="1"/>
        <v>46</v>
      </c>
      <c r="B53" s="4" t="s">
        <v>460</v>
      </c>
      <c r="C53" s="8">
        <v>12</v>
      </c>
      <c r="D53" s="8" t="s">
        <v>7</v>
      </c>
      <c r="E53" s="67">
        <v>2000</v>
      </c>
      <c r="F53" s="5"/>
      <c r="G53" s="65">
        <f t="shared" si="0"/>
        <v>24000</v>
      </c>
    </row>
    <row r="54" spans="1:7" x14ac:dyDescent="0.55000000000000004">
      <c r="A54" s="53">
        <f t="shared" si="1"/>
        <v>47</v>
      </c>
      <c r="B54" s="54" t="s">
        <v>461</v>
      </c>
      <c r="C54" s="55">
        <v>12</v>
      </c>
      <c r="D54" s="55" t="s">
        <v>7</v>
      </c>
      <c r="E54" s="66">
        <v>2000</v>
      </c>
      <c r="F54" s="56"/>
      <c r="G54" s="64">
        <f>E54*C54*(1-F54)</f>
        <v>24000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49</v>
      </c>
      <c r="B56" s="54"/>
      <c r="C56" s="55"/>
      <c r="D56" s="55"/>
      <c r="E56" s="66"/>
      <c r="F56" s="56"/>
      <c r="G56" s="64">
        <f t="shared" si="0"/>
        <v>0</v>
      </c>
    </row>
    <row r="57" spans="1:7" x14ac:dyDescent="0.55000000000000004">
      <c r="A57" s="37">
        <f t="shared" si="1"/>
        <v>50</v>
      </c>
      <c r="B57" s="4"/>
      <c r="C57" s="8"/>
      <c r="D57" s="8"/>
      <c r="E57" s="67"/>
      <c r="F57" s="5"/>
      <c r="G57" s="65">
        <f t="shared" si="0"/>
        <v>0</v>
      </c>
    </row>
    <row r="58" spans="1:7" ht="18" thickBot="1" x14ac:dyDescent="0.6">
      <c r="A58" s="53">
        <f t="shared" si="1"/>
        <v>51</v>
      </c>
      <c r="B58" s="54"/>
      <c r="C58" s="55"/>
      <c r="D58" s="55"/>
      <c r="E58" s="66"/>
      <c r="F58" s="56"/>
      <c r="G58" s="64">
        <f t="shared" si="0"/>
        <v>0</v>
      </c>
    </row>
    <row r="59" spans="1:7" ht="18.600000000000001" x14ac:dyDescent="0.55000000000000004">
      <c r="A59" s="160"/>
      <c r="B59" s="161"/>
      <c r="C59" s="161"/>
      <c r="D59" s="161"/>
      <c r="E59" s="185" t="s">
        <v>162</v>
      </c>
      <c r="F59" s="185"/>
      <c r="G59" s="165">
        <f>SUM(G8:G58)</f>
        <v>6491275</v>
      </c>
    </row>
    <row r="60" spans="1:7" ht="18.600000000000001" x14ac:dyDescent="0.6">
      <c r="A60" s="44" t="s">
        <v>376</v>
      </c>
      <c r="B60" s="26"/>
      <c r="C60" s="159"/>
      <c r="D60" s="159"/>
      <c r="E60" s="186" t="s">
        <v>163</v>
      </c>
      <c r="F60" s="186"/>
      <c r="G60" s="70">
        <v>275</v>
      </c>
    </row>
    <row r="61" spans="1:7" ht="18.600000000000001" x14ac:dyDescent="0.6">
      <c r="A61" s="44" t="s">
        <v>377</v>
      </c>
      <c r="B61" s="26"/>
      <c r="C61" s="159"/>
      <c r="D61" s="159"/>
      <c r="E61" s="186" t="s">
        <v>185</v>
      </c>
      <c r="F61" s="186"/>
      <c r="G61" s="70">
        <v>13153000</v>
      </c>
    </row>
    <row r="62" spans="1:7" ht="18.600000000000001" x14ac:dyDescent="0.6">
      <c r="A62" s="44" t="s">
        <v>378</v>
      </c>
      <c r="B62" s="26"/>
      <c r="C62" s="156"/>
      <c r="D62" s="156"/>
      <c r="E62" s="186" t="s">
        <v>164</v>
      </c>
      <c r="F62" s="186"/>
      <c r="G62" s="70">
        <f>G59-G60+G61</f>
        <v>19644000</v>
      </c>
    </row>
    <row r="63" spans="1:7" x14ac:dyDescent="0.55000000000000004">
      <c r="A63" s="47" t="s">
        <v>379</v>
      </c>
      <c r="B63" s="156"/>
      <c r="C63" s="25"/>
      <c r="D63" s="25"/>
      <c r="E63" s="25"/>
      <c r="F63" s="25"/>
      <c r="G63" s="46"/>
    </row>
    <row r="64" spans="1:7" x14ac:dyDescent="0.55000000000000004">
      <c r="A64" s="155" t="s">
        <v>171</v>
      </c>
      <c r="B64" s="156"/>
      <c r="C64" s="156"/>
      <c r="D64" s="156"/>
      <c r="E64" s="156"/>
      <c r="F64" s="156"/>
      <c r="G64" s="157"/>
    </row>
    <row r="65" spans="1:7" ht="4.95" customHeight="1" x14ac:dyDescent="0.55000000000000004">
      <c r="A65" s="158"/>
      <c r="B65" s="68"/>
      <c r="C65" s="156"/>
      <c r="D65" s="156"/>
      <c r="E65" s="156"/>
      <c r="F65" s="156"/>
      <c r="G65" s="157"/>
    </row>
    <row r="66" spans="1:7" x14ac:dyDescent="0.55000000000000004">
      <c r="A66" s="182" t="s">
        <v>170</v>
      </c>
      <c r="B66" s="183"/>
      <c r="C66" s="183"/>
      <c r="D66" s="183"/>
      <c r="E66" s="183"/>
      <c r="F66" s="183"/>
      <c r="G66" s="184"/>
    </row>
    <row r="67" spans="1:7" ht="60.6" customHeight="1" thickBot="1" x14ac:dyDescent="0.6">
      <c r="A67" s="49"/>
      <c r="B67" s="50"/>
      <c r="C67" s="51"/>
      <c r="D67" s="51"/>
      <c r="E67" s="51"/>
      <c r="F67" s="51"/>
      <c r="G67" s="52"/>
    </row>
  </sheetData>
  <mergeCells count="9">
    <mergeCell ref="E61:F61"/>
    <mergeCell ref="E62:F62"/>
    <mergeCell ref="A66:G66"/>
    <mergeCell ref="A2:G2"/>
    <mergeCell ref="A3:G3"/>
    <mergeCell ref="A4:G4"/>
    <mergeCell ref="A5:G5"/>
    <mergeCell ref="E59:F59"/>
    <mergeCell ref="E60:F6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8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F16" sqref="F16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62"/>
      <c r="B1" s="28"/>
      <c r="C1" s="163"/>
      <c r="D1" s="163"/>
      <c r="E1" s="163"/>
      <c r="F1" s="163"/>
      <c r="G1" s="164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481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405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464</v>
      </c>
      <c r="C8" s="55">
        <v>34</v>
      </c>
      <c r="D8" s="55" t="s">
        <v>7</v>
      </c>
      <c r="E8" s="66">
        <v>1950</v>
      </c>
      <c r="F8" s="56"/>
      <c r="G8" s="64">
        <f>E8*C8*(1-F8)</f>
        <v>66300</v>
      </c>
    </row>
    <row r="9" spans="1:7" x14ac:dyDescent="0.55000000000000004">
      <c r="A9" s="37">
        <f>A8+1</f>
        <v>2</v>
      </c>
      <c r="B9" s="4" t="s">
        <v>465</v>
      </c>
      <c r="C9" s="8">
        <v>50</v>
      </c>
      <c r="D9" s="8" t="s">
        <v>7</v>
      </c>
      <c r="E9" s="67">
        <v>1200</v>
      </c>
      <c r="F9" s="5"/>
      <c r="G9" s="65">
        <f t="shared" ref="G9:G27" si="0">E9*C9*(1-F9)</f>
        <v>60000</v>
      </c>
    </row>
    <row r="10" spans="1:7" x14ac:dyDescent="0.55000000000000004">
      <c r="A10" s="53">
        <f t="shared" ref="A10:A27" si="1">A9+1</f>
        <v>3</v>
      </c>
      <c r="B10" s="54" t="s">
        <v>466</v>
      </c>
      <c r="C10" s="55">
        <v>24</v>
      </c>
      <c r="D10" s="55" t="s">
        <v>7</v>
      </c>
      <c r="E10" s="66">
        <v>7000</v>
      </c>
      <c r="F10" s="56"/>
      <c r="G10" s="64">
        <f t="shared" si="0"/>
        <v>168000</v>
      </c>
    </row>
    <row r="11" spans="1:7" x14ac:dyDescent="0.55000000000000004">
      <c r="A11" s="37">
        <f t="shared" si="1"/>
        <v>4</v>
      </c>
      <c r="B11" s="4" t="s">
        <v>467</v>
      </c>
      <c r="C11" s="8">
        <v>12</v>
      </c>
      <c r="D11" s="8" t="s">
        <v>7</v>
      </c>
      <c r="E11" s="67">
        <v>5400</v>
      </c>
      <c r="F11" s="5"/>
      <c r="G11" s="65">
        <f t="shared" si="0"/>
        <v>64800</v>
      </c>
    </row>
    <row r="12" spans="1:7" x14ac:dyDescent="0.55000000000000004">
      <c r="A12" s="53">
        <f t="shared" si="1"/>
        <v>5</v>
      </c>
      <c r="B12" s="54" t="s">
        <v>468</v>
      </c>
      <c r="C12" s="55">
        <v>6</v>
      </c>
      <c r="D12" s="55" t="s">
        <v>7</v>
      </c>
      <c r="E12" s="66">
        <v>9400</v>
      </c>
      <c r="F12" s="56"/>
      <c r="G12" s="64">
        <f t="shared" si="0"/>
        <v>56400</v>
      </c>
    </row>
    <row r="13" spans="1:7" x14ac:dyDescent="0.55000000000000004">
      <c r="A13" s="37">
        <f t="shared" si="1"/>
        <v>6</v>
      </c>
      <c r="B13" s="4" t="s">
        <v>469</v>
      </c>
      <c r="C13" s="8">
        <v>9</v>
      </c>
      <c r="D13" s="8" t="s">
        <v>7</v>
      </c>
      <c r="E13" s="67">
        <v>6300</v>
      </c>
      <c r="F13" s="5"/>
      <c r="G13" s="65">
        <f t="shared" si="0"/>
        <v>56700</v>
      </c>
    </row>
    <row r="14" spans="1:7" x14ac:dyDescent="0.55000000000000004">
      <c r="A14" s="53">
        <f t="shared" si="1"/>
        <v>7</v>
      </c>
      <c r="B14" s="54" t="s">
        <v>470</v>
      </c>
      <c r="C14" s="55">
        <v>2</v>
      </c>
      <c r="D14" s="55" t="s">
        <v>7</v>
      </c>
      <c r="E14" s="66">
        <v>7000</v>
      </c>
      <c r="F14" s="56"/>
      <c r="G14" s="64">
        <f t="shared" si="0"/>
        <v>14000</v>
      </c>
    </row>
    <row r="15" spans="1:7" x14ac:dyDescent="0.55000000000000004">
      <c r="A15" s="37">
        <f t="shared" si="1"/>
        <v>8</v>
      </c>
      <c r="B15" s="4" t="s">
        <v>471</v>
      </c>
      <c r="C15" s="8">
        <v>3</v>
      </c>
      <c r="D15" s="8" t="s">
        <v>7</v>
      </c>
      <c r="E15" s="67">
        <v>5000</v>
      </c>
      <c r="F15" s="5"/>
      <c r="G15" s="65">
        <f t="shared" si="0"/>
        <v>15000</v>
      </c>
    </row>
    <row r="16" spans="1:7" x14ac:dyDescent="0.55000000000000004">
      <c r="A16" s="53">
        <f t="shared" si="1"/>
        <v>9</v>
      </c>
      <c r="B16" s="54" t="s">
        <v>472</v>
      </c>
      <c r="C16" s="55">
        <v>5</v>
      </c>
      <c r="D16" s="55" t="s">
        <v>7</v>
      </c>
      <c r="E16" s="66">
        <v>2100</v>
      </c>
      <c r="F16" s="56"/>
      <c r="G16" s="64">
        <f>E16*C16*(1-F16)</f>
        <v>10500</v>
      </c>
    </row>
    <row r="17" spans="1:7" x14ac:dyDescent="0.55000000000000004">
      <c r="A17" s="37">
        <f t="shared" si="1"/>
        <v>10</v>
      </c>
      <c r="B17" s="4" t="s">
        <v>473</v>
      </c>
      <c r="C17" s="8">
        <v>12</v>
      </c>
      <c r="D17" s="8" t="s">
        <v>7</v>
      </c>
      <c r="E17" s="67">
        <v>23500</v>
      </c>
      <c r="F17" s="5"/>
      <c r="G17" s="65">
        <f t="shared" si="0"/>
        <v>282000</v>
      </c>
    </row>
    <row r="18" spans="1:7" x14ac:dyDescent="0.55000000000000004">
      <c r="A18" s="53">
        <f t="shared" si="1"/>
        <v>11</v>
      </c>
      <c r="B18" s="54" t="s">
        <v>474</v>
      </c>
      <c r="C18" s="55">
        <v>10</v>
      </c>
      <c r="D18" s="55" t="s">
        <v>4</v>
      </c>
      <c r="E18" s="66">
        <v>36000</v>
      </c>
      <c r="F18" s="56"/>
      <c r="G18" s="64">
        <f t="shared" si="0"/>
        <v>360000</v>
      </c>
    </row>
    <row r="19" spans="1:7" x14ac:dyDescent="0.55000000000000004">
      <c r="A19" s="37">
        <f t="shared" si="1"/>
        <v>12</v>
      </c>
      <c r="B19" s="4" t="s">
        <v>475</v>
      </c>
      <c r="C19" s="8">
        <v>1</v>
      </c>
      <c r="D19" s="8" t="s">
        <v>7</v>
      </c>
      <c r="E19" s="67">
        <v>220000</v>
      </c>
      <c r="F19" s="5"/>
      <c r="G19" s="65">
        <f t="shared" si="0"/>
        <v>220000</v>
      </c>
    </row>
    <row r="20" spans="1:7" x14ac:dyDescent="0.55000000000000004">
      <c r="A20" s="53">
        <f t="shared" si="1"/>
        <v>13</v>
      </c>
      <c r="B20" s="54" t="s">
        <v>476</v>
      </c>
      <c r="C20" s="55">
        <v>12</v>
      </c>
      <c r="D20" s="55" t="s">
        <v>7</v>
      </c>
      <c r="E20" s="66">
        <v>4200</v>
      </c>
      <c r="F20" s="56"/>
      <c r="G20" s="64">
        <f t="shared" si="0"/>
        <v>50400</v>
      </c>
    </row>
    <row r="21" spans="1:7" x14ac:dyDescent="0.55000000000000004">
      <c r="A21" s="37">
        <f t="shared" si="1"/>
        <v>14</v>
      </c>
      <c r="B21" s="4" t="s">
        <v>477</v>
      </c>
      <c r="C21" s="8">
        <v>15</v>
      </c>
      <c r="D21" s="8" t="s">
        <v>7</v>
      </c>
      <c r="E21" s="67">
        <v>8500</v>
      </c>
      <c r="F21" s="5"/>
      <c r="G21" s="65">
        <f t="shared" si="0"/>
        <v>127500</v>
      </c>
    </row>
    <row r="22" spans="1:7" x14ac:dyDescent="0.55000000000000004">
      <c r="A22" s="53">
        <f t="shared" si="1"/>
        <v>15</v>
      </c>
      <c r="B22" s="54" t="s">
        <v>478</v>
      </c>
      <c r="C22" s="55">
        <v>5</v>
      </c>
      <c r="D22" s="55" t="s">
        <v>7</v>
      </c>
      <c r="E22" s="66">
        <v>9500</v>
      </c>
      <c r="F22" s="56"/>
      <c r="G22" s="64">
        <f t="shared" si="0"/>
        <v>47500</v>
      </c>
    </row>
    <row r="23" spans="1:7" x14ac:dyDescent="0.55000000000000004">
      <c r="A23" s="37">
        <f t="shared" si="1"/>
        <v>16</v>
      </c>
      <c r="B23" s="4" t="s">
        <v>479</v>
      </c>
      <c r="C23" s="8">
        <v>20</v>
      </c>
      <c r="D23" s="8" t="s">
        <v>7</v>
      </c>
      <c r="E23" s="67">
        <v>6500</v>
      </c>
      <c r="F23" s="5"/>
      <c r="G23" s="65">
        <f t="shared" si="0"/>
        <v>130000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55000000000000004">
      <c r="A28" s="160"/>
      <c r="B28" s="161"/>
      <c r="C28" s="161"/>
      <c r="D28" s="161"/>
      <c r="E28" s="185" t="s">
        <v>162</v>
      </c>
      <c r="F28" s="185"/>
      <c r="G28" s="165">
        <f>SUM(G8:G27)</f>
        <v>1729100</v>
      </c>
    </row>
    <row r="29" spans="1:7" ht="18.600000000000001" x14ac:dyDescent="0.6">
      <c r="A29" s="44" t="s">
        <v>376</v>
      </c>
      <c r="B29" s="26"/>
      <c r="C29" s="159"/>
      <c r="D29" s="159"/>
      <c r="E29" s="186" t="s">
        <v>163</v>
      </c>
      <c r="F29" s="186"/>
      <c r="G29" s="70">
        <v>100</v>
      </c>
    </row>
    <row r="30" spans="1:7" ht="18.600000000000001" x14ac:dyDescent="0.6">
      <c r="A30" s="44" t="s">
        <v>377</v>
      </c>
      <c r="B30" s="26"/>
      <c r="C30" s="159"/>
      <c r="D30" s="159"/>
      <c r="E30" s="186" t="s">
        <v>185</v>
      </c>
      <c r="F30" s="186"/>
      <c r="G30" s="70">
        <v>2652000</v>
      </c>
    </row>
    <row r="31" spans="1:7" ht="18.600000000000001" x14ac:dyDescent="0.6">
      <c r="A31" s="44" t="s">
        <v>378</v>
      </c>
      <c r="B31" s="26"/>
      <c r="C31" s="156"/>
      <c r="D31" s="156"/>
      <c r="E31" s="186" t="s">
        <v>164</v>
      </c>
      <c r="F31" s="186"/>
      <c r="G31" s="70">
        <f>G28-G29+G30</f>
        <v>4381000</v>
      </c>
    </row>
    <row r="32" spans="1:7" x14ac:dyDescent="0.55000000000000004">
      <c r="A32" s="47" t="s">
        <v>379</v>
      </c>
      <c r="B32" s="156"/>
      <c r="C32" s="25"/>
      <c r="D32" s="25"/>
      <c r="E32" s="25"/>
      <c r="F32" s="25"/>
      <c r="G32" s="46"/>
    </row>
    <row r="33" spans="1:7" x14ac:dyDescent="0.55000000000000004">
      <c r="A33" s="155" t="s">
        <v>171</v>
      </c>
      <c r="B33" s="156"/>
      <c r="C33" s="156"/>
      <c r="D33" s="156"/>
      <c r="E33" s="156"/>
      <c r="F33" s="156"/>
      <c r="G33" s="157"/>
    </row>
    <row r="34" spans="1:7" ht="4.95" customHeight="1" x14ac:dyDescent="0.55000000000000004">
      <c r="A34" s="158"/>
      <c r="B34" s="68"/>
      <c r="C34" s="156"/>
      <c r="D34" s="156"/>
      <c r="E34" s="156"/>
      <c r="F34" s="156"/>
      <c r="G34" s="157"/>
    </row>
    <row r="35" spans="1:7" x14ac:dyDescent="0.55000000000000004">
      <c r="A35" s="182" t="s">
        <v>170</v>
      </c>
      <c r="B35" s="183"/>
      <c r="C35" s="183"/>
      <c r="D35" s="183"/>
      <c r="E35" s="183"/>
      <c r="F35" s="183"/>
      <c r="G35" s="18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rightToLeft="1" tabSelected="1" view="pageBreakPreview" zoomScale="90" zoomScaleNormal="100" zoomScaleSheetLayoutView="90" workbookViewId="0">
      <selection activeCell="D17" sqref="D1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7" style="7" bestFit="1" customWidth="1"/>
    <col min="4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73"/>
      <c r="B1" s="28"/>
      <c r="C1" s="174"/>
      <c r="D1" s="174"/>
      <c r="E1" s="174"/>
      <c r="F1" s="174"/>
      <c r="G1" s="175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483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484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485</v>
      </c>
      <c r="C8" s="55">
        <v>1</v>
      </c>
      <c r="D8" s="55" t="s">
        <v>7</v>
      </c>
      <c r="E8" s="66">
        <v>88000</v>
      </c>
      <c r="F8" s="56"/>
      <c r="G8" s="64">
        <f>E8*C8*(1-F8)</f>
        <v>88000</v>
      </c>
    </row>
    <row r="9" spans="1:7" x14ac:dyDescent="0.55000000000000004">
      <c r="A9" s="37">
        <f>A8+1</f>
        <v>2</v>
      </c>
      <c r="B9" s="4" t="s">
        <v>486</v>
      </c>
      <c r="C9" s="8">
        <v>2</v>
      </c>
      <c r="D9" s="8" t="s">
        <v>7</v>
      </c>
      <c r="E9" s="67">
        <v>2000</v>
      </c>
      <c r="F9" s="5"/>
      <c r="G9" s="65">
        <f t="shared" ref="G9:G22" si="0">E9*C9*(1-F9)</f>
        <v>4000</v>
      </c>
    </row>
    <row r="10" spans="1:7" x14ac:dyDescent="0.55000000000000004">
      <c r="A10" s="53">
        <f t="shared" ref="A10:A22" si="1">A9+1</f>
        <v>3</v>
      </c>
      <c r="B10" s="54" t="s">
        <v>487</v>
      </c>
      <c r="C10" s="55">
        <v>20</v>
      </c>
      <c r="D10" s="55" t="s">
        <v>4</v>
      </c>
      <c r="E10" s="66">
        <v>7000</v>
      </c>
      <c r="F10" s="56"/>
      <c r="G10" s="64">
        <f t="shared" si="0"/>
        <v>140000</v>
      </c>
    </row>
    <row r="11" spans="1:7" x14ac:dyDescent="0.55000000000000004">
      <c r="A11" s="37">
        <f t="shared" si="1"/>
        <v>4</v>
      </c>
      <c r="B11" s="4" t="s">
        <v>190</v>
      </c>
      <c r="C11" s="8">
        <v>50</v>
      </c>
      <c r="D11" s="8" t="s">
        <v>7</v>
      </c>
      <c r="E11" s="67">
        <v>2250</v>
      </c>
      <c r="F11" s="5"/>
      <c r="G11" s="65">
        <f t="shared" si="0"/>
        <v>112500</v>
      </c>
    </row>
    <row r="12" spans="1:7" x14ac:dyDescent="0.55000000000000004">
      <c r="A12" s="53">
        <f t="shared" si="1"/>
        <v>5</v>
      </c>
      <c r="B12" s="54" t="s">
        <v>488</v>
      </c>
      <c r="C12" s="55">
        <v>50</v>
      </c>
      <c r="D12" s="55" t="s">
        <v>7</v>
      </c>
      <c r="E12" s="66">
        <v>1600</v>
      </c>
      <c r="F12" s="56"/>
      <c r="G12" s="64">
        <f t="shared" si="0"/>
        <v>80000</v>
      </c>
    </row>
    <row r="13" spans="1:7" x14ac:dyDescent="0.55000000000000004">
      <c r="A13" s="37">
        <f t="shared" si="1"/>
        <v>6</v>
      </c>
      <c r="B13" s="4" t="s">
        <v>261</v>
      </c>
      <c r="C13" s="8">
        <v>24</v>
      </c>
      <c r="D13" s="8" t="s">
        <v>7</v>
      </c>
      <c r="E13" s="67">
        <v>10000</v>
      </c>
      <c r="F13" s="5"/>
      <c r="G13" s="65">
        <f t="shared" si="0"/>
        <v>240000</v>
      </c>
    </row>
    <row r="14" spans="1:7" x14ac:dyDescent="0.55000000000000004">
      <c r="A14" s="53">
        <f t="shared" si="1"/>
        <v>7</v>
      </c>
      <c r="B14" s="54" t="s">
        <v>489</v>
      </c>
      <c r="C14" s="55">
        <v>20</v>
      </c>
      <c r="D14" s="55" t="s">
        <v>7</v>
      </c>
      <c r="E14" s="66">
        <v>2000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490</v>
      </c>
      <c r="C15" s="8">
        <v>12</v>
      </c>
      <c r="D15" s="8" t="s">
        <v>7</v>
      </c>
      <c r="E15" s="67">
        <v>17000</v>
      </c>
      <c r="F15" s="5">
        <v>0.1</v>
      </c>
      <c r="G15" s="65">
        <f t="shared" si="0"/>
        <v>183600</v>
      </c>
    </row>
    <row r="16" spans="1:7" x14ac:dyDescent="0.55000000000000004">
      <c r="A16" s="53">
        <f t="shared" si="1"/>
        <v>9</v>
      </c>
      <c r="B16" s="54" t="s">
        <v>491</v>
      </c>
      <c r="C16" s="55">
        <v>6</v>
      </c>
      <c r="D16" s="55" t="s">
        <v>7</v>
      </c>
      <c r="E16" s="66">
        <v>10000</v>
      </c>
      <c r="F16" s="56"/>
      <c r="G16" s="64">
        <f>E16*C16*(1-F16)</f>
        <v>60000</v>
      </c>
    </row>
    <row r="17" spans="1:7" x14ac:dyDescent="0.55000000000000004">
      <c r="A17" s="37">
        <f t="shared" si="1"/>
        <v>10</v>
      </c>
      <c r="B17" s="4" t="s">
        <v>492</v>
      </c>
      <c r="C17" s="8">
        <v>1</v>
      </c>
      <c r="D17" s="8" t="s">
        <v>7</v>
      </c>
      <c r="E17" s="67">
        <v>13000</v>
      </c>
      <c r="F17" s="5"/>
      <c r="G17" s="65">
        <f t="shared" si="0"/>
        <v>13000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ht="18" thickBot="1" x14ac:dyDescent="0.6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ht="18.600000000000001" x14ac:dyDescent="0.55000000000000004">
      <c r="A23" s="171"/>
      <c r="B23" s="172"/>
      <c r="C23" s="172"/>
      <c r="D23" s="172"/>
      <c r="E23" s="185" t="s">
        <v>162</v>
      </c>
      <c r="F23" s="185"/>
      <c r="G23" s="165">
        <f>SUM(G8:G22)</f>
        <v>961100</v>
      </c>
    </row>
    <row r="24" spans="1:7" ht="18.600000000000001" x14ac:dyDescent="0.6">
      <c r="A24" s="44" t="s">
        <v>376</v>
      </c>
      <c r="B24" s="26"/>
      <c r="C24" s="170"/>
      <c r="D24" s="170"/>
      <c r="E24" s="186" t="s">
        <v>163</v>
      </c>
      <c r="F24" s="186"/>
      <c r="G24" s="70">
        <v>100</v>
      </c>
    </row>
    <row r="25" spans="1:7" ht="18.600000000000001" x14ac:dyDescent="0.6">
      <c r="A25" s="44" t="s">
        <v>377</v>
      </c>
      <c r="B25" s="26"/>
      <c r="C25" s="170"/>
      <c r="D25" s="170"/>
      <c r="E25" s="186" t="s">
        <v>185</v>
      </c>
      <c r="F25" s="186"/>
      <c r="G25" s="70">
        <v>1981000</v>
      </c>
    </row>
    <row r="26" spans="1:7" ht="18.600000000000001" x14ac:dyDescent="0.6">
      <c r="A26" s="44" t="s">
        <v>378</v>
      </c>
      <c r="B26" s="26"/>
      <c r="C26" s="167"/>
      <c r="D26" s="167"/>
      <c r="E26" s="186" t="s">
        <v>164</v>
      </c>
      <c r="F26" s="186"/>
      <c r="G26" s="70">
        <f>G23-G24+G25</f>
        <v>2942000</v>
      </c>
    </row>
    <row r="27" spans="1:7" x14ac:dyDescent="0.55000000000000004">
      <c r="A27" s="47" t="s">
        <v>379</v>
      </c>
      <c r="B27" s="167"/>
      <c r="C27" s="25"/>
      <c r="D27" s="25"/>
      <c r="E27" s="25"/>
      <c r="F27" s="25"/>
      <c r="G27" s="46"/>
    </row>
    <row r="28" spans="1:7" x14ac:dyDescent="0.55000000000000004">
      <c r="A28" s="166" t="s">
        <v>171</v>
      </c>
      <c r="B28" s="167"/>
      <c r="C28" s="167"/>
      <c r="D28" s="167"/>
      <c r="E28" s="167"/>
      <c r="F28" s="167"/>
      <c r="G28" s="168"/>
    </row>
    <row r="29" spans="1:7" ht="4.95" customHeight="1" x14ac:dyDescent="0.55000000000000004">
      <c r="A29" s="169"/>
      <c r="B29" s="68"/>
      <c r="C29" s="167"/>
      <c r="D29" s="167"/>
      <c r="E29" s="167"/>
      <c r="F29" s="167"/>
      <c r="G29" s="168"/>
    </row>
    <row r="30" spans="1:7" x14ac:dyDescent="0.55000000000000004">
      <c r="A30" s="182" t="s">
        <v>170</v>
      </c>
      <c r="B30" s="183"/>
      <c r="C30" s="183"/>
      <c r="D30" s="183"/>
      <c r="E30" s="183"/>
      <c r="F30" s="183"/>
      <c r="G30" s="184"/>
    </row>
    <row r="31" spans="1:7" ht="60.6" customHeight="1" thickBot="1" x14ac:dyDescent="0.6">
      <c r="A31" s="49"/>
      <c r="B31" s="50"/>
      <c r="C31" s="51"/>
      <c r="D31" s="51"/>
      <c r="E31" s="51"/>
      <c r="F31" s="51"/>
      <c r="G31" s="52"/>
    </row>
  </sheetData>
  <mergeCells count="9">
    <mergeCell ref="E25:F25"/>
    <mergeCell ref="E26:F26"/>
    <mergeCell ref="A30:G30"/>
    <mergeCell ref="A2:G2"/>
    <mergeCell ref="A3:G3"/>
    <mergeCell ref="A4:G4"/>
    <mergeCell ref="A5:G5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19" zoomScale="90" zoomScaleNormal="100" zoomScaleSheetLayoutView="90" workbookViewId="0">
      <selection activeCell="B42" sqref="B4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186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187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184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185" t="s">
        <v>162</v>
      </c>
      <c r="F39" s="185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186" t="s">
        <v>163</v>
      </c>
      <c r="F40" s="186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186" t="s">
        <v>185</v>
      </c>
      <c r="F41" s="186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186" t="s">
        <v>164</v>
      </c>
      <c r="F42" s="186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95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82" t="s">
        <v>170</v>
      </c>
      <c r="B46" s="183"/>
      <c r="C46" s="183"/>
      <c r="D46" s="183"/>
      <c r="E46" s="183"/>
      <c r="F46" s="183"/>
      <c r="G46" s="18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189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187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188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185" t="s">
        <v>162</v>
      </c>
      <c r="F39" s="185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186" t="s">
        <v>163</v>
      </c>
      <c r="F40" s="186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186" t="s">
        <v>185</v>
      </c>
      <c r="F41" s="186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186" t="s">
        <v>164</v>
      </c>
      <c r="F42" s="186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95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82" t="s">
        <v>170</v>
      </c>
      <c r="B46" s="183"/>
      <c r="C46" s="183"/>
      <c r="D46" s="183"/>
      <c r="E46" s="183"/>
      <c r="F46" s="183"/>
      <c r="G46" s="18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4" zoomScale="80" zoomScaleNormal="100" zoomScaleSheetLayoutView="80" workbookViewId="0">
      <selection activeCell="D23" sqref="D2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78"/>
      <c r="B1" s="28"/>
      <c r="C1" s="79"/>
      <c r="D1" s="79"/>
      <c r="E1" s="79"/>
      <c r="F1" s="79"/>
      <c r="G1" s="80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237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239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238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231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232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233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234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235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236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240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6"/>
      <c r="B39" s="77"/>
      <c r="C39" s="77"/>
      <c r="D39" s="77"/>
      <c r="E39" s="185" t="s">
        <v>162</v>
      </c>
      <c r="F39" s="185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5"/>
      <c r="D40" s="75"/>
      <c r="E40" s="186" t="s">
        <v>163</v>
      </c>
      <c r="F40" s="186"/>
      <c r="G40" s="70">
        <v>700</v>
      </c>
    </row>
    <row r="41" spans="1:7" ht="18.600000000000001" x14ac:dyDescent="0.6">
      <c r="A41" s="44" t="s">
        <v>168</v>
      </c>
      <c r="B41" s="26"/>
      <c r="C41" s="75"/>
      <c r="D41" s="75"/>
      <c r="E41" s="186" t="s">
        <v>185</v>
      </c>
      <c r="F41" s="186"/>
      <c r="G41" s="70">
        <v>1421000</v>
      </c>
    </row>
    <row r="42" spans="1:7" ht="18.600000000000001" x14ac:dyDescent="0.6">
      <c r="A42" s="44" t="s">
        <v>167</v>
      </c>
      <c r="B42" s="26"/>
      <c r="C42" s="72"/>
      <c r="D42" s="72"/>
      <c r="E42" s="186" t="s">
        <v>164</v>
      </c>
      <c r="F42" s="186"/>
      <c r="G42" s="70">
        <f>G39-G40+G41</f>
        <v>2799000</v>
      </c>
    </row>
    <row r="43" spans="1:7" x14ac:dyDescent="0.55000000000000004">
      <c r="A43" s="47" t="s">
        <v>172</v>
      </c>
      <c r="B43" s="72"/>
      <c r="C43" s="25"/>
      <c r="D43" s="25"/>
      <c r="E43" s="25"/>
      <c r="F43" s="25"/>
      <c r="G43" s="46"/>
    </row>
    <row r="44" spans="1:7" x14ac:dyDescent="0.55000000000000004">
      <c r="A44" s="71" t="s">
        <v>171</v>
      </c>
      <c r="B44" s="72"/>
      <c r="C44" s="72"/>
      <c r="D44" s="72"/>
      <c r="E44" s="72"/>
      <c r="F44" s="72"/>
      <c r="G44" s="73"/>
    </row>
    <row r="45" spans="1:7" ht="4.95" customHeight="1" x14ac:dyDescent="0.55000000000000004">
      <c r="A45" s="74"/>
      <c r="B45" s="68"/>
      <c r="C45" s="72"/>
      <c r="D45" s="72"/>
      <c r="E45" s="72"/>
      <c r="F45" s="72"/>
      <c r="G45" s="73"/>
    </row>
    <row r="46" spans="1:7" x14ac:dyDescent="0.55000000000000004">
      <c r="A46" s="182" t="s">
        <v>170</v>
      </c>
      <c r="B46" s="183"/>
      <c r="C46" s="183"/>
      <c r="D46" s="183"/>
      <c r="E46" s="183"/>
      <c r="F46" s="183"/>
      <c r="G46" s="18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rightToLeft="1" topLeftCell="A36" zoomScale="85" zoomScaleNormal="85" zoomScaleSheetLayoutView="90" workbookViewId="0">
      <selection activeCell="B51" sqref="B5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241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239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242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177</v>
      </c>
      <c r="C8" s="55">
        <v>6</v>
      </c>
      <c r="D8" s="55" t="s">
        <v>7</v>
      </c>
      <c r="E8" s="66">
        <v>11000</v>
      </c>
      <c r="F8" s="56"/>
      <c r="G8" s="64">
        <f>C8*E8</f>
        <v>66000</v>
      </c>
    </row>
    <row r="9" spans="1:7" x14ac:dyDescent="0.55000000000000004">
      <c r="A9" s="37">
        <f>A8+1</f>
        <v>2</v>
      </c>
      <c r="B9" s="4" t="s">
        <v>243</v>
      </c>
      <c r="C9" s="8">
        <v>42</v>
      </c>
      <c r="D9" s="8" t="s">
        <v>4</v>
      </c>
      <c r="E9" s="67">
        <v>3000</v>
      </c>
      <c r="F9" s="5"/>
      <c r="G9" s="65">
        <f t="shared" ref="G9:G16" si="0">C9*E9</f>
        <v>126000</v>
      </c>
    </row>
    <row r="10" spans="1:7" x14ac:dyDescent="0.55000000000000004">
      <c r="A10" s="53">
        <f t="shared" ref="A10:A56" si="1">A9+1</f>
        <v>3</v>
      </c>
      <c r="B10" s="54" t="s">
        <v>244</v>
      </c>
      <c r="C10" s="55">
        <v>1</v>
      </c>
      <c r="D10" s="55" t="s">
        <v>4</v>
      </c>
      <c r="E10" s="66">
        <v>140000</v>
      </c>
      <c r="F10" s="56"/>
      <c r="G10" s="64">
        <f>C10*E10</f>
        <v>140000</v>
      </c>
    </row>
    <row r="11" spans="1:7" x14ac:dyDescent="0.55000000000000004">
      <c r="A11" s="37">
        <f t="shared" si="1"/>
        <v>4</v>
      </c>
      <c r="B11" s="4" t="s">
        <v>34</v>
      </c>
      <c r="C11" s="8">
        <v>12</v>
      </c>
      <c r="D11" s="8" t="s">
        <v>7</v>
      </c>
      <c r="E11" s="67">
        <v>18800</v>
      </c>
      <c r="F11" s="5"/>
      <c r="G11" s="65">
        <f>C11*E11</f>
        <v>225600</v>
      </c>
    </row>
    <row r="12" spans="1:7" x14ac:dyDescent="0.55000000000000004">
      <c r="A12" s="53">
        <f t="shared" si="1"/>
        <v>5</v>
      </c>
      <c r="B12" s="54" t="s">
        <v>193</v>
      </c>
      <c r="C12" s="55">
        <v>12</v>
      </c>
      <c r="D12" s="55" t="s">
        <v>7</v>
      </c>
      <c r="E12" s="66">
        <v>10500</v>
      </c>
      <c r="F12" s="56"/>
      <c r="G12" s="64">
        <f t="shared" ref="G12:G14" si="2">C12*E12</f>
        <v>126000</v>
      </c>
    </row>
    <row r="13" spans="1:7" x14ac:dyDescent="0.55000000000000004">
      <c r="A13" s="37">
        <f t="shared" si="1"/>
        <v>6</v>
      </c>
      <c r="B13" s="4" t="s">
        <v>280</v>
      </c>
      <c r="C13" s="8">
        <v>12</v>
      </c>
      <c r="D13" s="8" t="s">
        <v>4</v>
      </c>
      <c r="E13" s="67">
        <v>4000</v>
      </c>
      <c r="F13" s="5"/>
      <c r="G13" s="65">
        <f t="shared" si="2"/>
        <v>48000</v>
      </c>
    </row>
    <row r="14" spans="1:7" x14ac:dyDescent="0.55000000000000004">
      <c r="A14" s="53">
        <f t="shared" si="1"/>
        <v>7</v>
      </c>
      <c r="B14" s="54" t="s">
        <v>245</v>
      </c>
      <c r="C14" s="55">
        <v>12</v>
      </c>
      <c r="D14" s="55" t="s">
        <v>4</v>
      </c>
      <c r="E14" s="66">
        <v>4000</v>
      </c>
      <c r="F14" s="56"/>
      <c r="G14" s="64">
        <f t="shared" si="2"/>
        <v>48000</v>
      </c>
    </row>
    <row r="15" spans="1:7" x14ac:dyDescent="0.55000000000000004">
      <c r="A15" s="37">
        <f t="shared" si="1"/>
        <v>8</v>
      </c>
      <c r="B15" s="4" t="s">
        <v>15</v>
      </c>
      <c r="C15" s="8">
        <v>12</v>
      </c>
      <c r="D15" s="8" t="s">
        <v>4</v>
      </c>
      <c r="E15" s="67">
        <v>3800</v>
      </c>
      <c r="F15" s="5"/>
      <c r="G15" s="65">
        <f t="shared" si="0"/>
        <v>45600</v>
      </c>
    </row>
    <row r="16" spans="1:7" x14ac:dyDescent="0.55000000000000004">
      <c r="A16" s="53">
        <f t="shared" si="1"/>
        <v>9</v>
      </c>
      <c r="B16" s="54" t="s">
        <v>246</v>
      </c>
      <c r="C16" s="55">
        <v>10</v>
      </c>
      <c r="D16" s="55" t="s">
        <v>7</v>
      </c>
      <c r="E16" s="66">
        <v>6000</v>
      </c>
      <c r="F16" s="56"/>
      <c r="G16" s="64">
        <f t="shared" si="0"/>
        <v>60000</v>
      </c>
    </row>
    <row r="17" spans="1:7" x14ac:dyDescent="0.55000000000000004">
      <c r="A17" s="37">
        <f t="shared" si="1"/>
        <v>10</v>
      </c>
      <c r="B17" s="4" t="s">
        <v>247</v>
      </c>
      <c r="C17" s="8">
        <v>200</v>
      </c>
      <c r="D17" s="8" t="s">
        <v>7</v>
      </c>
      <c r="E17" s="67">
        <v>1300</v>
      </c>
      <c r="F17" s="5"/>
      <c r="G17" s="65">
        <f>C17*E17</f>
        <v>260000</v>
      </c>
    </row>
    <row r="18" spans="1:7" x14ac:dyDescent="0.55000000000000004">
      <c r="A18" s="53">
        <f t="shared" si="1"/>
        <v>11</v>
      </c>
      <c r="B18" s="54" t="s">
        <v>293</v>
      </c>
      <c r="C18" s="55">
        <v>120</v>
      </c>
      <c r="D18" s="55" t="s">
        <v>7</v>
      </c>
      <c r="E18" s="66">
        <v>1450</v>
      </c>
      <c r="F18" s="56"/>
      <c r="G18" s="64">
        <f t="shared" ref="G18:G56" si="3">C18*E18</f>
        <v>174000</v>
      </c>
    </row>
    <row r="19" spans="1:7" x14ac:dyDescent="0.55000000000000004">
      <c r="A19" s="37">
        <f t="shared" si="1"/>
        <v>12</v>
      </c>
      <c r="B19" s="4" t="s">
        <v>248</v>
      </c>
      <c r="C19" s="8">
        <v>6</v>
      </c>
      <c r="D19" s="8" t="s">
        <v>4</v>
      </c>
      <c r="E19" s="67">
        <v>16000</v>
      </c>
      <c r="F19" s="5"/>
      <c r="G19" s="65">
        <f t="shared" si="3"/>
        <v>96000</v>
      </c>
    </row>
    <row r="20" spans="1:7" x14ac:dyDescent="0.55000000000000004">
      <c r="A20" s="53">
        <f t="shared" si="1"/>
        <v>13</v>
      </c>
      <c r="B20" s="54" t="s">
        <v>55</v>
      </c>
      <c r="C20" s="55">
        <v>12</v>
      </c>
      <c r="D20" s="55" t="s">
        <v>4</v>
      </c>
      <c r="E20" s="66">
        <v>18900</v>
      </c>
      <c r="F20" s="56"/>
      <c r="G20" s="64">
        <f t="shared" si="3"/>
        <v>226800</v>
      </c>
    </row>
    <row r="21" spans="1:7" x14ac:dyDescent="0.55000000000000004">
      <c r="A21" s="37">
        <f t="shared" si="1"/>
        <v>14</v>
      </c>
      <c r="B21" s="4" t="s">
        <v>173</v>
      </c>
      <c r="C21" s="8">
        <v>24</v>
      </c>
      <c r="D21" s="8" t="s">
        <v>7</v>
      </c>
      <c r="E21" s="67">
        <v>3900</v>
      </c>
      <c r="F21" s="5"/>
      <c r="G21" s="65">
        <f t="shared" si="3"/>
        <v>93600</v>
      </c>
    </row>
    <row r="22" spans="1:7" x14ac:dyDescent="0.55000000000000004">
      <c r="A22" s="53">
        <f t="shared" si="1"/>
        <v>15</v>
      </c>
      <c r="B22" s="54" t="s">
        <v>249</v>
      </c>
      <c r="C22" s="55">
        <v>1</v>
      </c>
      <c r="D22" s="55" t="s">
        <v>4</v>
      </c>
      <c r="E22" s="66">
        <v>19500</v>
      </c>
      <c r="F22" s="56"/>
      <c r="G22" s="64">
        <f t="shared" si="3"/>
        <v>19500</v>
      </c>
    </row>
    <row r="23" spans="1:7" x14ac:dyDescent="0.55000000000000004">
      <c r="A23" s="37">
        <f t="shared" si="1"/>
        <v>16</v>
      </c>
      <c r="B23" s="4" t="s">
        <v>250</v>
      </c>
      <c r="C23" s="8">
        <v>2</v>
      </c>
      <c r="D23" s="8" t="s">
        <v>4</v>
      </c>
      <c r="E23" s="67">
        <v>18000</v>
      </c>
      <c r="F23" s="5"/>
      <c r="G23" s="65">
        <f t="shared" si="3"/>
        <v>36000</v>
      </c>
    </row>
    <row r="24" spans="1:7" x14ac:dyDescent="0.55000000000000004">
      <c r="A24" s="53">
        <f t="shared" si="1"/>
        <v>17</v>
      </c>
      <c r="B24" s="54" t="s">
        <v>251</v>
      </c>
      <c r="C24" s="55">
        <v>6</v>
      </c>
      <c r="D24" s="55" t="s">
        <v>7</v>
      </c>
      <c r="E24" s="66">
        <v>10000</v>
      </c>
      <c r="F24" s="56"/>
      <c r="G24" s="64">
        <f t="shared" si="3"/>
        <v>60000</v>
      </c>
    </row>
    <row r="25" spans="1:7" x14ac:dyDescent="0.55000000000000004">
      <c r="A25" s="37">
        <f t="shared" si="1"/>
        <v>18</v>
      </c>
      <c r="B25" s="4" t="s">
        <v>252</v>
      </c>
      <c r="C25" s="8">
        <v>3</v>
      </c>
      <c r="D25" s="8" t="s">
        <v>7</v>
      </c>
      <c r="E25" s="67">
        <v>55000</v>
      </c>
      <c r="F25" s="5"/>
      <c r="G25" s="65">
        <f t="shared" si="3"/>
        <v>165000</v>
      </c>
    </row>
    <row r="26" spans="1:7" x14ac:dyDescent="0.55000000000000004">
      <c r="A26" s="53">
        <f t="shared" si="1"/>
        <v>19</v>
      </c>
      <c r="B26" s="54" t="s">
        <v>253</v>
      </c>
      <c r="C26" s="55">
        <v>3</v>
      </c>
      <c r="D26" s="55" t="s">
        <v>7</v>
      </c>
      <c r="E26" s="66">
        <v>65000</v>
      </c>
      <c r="F26" s="56"/>
      <c r="G26" s="64">
        <f t="shared" si="3"/>
        <v>195000</v>
      </c>
    </row>
    <row r="27" spans="1:7" x14ac:dyDescent="0.55000000000000004">
      <c r="A27" s="37">
        <f t="shared" si="1"/>
        <v>20</v>
      </c>
      <c r="B27" s="4" t="s">
        <v>254</v>
      </c>
      <c r="C27" s="8">
        <v>10</v>
      </c>
      <c r="D27" s="8" t="s">
        <v>7</v>
      </c>
      <c r="E27" s="67">
        <v>10000</v>
      </c>
      <c r="F27" s="5"/>
      <c r="G27" s="65">
        <f t="shared" si="3"/>
        <v>100000</v>
      </c>
    </row>
    <row r="28" spans="1:7" x14ac:dyDescent="0.55000000000000004">
      <c r="A28" s="53">
        <f t="shared" si="1"/>
        <v>21</v>
      </c>
      <c r="B28" s="54" t="s">
        <v>255</v>
      </c>
      <c r="C28" s="55">
        <v>36</v>
      </c>
      <c r="D28" s="55" t="s">
        <v>7</v>
      </c>
      <c r="E28" s="66">
        <v>10800</v>
      </c>
      <c r="F28" s="56"/>
      <c r="G28" s="64">
        <f t="shared" si="3"/>
        <v>388800</v>
      </c>
    </row>
    <row r="29" spans="1:7" x14ac:dyDescent="0.55000000000000004">
      <c r="A29" s="37">
        <f t="shared" si="1"/>
        <v>22</v>
      </c>
      <c r="B29" s="4" t="s">
        <v>256</v>
      </c>
      <c r="C29" s="8">
        <v>10</v>
      </c>
      <c r="D29" s="8" t="s">
        <v>7</v>
      </c>
      <c r="E29" s="67">
        <v>6500</v>
      </c>
      <c r="F29" s="5"/>
      <c r="G29" s="65">
        <f t="shared" si="3"/>
        <v>65000</v>
      </c>
    </row>
    <row r="30" spans="1:7" x14ac:dyDescent="0.55000000000000004">
      <c r="A30" s="53">
        <f t="shared" si="1"/>
        <v>23</v>
      </c>
      <c r="B30" s="54" t="s">
        <v>215</v>
      </c>
      <c r="C30" s="55">
        <v>15</v>
      </c>
      <c r="D30" s="55" t="s">
        <v>7</v>
      </c>
      <c r="E30" s="66">
        <v>4000</v>
      </c>
      <c r="F30" s="56"/>
      <c r="G30" s="64">
        <f t="shared" si="3"/>
        <v>60000</v>
      </c>
    </row>
    <row r="31" spans="1:7" x14ac:dyDescent="0.55000000000000004">
      <c r="A31" s="37">
        <f t="shared" si="1"/>
        <v>24</v>
      </c>
      <c r="B31" s="4" t="s">
        <v>257</v>
      </c>
      <c r="C31" s="8">
        <v>12</v>
      </c>
      <c r="D31" s="8" t="s">
        <v>7</v>
      </c>
      <c r="E31" s="67">
        <v>6100</v>
      </c>
      <c r="F31" s="5"/>
      <c r="G31" s="65">
        <f t="shared" si="3"/>
        <v>73200</v>
      </c>
    </row>
    <row r="32" spans="1:7" x14ac:dyDescent="0.55000000000000004">
      <c r="A32" s="53">
        <f t="shared" si="1"/>
        <v>25</v>
      </c>
      <c r="B32" s="54" t="s">
        <v>258</v>
      </c>
      <c r="C32" s="55">
        <v>15</v>
      </c>
      <c r="D32" s="55" t="s">
        <v>7</v>
      </c>
      <c r="E32" s="66">
        <v>4000</v>
      </c>
      <c r="F32" s="56"/>
      <c r="G32" s="64">
        <f t="shared" si="3"/>
        <v>60000</v>
      </c>
    </row>
    <row r="33" spans="1:7" x14ac:dyDescent="0.55000000000000004">
      <c r="A33" s="37">
        <f t="shared" si="1"/>
        <v>26</v>
      </c>
      <c r="B33" s="4" t="s">
        <v>259</v>
      </c>
      <c r="C33" s="8">
        <v>24</v>
      </c>
      <c r="D33" s="8" t="s">
        <v>7</v>
      </c>
      <c r="E33" s="67">
        <v>2000</v>
      </c>
      <c r="F33" s="5"/>
      <c r="G33" s="65">
        <f t="shared" si="3"/>
        <v>48000</v>
      </c>
    </row>
    <row r="34" spans="1:7" x14ac:dyDescent="0.55000000000000004">
      <c r="A34" s="53">
        <f t="shared" si="1"/>
        <v>27</v>
      </c>
      <c r="B34" s="54" t="s">
        <v>260</v>
      </c>
      <c r="C34" s="55">
        <v>30</v>
      </c>
      <c r="D34" s="55" t="s">
        <v>7</v>
      </c>
      <c r="E34" s="66">
        <v>1190</v>
      </c>
      <c r="F34" s="56"/>
      <c r="G34" s="64">
        <f t="shared" si="3"/>
        <v>35700</v>
      </c>
    </row>
    <row r="35" spans="1:7" x14ac:dyDescent="0.55000000000000004">
      <c r="A35" s="37">
        <f t="shared" si="1"/>
        <v>28</v>
      </c>
      <c r="B35" s="4" t="s">
        <v>261</v>
      </c>
      <c r="C35" s="8">
        <v>12</v>
      </c>
      <c r="D35" s="8" t="s">
        <v>7</v>
      </c>
      <c r="E35" s="67">
        <v>11000</v>
      </c>
      <c r="F35" s="5"/>
      <c r="G35" s="65">
        <f t="shared" si="3"/>
        <v>132000</v>
      </c>
    </row>
    <row r="36" spans="1:7" x14ac:dyDescent="0.55000000000000004">
      <c r="A36" s="53">
        <f t="shared" si="1"/>
        <v>29</v>
      </c>
      <c r="B36" s="54" t="s">
        <v>262</v>
      </c>
      <c r="C36" s="55">
        <v>12</v>
      </c>
      <c r="D36" s="55" t="s">
        <v>7</v>
      </c>
      <c r="E36" s="66">
        <v>5000</v>
      </c>
      <c r="F36" s="56"/>
      <c r="G36" s="64">
        <f t="shared" si="3"/>
        <v>60000</v>
      </c>
    </row>
    <row r="37" spans="1:7" x14ac:dyDescent="0.55000000000000004">
      <c r="A37" s="37">
        <f t="shared" si="1"/>
        <v>30</v>
      </c>
      <c r="B37" s="4" t="s">
        <v>263</v>
      </c>
      <c r="C37" s="8">
        <v>10</v>
      </c>
      <c r="D37" s="8" t="s">
        <v>7</v>
      </c>
      <c r="E37" s="67">
        <v>10000</v>
      </c>
      <c r="F37" s="5"/>
      <c r="G37" s="65">
        <f t="shared" si="3"/>
        <v>100000</v>
      </c>
    </row>
    <row r="38" spans="1:7" x14ac:dyDescent="0.55000000000000004">
      <c r="A38" s="53">
        <f t="shared" si="1"/>
        <v>31</v>
      </c>
      <c r="B38" s="54" t="s">
        <v>56</v>
      </c>
      <c r="C38" s="55">
        <v>2</v>
      </c>
      <c r="D38" s="55" t="s">
        <v>4</v>
      </c>
      <c r="E38" s="66">
        <v>13500</v>
      </c>
      <c r="F38" s="56"/>
      <c r="G38" s="64">
        <f t="shared" si="3"/>
        <v>27000</v>
      </c>
    </row>
    <row r="39" spans="1:7" x14ac:dyDescent="0.55000000000000004">
      <c r="A39" s="37">
        <f t="shared" si="1"/>
        <v>32</v>
      </c>
      <c r="B39" s="4" t="s">
        <v>264</v>
      </c>
      <c r="C39" s="8">
        <v>19</v>
      </c>
      <c r="D39" s="8" t="s">
        <v>4</v>
      </c>
      <c r="E39" s="67">
        <v>18000</v>
      </c>
      <c r="F39" s="5"/>
      <c r="G39" s="65">
        <f t="shared" si="3"/>
        <v>342000</v>
      </c>
    </row>
    <row r="40" spans="1:7" x14ac:dyDescent="0.55000000000000004">
      <c r="A40" s="53">
        <f t="shared" si="1"/>
        <v>33</v>
      </c>
      <c r="B40" s="54" t="s">
        <v>265</v>
      </c>
      <c r="C40" s="55">
        <v>12</v>
      </c>
      <c r="D40" s="55" t="s">
        <v>4</v>
      </c>
      <c r="E40" s="66">
        <v>3200</v>
      </c>
      <c r="F40" s="56"/>
      <c r="G40" s="64">
        <f t="shared" si="3"/>
        <v>38400</v>
      </c>
    </row>
    <row r="41" spans="1:7" x14ac:dyDescent="0.55000000000000004">
      <c r="A41" s="37">
        <f t="shared" si="1"/>
        <v>34</v>
      </c>
      <c r="B41" s="4" t="s">
        <v>266</v>
      </c>
      <c r="C41" s="8">
        <v>12</v>
      </c>
      <c r="D41" s="8" t="s">
        <v>4</v>
      </c>
      <c r="E41" s="67">
        <v>5000</v>
      </c>
      <c r="F41" s="5"/>
      <c r="G41" s="65">
        <f t="shared" si="3"/>
        <v>60000</v>
      </c>
    </row>
    <row r="42" spans="1:7" x14ac:dyDescent="0.55000000000000004">
      <c r="A42" s="53">
        <f t="shared" si="1"/>
        <v>35</v>
      </c>
      <c r="B42" s="54" t="s">
        <v>267</v>
      </c>
      <c r="C42" s="55">
        <v>12</v>
      </c>
      <c r="D42" s="55" t="s">
        <v>4</v>
      </c>
      <c r="E42" s="66">
        <v>3200</v>
      </c>
      <c r="F42" s="56"/>
      <c r="G42" s="64">
        <f t="shared" si="3"/>
        <v>38400</v>
      </c>
    </row>
    <row r="43" spans="1:7" x14ac:dyDescent="0.55000000000000004">
      <c r="A43" s="37">
        <f t="shared" si="1"/>
        <v>36</v>
      </c>
      <c r="B43" s="4" t="s">
        <v>268</v>
      </c>
      <c r="C43" s="8">
        <v>3</v>
      </c>
      <c r="D43" s="8" t="s">
        <v>7</v>
      </c>
      <c r="E43" s="67">
        <v>70000</v>
      </c>
      <c r="F43" s="5"/>
      <c r="G43" s="65">
        <f t="shared" si="3"/>
        <v>210000</v>
      </c>
    </row>
    <row r="44" spans="1:7" x14ac:dyDescent="0.55000000000000004">
      <c r="A44" s="53">
        <f t="shared" si="1"/>
        <v>37</v>
      </c>
      <c r="B44" s="54" t="s">
        <v>269</v>
      </c>
      <c r="C44" s="55">
        <v>10</v>
      </c>
      <c r="D44" s="55" t="s">
        <v>4</v>
      </c>
      <c r="E44" s="66">
        <v>2500</v>
      </c>
      <c r="F44" s="56"/>
      <c r="G44" s="64">
        <f t="shared" si="3"/>
        <v>25000</v>
      </c>
    </row>
    <row r="45" spans="1:7" x14ac:dyDescent="0.55000000000000004">
      <c r="A45" s="37">
        <f t="shared" si="1"/>
        <v>38</v>
      </c>
      <c r="B45" s="4" t="s">
        <v>270</v>
      </c>
      <c r="C45" s="8">
        <v>2</v>
      </c>
      <c r="D45" s="8" t="s">
        <v>7</v>
      </c>
      <c r="E45" s="67">
        <v>70000</v>
      </c>
      <c r="F45" s="5"/>
      <c r="G45" s="65">
        <f t="shared" si="3"/>
        <v>140000</v>
      </c>
    </row>
    <row r="46" spans="1:7" x14ac:dyDescent="0.55000000000000004">
      <c r="A46" s="53">
        <f t="shared" si="1"/>
        <v>39</v>
      </c>
      <c r="B46" s="54" t="s">
        <v>271</v>
      </c>
      <c r="C46" s="55">
        <v>3</v>
      </c>
      <c r="D46" s="55" t="s">
        <v>7</v>
      </c>
      <c r="E46" s="66">
        <v>30000</v>
      </c>
      <c r="F46" s="56"/>
      <c r="G46" s="64">
        <f t="shared" si="3"/>
        <v>90000</v>
      </c>
    </row>
    <row r="47" spans="1:7" x14ac:dyDescent="0.55000000000000004">
      <c r="A47" s="37">
        <f t="shared" si="1"/>
        <v>40</v>
      </c>
      <c r="B47" s="4" t="s">
        <v>272</v>
      </c>
      <c r="C47" s="8">
        <v>3</v>
      </c>
      <c r="D47" s="8" t="s">
        <v>7</v>
      </c>
      <c r="E47" s="67">
        <v>60000</v>
      </c>
      <c r="F47" s="5"/>
      <c r="G47" s="65">
        <f t="shared" si="3"/>
        <v>180000</v>
      </c>
    </row>
    <row r="48" spans="1:7" x14ac:dyDescent="0.55000000000000004">
      <c r="A48" s="53">
        <f t="shared" si="1"/>
        <v>41</v>
      </c>
      <c r="B48" s="54" t="s">
        <v>273</v>
      </c>
      <c r="C48" s="55">
        <v>3</v>
      </c>
      <c r="D48" s="55" t="s">
        <v>7</v>
      </c>
      <c r="E48" s="66">
        <v>50000</v>
      </c>
      <c r="F48" s="56"/>
      <c r="G48" s="64">
        <f t="shared" si="3"/>
        <v>150000</v>
      </c>
    </row>
    <row r="49" spans="1:7" x14ac:dyDescent="0.55000000000000004">
      <c r="A49" s="37">
        <f t="shared" si="1"/>
        <v>42</v>
      </c>
      <c r="B49" s="4" t="s">
        <v>274</v>
      </c>
      <c r="C49" s="8">
        <v>24</v>
      </c>
      <c r="D49" s="8" t="s">
        <v>4</v>
      </c>
      <c r="E49" s="67">
        <v>55000</v>
      </c>
      <c r="F49" s="5"/>
      <c r="G49" s="65">
        <f t="shared" si="3"/>
        <v>1320000</v>
      </c>
    </row>
    <row r="50" spans="1:7" x14ac:dyDescent="0.55000000000000004">
      <c r="A50" s="53">
        <f t="shared" si="1"/>
        <v>43</v>
      </c>
      <c r="B50" s="54" t="s">
        <v>277</v>
      </c>
      <c r="C50" s="55">
        <v>12</v>
      </c>
      <c r="D50" s="55" t="s">
        <v>4</v>
      </c>
      <c r="E50" s="66">
        <v>29000</v>
      </c>
      <c r="F50" s="56"/>
      <c r="G50" s="64">
        <f t="shared" si="3"/>
        <v>348000</v>
      </c>
    </row>
    <row r="51" spans="1:7" x14ac:dyDescent="0.55000000000000004">
      <c r="A51" s="37">
        <f t="shared" si="1"/>
        <v>44</v>
      </c>
      <c r="B51" s="4" t="s">
        <v>278</v>
      </c>
      <c r="C51" s="8">
        <v>12</v>
      </c>
      <c r="D51" s="8" t="s">
        <v>4</v>
      </c>
      <c r="E51" s="67">
        <v>22750</v>
      </c>
      <c r="F51" s="5"/>
      <c r="G51" s="65">
        <f t="shared" si="3"/>
        <v>273000</v>
      </c>
    </row>
    <row r="52" spans="1:7" x14ac:dyDescent="0.55000000000000004">
      <c r="A52" s="53">
        <f t="shared" si="1"/>
        <v>45</v>
      </c>
      <c r="B52" s="54" t="s">
        <v>279</v>
      </c>
      <c r="C52" s="55">
        <v>6</v>
      </c>
      <c r="D52" s="55" t="s">
        <v>4</v>
      </c>
      <c r="E52" s="66">
        <v>45500</v>
      </c>
      <c r="F52" s="56"/>
      <c r="G52" s="64">
        <f t="shared" si="3"/>
        <v>273000</v>
      </c>
    </row>
    <row r="53" spans="1:7" x14ac:dyDescent="0.55000000000000004">
      <c r="A53" s="37">
        <f t="shared" si="1"/>
        <v>46</v>
      </c>
      <c r="B53" s="4" t="s">
        <v>275</v>
      </c>
      <c r="C53" s="8">
        <v>5</v>
      </c>
      <c r="D53" s="8" t="s">
        <v>7</v>
      </c>
      <c r="E53" s="67">
        <v>5000</v>
      </c>
      <c r="F53" s="5"/>
      <c r="G53" s="65">
        <f t="shared" si="3"/>
        <v>25000</v>
      </c>
    </row>
    <row r="54" spans="1:7" x14ac:dyDescent="0.55000000000000004">
      <c r="A54" s="53">
        <f t="shared" si="1"/>
        <v>47</v>
      </c>
      <c r="B54" s="54" t="s">
        <v>276</v>
      </c>
      <c r="C54" s="55">
        <v>15</v>
      </c>
      <c r="D54" s="55" t="s">
        <v>7</v>
      </c>
      <c r="E54" s="66">
        <v>7000</v>
      </c>
      <c r="F54" s="56"/>
      <c r="G54" s="64">
        <f t="shared" si="3"/>
        <v>105000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3"/>
        <v>0</v>
      </c>
    </row>
    <row r="56" spans="1:7" ht="18" thickBot="1" x14ac:dyDescent="0.6">
      <c r="A56" s="53">
        <f t="shared" si="1"/>
        <v>49</v>
      </c>
      <c r="B56" s="54"/>
      <c r="C56" s="55"/>
      <c r="D56" s="55"/>
      <c r="E56" s="66"/>
      <c r="F56" s="56"/>
      <c r="G56" s="64">
        <f t="shared" si="3"/>
        <v>0</v>
      </c>
    </row>
    <row r="57" spans="1:7" ht="18.600000000000001" x14ac:dyDescent="0.6">
      <c r="A57" s="87"/>
      <c r="B57" s="88"/>
      <c r="C57" s="88"/>
      <c r="D57" s="88"/>
      <c r="E57" s="185" t="s">
        <v>162</v>
      </c>
      <c r="F57" s="185"/>
      <c r="G57" s="69">
        <f>SUM(G8:G56)</f>
        <v>6978600</v>
      </c>
    </row>
    <row r="58" spans="1:7" ht="18.600000000000001" x14ac:dyDescent="0.6">
      <c r="A58" s="44" t="s">
        <v>169</v>
      </c>
      <c r="B58" s="26"/>
      <c r="C58" s="86"/>
      <c r="D58" s="86"/>
      <c r="E58" s="186" t="s">
        <v>163</v>
      </c>
      <c r="F58" s="186"/>
      <c r="G58" s="70">
        <v>700</v>
      </c>
    </row>
    <row r="59" spans="1:7" ht="18.600000000000001" x14ac:dyDescent="0.6">
      <c r="A59" s="44" t="s">
        <v>168</v>
      </c>
      <c r="B59" s="26"/>
      <c r="C59" s="86"/>
      <c r="D59" s="86"/>
      <c r="E59" s="186" t="s">
        <v>185</v>
      </c>
      <c r="F59" s="186"/>
      <c r="G59" s="70">
        <v>1421000</v>
      </c>
    </row>
    <row r="60" spans="1:7" ht="18.600000000000001" x14ac:dyDescent="0.6">
      <c r="A60" s="44" t="s">
        <v>167</v>
      </c>
      <c r="B60" s="26"/>
      <c r="C60" s="83"/>
      <c r="D60" s="83"/>
      <c r="E60" s="186" t="s">
        <v>164</v>
      </c>
      <c r="F60" s="186"/>
      <c r="G60" s="70">
        <f>G57-G58+G59</f>
        <v>8398900</v>
      </c>
    </row>
    <row r="61" spans="1:7" x14ac:dyDescent="0.55000000000000004">
      <c r="A61" s="47" t="s">
        <v>172</v>
      </c>
      <c r="B61" s="83"/>
      <c r="C61" s="25"/>
      <c r="D61" s="25"/>
      <c r="E61" s="25"/>
      <c r="F61" s="25"/>
      <c r="G61" s="46"/>
    </row>
    <row r="62" spans="1:7" x14ac:dyDescent="0.55000000000000004">
      <c r="A62" s="82" t="s">
        <v>171</v>
      </c>
      <c r="B62" s="83"/>
      <c r="C62" s="83"/>
      <c r="D62" s="83"/>
      <c r="E62" s="83"/>
      <c r="F62" s="83"/>
      <c r="G62" s="84"/>
    </row>
    <row r="63" spans="1:7" ht="4.95" customHeight="1" x14ac:dyDescent="0.55000000000000004">
      <c r="A63" s="85"/>
      <c r="B63" s="68"/>
      <c r="C63" s="83"/>
      <c r="D63" s="83"/>
      <c r="E63" s="83"/>
      <c r="F63" s="83"/>
      <c r="G63" s="84"/>
    </row>
    <row r="64" spans="1:7" x14ac:dyDescent="0.55000000000000004">
      <c r="A64" s="182" t="s">
        <v>170</v>
      </c>
      <c r="B64" s="183"/>
      <c r="C64" s="183"/>
      <c r="D64" s="183"/>
      <c r="E64" s="183"/>
      <c r="F64" s="183"/>
      <c r="G64" s="184"/>
    </row>
    <row r="65" spans="1:7" ht="60.6" customHeight="1" thickBot="1" x14ac:dyDescent="0.6">
      <c r="A65" s="49"/>
      <c r="B65" s="50"/>
      <c r="C65" s="51"/>
      <c r="D65" s="51"/>
      <c r="E65" s="51"/>
      <c r="F65" s="51"/>
      <c r="G65" s="52"/>
    </row>
  </sheetData>
  <mergeCells count="9">
    <mergeCell ref="E59:F59"/>
    <mergeCell ref="E60:F60"/>
    <mergeCell ref="A64:G64"/>
    <mergeCell ref="A2:G2"/>
    <mergeCell ref="A3:G3"/>
    <mergeCell ref="A4:G4"/>
    <mergeCell ref="A5:G5"/>
    <mergeCell ref="E57:F57"/>
    <mergeCell ref="E58:F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zoomScale="85" zoomScaleNormal="85" zoomScaleSheetLayoutView="90" workbookViewId="0">
      <selection activeCell="D28" sqref="D2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281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239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242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282</v>
      </c>
      <c r="C8" s="55">
        <v>26</v>
      </c>
      <c r="D8" s="55" t="s">
        <v>7</v>
      </c>
      <c r="E8" s="66">
        <v>4100</v>
      </c>
      <c r="F8" s="56"/>
      <c r="G8" s="64">
        <f>C8*E8</f>
        <v>106600</v>
      </c>
    </row>
    <row r="9" spans="1:7" x14ac:dyDescent="0.55000000000000004">
      <c r="A9" s="37">
        <f>A8+1</f>
        <v>2</v>
      </c>
      <c r="B9" s="4" t="s">
        <v>294</v>
      </c>
      <c r="C9" s="8">
        <v>24</v>
      </c>
      <c r="D9" s="8" t="s">
        <v>7</v>
      </c>
      <c r="E9" s="67">
        <v>6050</v>
      </c>
      <c r="F9" s="5"/>
      <c r="G9" s="65">
        <f t="shared" ref="G9:G16" si="0">C9*E9</f>
        <v>145200</v>
      </c>
    </row>
    <row r="10" spans="1:7" x14ac:dyDescent="0.55000000000000004">
      <c r="A10" s="53">
        <f t="shared" ref="A10:A24" si="1">A9+1</f>
        <v>3</v>
      </c>
      <c r="B10" s="54" t="s">
        <v>283</v>
      </c>
      <c r="C10" s="55">
        <v>36</v>
      </c>
      <c r="D10" s="55" t="s">
        <v>7</v>
      </c>
      <c r="E10" s="66">
        <v>9750</v>
      </c>
      <c r="F10" s="56"/>
      <c r="G10" s="64">
        <f>C10*E10</f>
        <v>351000</v>
      </c>
    </row>
    <row r="11" spans="1:7" x14ac:dyDescent="0.55000000000000004">
      <c r="A11" s="37">
        <f t="shared" si="1"/>
        <v>4</v>
      </c>
      <c r="B11" s="4" t="s">
        <v>284</v>
      </c>
      <c r="C11" s="8">
        <v>36</v>
      </c>
      <c r="D11" s="8" t="s">
        <v>7</v>
      </c>
      <c r="E11" s="67">
        <v>7650</v>
      </c>
      <c r="F11" s="5"/>
      <c r="G11" s="65">
        <f>C11*E11</f>
        <v>275400</v>
      </c>
    </row>
    <row r="12" spans="1:7" x14ac:dyDescent="0.55000000000000004">
      <c r="A12" s="53">
        <f t="shared" si="1"/>
        <v>5</v>
      </c>
      <c r="B12" s="54" t="s">
        <v>285</v>
      </c>
      <c r="C12" s="55">
        <v>36</v>
      </c>
      <c r="D12" s="55" t="s">
        <v>7</v>
      </c>
      <c r="E12" s="66">
        <v>6050</v>
      </c>
      <c r="F12" s="56"/>
      <c r="G12" s="64">
        <f t="shared" ref="G12:G14" si="2">C12*E12</f>
        <v>217800</v>
      </c>
    </row>
    <row r="13" spans="1:7" x14ac:dyDescent="0.55000000000000004">
      <c r="A13" s="37">
        <f t="shared" si="1"/>
        <v>6</v>
      </c>
      <c r="B13" s="4" t="s">
        <v>236</v>
      </c>
      <c r="C13" s="8">
        <v>24</v>
      </c>
      <c r="D13" s="8" t="s">
        <v>7</v>
      </c>
      <c r="E13" s="67">
        <v>9750</v>
      </c>
      <c r="F13" s="5"/>
      <c r="G13" s="65">
        <f t="shared" si="2"/>
        <v>234000</v>
      </c>
    </row>
    <row r="14" spans="1:7" x14ac:dyDescent="0.55000000000000004">
      <c r="A14" s="53">
        <f t="shared" si="1"/>
        <v>7</v>
      </c>
      <c r="B14" s="54" t="s">
        <v>286</v>
      </c>
      <c r="C14" s="55">
        <v>24</v>
      </c>
      <c r="D14" s="55" t="s">
        <v>7</v>
      </c>
      <c r="E14" s="66">
        <v>7700</v>
      </c>
      <c r="F14" s="56"/>
      <c r="G14" s="64">
        <f t="shared" si="2"/>
        <v>184800</v>
      </c>
    </row>
    <row r="15" spans="1:7" x14ac:dyDescent="0.55000000000000004">
      <c r="A15" s="37">
        <f t="shared" si="1"/>
        <v>8</v>
      </c>
      <c r="B15" s="4" t="s">
        <v>111</v>
      </c>
      <c r="C15" s="8">
        <v>23</v>
      </c>
      <c r="D15" s="8" t="s">
        <v>7</v>
      </c>
      <c r="E15" s="67">
        <v>6500</v>
      </c>
      <c r="F15" s="5"/>
      <c r="G15" s="65">
        <f t="shared" si="0"/>
        <v>149500</v>
      </c>
    </row>
    <row r="16" spans="1:7" x14ac:dyDescent="0.55000000000000004">
      <c r="A16" s="53">
        <f t="shared" si="1"/>
        <v>9</v>
      </c>
      <c r="B16" s="54" t="s">
        <v>287</v>
      </c>
      <c r="C16" s="55">
        <v>21</v>
      </c>
      <c r="D16" s="55" t="s">
        <v>7</v>
      </c>
      <c r="E16" s="66">
        <v>5500</v>
      </c>
      <c r="F16" s="56"/>
      <c r="G16" s="64">
        <f t="shared" si="0"/>
        <v>115500</v>
      </c>
    </row>
    <row r="17" spans="1:7" x14ac:dyDescent="0.55000000000000004">
      <c r="A17" s="37">
        <f t="shared" si="1"/>
        <v>10</v>
      </c>
      <c r="B17" s="4" t="s">
        <v>288</v>
      </c>
      <c r="C17" s="8">
        <v>14</v>
      </c>
      <c r="D17" s="8" t="s">
        <v>7</v>
      </c>
      <c r="E17" s="67">
        <v>7000</v>
      </c>
      <c r="F17" s="5"/>
      <c r="G17" s="65">
        <f>C17*E17</f>
        <v>98000</v>
      </c>
    </row>
    <row r="18" spans="1:7" x14ac:dyDescent="0.55000000000000004">
      <c r="A18" s="53">
        <f t="shared" si="1"/>
        <v>11</v>
      </c>
      <c r="B18" s="54" t="s">
        <v>289</v>
      </c>
      <c r="C18" s="55">
        <v>41</v>
      </c>
      <c r="D18" s="55" t="s">
        <v>7</v>
      </c>
      <c r="E18" s="66">
        <v>7500</v>
      </c>
      <c r="F18" s="56"/>
      <c r="G18" s="64">
        <f t="shared" ref="G18:G24" si="3">C18*E18</f>
        <v>307500</v>
      </c>
    </row>
    <row r="19" spans="1:7" x14ac:dyDescent="0.55000000000000004">
      <c r="A19" s="37">
        <f t="shared" si="1"/>
        <v>12</v>
      </c>
      <c r="B19" s="4" t="s">
        <v>290</v>
      </c>
      <c r="C19" s="8">
        <v>22</v>
      </c>
      <c r="D19" s="8" t="s">
        <v>7</v>
      </c>
      <c r="E19" s="67">
        <v>8500</v>
      </c>
      <c r="F19" s="5"/>
      <c r="G19" s="65">
        <f t="shared" si="3"/>
        <v>187000</v>
      </c>
    </row>
    <row r="20" spans="1:7" x14ac:dyDescent="0.55000000000000004">
      <c r="A20" s="53">
        <f t="shared" si="1"/>
        <v>13</v>
      </c>
      <c r="B20" s="54" t="s">
        <v>291</v>
      </c>
      <c r="C20" s="55">
        <v>63</v>
      </c>
      <c r="D20" s="55" t="s">
        <v>7</v>
      </c>
      <c r="E20" s="66">
        <v>10000</v>
      </c>
      <c r="F20" s="56"/>
      <c r="G20" s="64">
        <f t="shared" si="3"/>
        <v>630000</v>
      </c>
    </row>
    <row r="21" spans="1:7" x14ac:dyDescent="0.55000000000000004">
      <c r="A21" s="37">
        <f t="shared" si="1"/>
        <v>14</v>
      </c>
      <c r="B21" s="4" t="s">
        <v>292</v>
      </c>
      <c r="C21" s="8">
        <v>31</v>
      </c>
      <c r="D21" s="8" t="s">
        <v>7</v>
      </c>
      <c r="E21" s="67">
        <v>11000</v>
      </c>
      <c r="F21" s="5"/>
      <c r="G21" s="65">
        <f t="shared" si="3"/>
        <v>341000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ht="18" thickBot="1" x14ac:dyDescent="0.6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ht="18.600000000000001" x14ac:dyDescent="0.6">
      <c r="A25" s="87"/>
      <c r="B25" s="88"/>
      <c r="C25" s="88"/>
      <c r="D25" s="88"/>
      <c r="E25" s="185" t="s">
        <v>162</v>
      </c>
      <c r="F25" s="185"/>
      <c r="G25" s="69">
        <f>SUM(G8:G24)</f>
        <v>3343300</v>
      </c>
    </row>
    <row r="26" spans="1:7" ht="18.600000000000001" x14ac:dyDescent="0.6">
      <c r="A26" s="44" t="s">
        <v>169</v>
      </c>
      <c r="B26" s="26"/>
      <c r="C26" s="86"/>
      <c r="D26" s="86"/>
      <c r="E26" s="186" t="s">
        <v>163</v>
      </c>
      <c r="F26" s="186"/>
      <c r="G26" s="70">
        <v>300</v>
      </c>
    </row>
    <row r="27" spans="1:7" ht="18.600000000000001" x14ac:dyDescent="0.6">
      <c r="A27" s="44" t="s">
        <v>168</v>
      </c>
      <c r="B27" s="26"/>
      <c r="C27" s="86"/>
      <c r="D27" s="86"/>
      <c r="E27" s="186" t="s">
        <v>185</v>
      </c>
      <c r="F27" s="186"/>
      <c r="G27" s="70">
        <v>0</v>
      </c>
    </row>
    <row r="28" spans="1:7" ht="18.600000000000001" x14ac:dyDescent="0.6">
      <c r="A28" s="44" t="s">
        <v>167</v>
      </c>
      <c r="B28" s="26"/>
      <c r="C28" s="83"/>
      <c r="D28" s="83"/>
      <c r="E28" s="186" t="s">
        <v>164</v>
      </c>
      <c r="F28" s="186"/>
      <c r="G28" s="70">
        <f>G25-G26+G27</f>
        <v>3343000</v>
      </c>
    </row>
    <row r="29" spans="1:7" x14ac:dyDescent="0.55000000000000004">
      <c r="A29" s="47" t="s">
        <v>172</v>
      </c>
      <c r="B29" s="83"/>
      <c r="C29" s="25"/>
      <c r="D29" s="25"/>
      <c r="E29" s="25"/>
      <c r="F29" s="25"/>
      <c r="G29" s="46"/>
    </row>
    <row r="30" spans="1:7" x14ac:dyDescent="0.55000000000000004">
      <c r="A30" s="82" t="s">
        <v>171</v>
      </c>
      <c r="B30" s="83"/>
      <c r="C30" s="83"/>
      <c r="D30" s="83"/>
      <c r="E30" s="83"/>
      <c r="F30" s="83"/>
      <c r="G30" s="84"/>
    </row>
    <row r="31" spans="1:7" ht="4.95" customHeight="1" x14ac:dyDescent="0.55000000000000004">
      <c r="A31" s="85"/>
      <c r="B31" s="68"/>
      <c r="C31" s="83"/>
      <c r="D31" s="83"/>
      <c r="E31" s="83"/>
      <c r="F31" s="83"/>
      <c r="G31" s="84"/>
    </row>
    <row r="32" spans="1:7" x14ac:dyDescent="0.55000000000000004">
      <c r="A32" s="182" t="s">
        <v>170</v>
      </c>
      <c r="B32" s="183"/>
      <c r="C32" s="183"/>
      <c r="D32" s="183"/>
      <c r="E32" s="183"/>
      <c r="F32" s="183"/>
      <c r="G32" s="184"/>
    </row>
    <row r="33" spans="1:7" ht="60.6" customHeight="1" thickBot="1" x14ac:dyDescent="0.6">
      <c r="A33" s="49"/>
      <c r="B33" s="50"/>
      <c r="C33" s="51"/>
      <c r="D33" s="51"/>
      <c r="E33" s="51"/>
      <c r="F33" s="51"/>
      <c r="G33" s="52"/>
    </row>
  </sheetData>
  <mergeCells count="9">
    <mergeCell ref="E27:F27"/>
    <mergeCell ref="E28:F28"/>
    <mergeCell ref="A32:G32"/>
    <mergeCell ref="A2:G2"/>
    <mergeCell ref="A3:G3"/>
    <mergeCell ref="A4:G4"/>
    <mergeCell ref="A5:G5"/>
    <mergeCell ref="E25:F25"/>
    <mergeCell ref="E26:F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rightToLeft="1" view="pageBreakPreview" zoomScale="90" zoomScaleNormal="100" zoomScaleSheetLayoutView="90" workbookViewId="0">
      <selection activeCell="G60" sqref="G6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99"/>
      <c r="B1" s="28"/>
      <c r="C1" s="100"/>
      <c r="D1" s="100"/>
      <c r="E1" s="100"/>
      <c r="F1" s="100"/>
      <c r="G1" s="10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295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296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335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297</v>
      </c>
      <c r="C8" s="55">
        <v>1</v>
      </c>
      <c r="D8" s="55" t="s">
        <v>7</v>
      </c>
      <c r="E8" s="66">
        <v>75000</v>
      </c>
      <c r="F8" s="56"/>
      <c r="G8" s="64">
        <f>E8*C8*(1-F8)</f>
        <v>75000</v>
      </c>
    </row>
    <row r="9" spans="1:7" x14ac:dyDescent="0.55000000000000004">
      <c r="A9" s="37">
        <f>A8+1</f>
        <v>2</v>
      </c>
      <c r="B9" s="4" t="s">
        <v>298</v>
      </c>
      <c r="C9" s="8">
        <v>1</v>
      </c>
      <c r="D9" s="8" t="s">
        <v>7</v>
      </c>
      <c r="E9" s="67">
        <v>65000</v>
      </c>
      <c r="F9" s="5"/>
      <c r="G9" s="65">
        <f t="shared" ref="G9:G57" si="0">E9*C9*(1-F9)</f>
        <v>65000</v>
      </c>
    </row>
    <row r="10" spans="1:7" x14ac:dyDescent="0.55000000000000004">
      <c r="A10" s="53">
        <f t="shared" ref="A10:A57" si="1">A9+1</f>
        <v>3</v>
      </c>
      <c r="B10" s="54" t="s">
        <v>299</v>
      </c>
      <c r="C10" s="55">
        <v>1</v>
      </c>
      <c r="D10" s="55" t="s">
        <v>7</v>
      </c>
      <c r="E10" s="66">
        <v>65000</v>
      </c>
      <c r="F10" s="56"/>
      <c r="G10" s="64">
        <f t="shared" si="0"/>
        <v>65000</v>
      </c>
    </row>
    <row r="11" spans="1:7" x14ac:dyDescent="0.55000000000000004">
      <c r="A11" s="37">
        <f t="shared" si="1"/>
        <v>4</v>
      </c>
      <c r="B11" s="4" t="s">
        <v>300</v>
      </c>
      <c r="C11" s="8">
        <v>1</v>
      </c>
      <c r="D11" s="8" t="s">
        <v>7</v>
      </c>
      <c r="E11" s="67">
        <v>65000</v>
      </c>
      <c r="F11" s="5"/>
      <c r="G11" s="65">
        <f t="shared" si="0"/>
        <v>65000</v>
      </c>
    </row>
    <row r="12" spans="1:7" x14ac:dyDescent="0.55000000000000004">
      <c r="A12" s="53">
        <f t="shared" si="1"/>
        <v>5</v>
      </c>
      <c r="B12" s="54" t="s">
        <v>301</v>
      </c>
      <c r="C12" s="55">
        <v>2</v>
      </c>
      <c r="D12" s="55" t="s">
        <v>7</v>
      </c>
      <c r="E12" s="66">
        <v>19000</v>
      </c>
      <c r="F12" s="56"/>
      <c r="G12" s="64">
        <f t="shared" si="0"/>
        <v>38000</v>
      </c>
    </row>
    <row r="13" spans="1:7" x14ac:dyDescent="0.55000000000000004">
      <c r="A13" s="37">
        <f t="shared" si="1"/>
        <v>6</v>
      </c>
      <c r="B13" s="4" t="s">
        <v>302</v>
      </c>
      <c r="C13" s="8">
        <v>72</v>
      </c>
      <c r="D13" s="8" t="s">
        <v>7</v>
      </c>
      <c r="E13" s="67">
        <v>2150</v>
      </c>
      <c r="F13" s="5"/>
      <c r="G13" s="65">
        <f t="shared" si="0"/>
        <v>154800</v>
      </c>
    </row>
    <row r="14" spans="1:7" x14ac:dyDescent="0.55000000000000004">
      <c r="A14" s="53">
        <f t="shared" si="1"/>
        <v>7</v>
      </c>
      <c r="B14" s="54" t="s">
        <v>303</v>
      </c>
      <c r="C14" s="55">
        <v>2</v>
      </c>
      <c r="D14" s="55" t="s">
        <v>4</v>
      </c>
      <c r="E14" s="66">
        <v>20000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304</v>
      </c>
      <c r="C15" s="8">
        <v>1</v>
      </c>
      <c r="D15" s="8" t="s">
        <v>4</v>
      </c>
      <c r="E15" s="67">
        <v>20000</v>
      </c>
      <c r="F15" s="5"/>
      <c r="G15" s="65">
        <f t="shared" si="0"/>
        <v>20000</v>
      </c>
    </row>
    <row r="16" spans="1:7" x14ac:dyDescent="0.55000000000000004">
      <c r="A16" s="53">
        <f t="shared" si="1"/>
        <v>9</v>
      </c>
      <c r="B16" s="54" t="s">
        <v>306</v>
      </c>
      <c r="C16" s="55">
        <v>6</v>
      </c>
      <c r="D16" s="55" t="s">
        <v>7</v>
      </c>
      <c r="E16" s="66">
        <v>4000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307</v>
      </c>
      <c r="C17" s="8">
        <v>50</v>
      </c>
      <c r="D17" s="8" t="s">
        <v>7</v>
      </c>
      <c r="E17" s="67">
        <v>4500</v>
      </c>
      <c r="F17" s="5"/>
      <c r="G17" s="65">
        <f t="shared" si="0"/>
        <v>225000</v>
      </c>
    </row>
    <row r="18" spans="1:7" x14ac:dyDescent="0.55000000000000004">
      <c r="A18" s="53">
        <f t="shared" si="1"/>
        <v>11</v>
      </c>
      <c r="B18" s="54" t="s">
        <v>308</v>
      </c>
      <c r="C18" s="55">
        <v>70</v>
      </c>
      <c r="D18" s="55" t="s">
        <v>7</v>
      </c>
      <c r="E18" s="66">
        <v>2250</v>
      </c>
      <c r="F18" s="56"/>
      <c r="G18" s="64">
        <f t="shared" si="0"/>
        <v>157500</v>
      </c>
    </row>
    <row r="19" spans="1:7" x14ac:dyDescent="0.55000000000000004">
      <c r="A19" s="37">
        <f t="shared" si="1"/>
        <v>12</v>
      </c>
      <c r="B19" s="4" t="s">
        <v>305</v>
      </c>
      <c r="C19" s="8">
        <v>1</v>
      </c>
      <c r="D19" s="8" t="s">
        <v>7</v>
      </c>
      <c r="E19" s="67">
        <v>50000</v>
      </c>
      <c r="F19" s="5"/>
      <c r="G19" s="65">
        <f t="shared" si="0"/>
        <v>50000</v>
      </c>
    </row>
    <row r="20" spans="1:7" x14ac:dyDescent="0.55000000000000004">
      <c r="A20" s="53">
        <f t="shared" si="1"/>
        <v>13</v>
      </c>
      <c r="B20" s="54" t="s">
        <v>309</v>
      </c>
      <c r="C20" s="55">
        <v>6</v>
      </c>
      <c r="D20" s="55" t="s">
        <v>7</v>
      </c>
      <c r="E20" s="66">
        <v>5000</v>
      </c>
      <c r="F20" s="56"/>
      <c r="G20" s="64">
        <f t="shared" si="0"/>
        <v>30000</v>
      </c>
    </row>
    <row r="21" spans="1:7" x14ac:dyDescent="0.55000000000000004">
      <c r="A21" s="37">
        <f t="shared" si="1"/>
        <v>14</v>
      </c>
      <c r="B21" s="4" t="s">
        <v>310</v>
      </c>
      <c r="C21" s="8">
        <v>44</v>
      </c>
      <c r="D21" s="8" t="s">
        <v>7</v>
      </c>
      <c r="E21" s="67">
        <v>1500</v>
      </c>
      <c r="F21" s="5"/>
      <c r="G21" s="65">
        <f t="shared" si="0"/>
        <v>66000</v>
      </c>
    </row>
    <row r="22" spans="1:7" x14ac:dyDescent="0.55000000000000004">
      <c r="A22" s="53">
        <f t="shared" si="1"/>
        <v>15</v>
      </c>
      <c r="B22" s="54" t="s">
        <v>311</v>
      </c>
      <c r="C22" s="55">
        <v>1</v>
      </c>
      <c r="D22" s="55" t="s">
        <v>4</v>
      </c>
      <c r="E22" s="66">
        <v>30000</v>
      </c>
      <c r="F22" s="56"/>
      <c r="G22" s="64">
        <f t="shared" si="0"/>
        <v>30000</v>
      </c>
    </row>
    <row r="23" spans="1:7" x14ac:dyDescent="0.55000000000000004">
      <c r="A23" s="37">
        <f t="shared" si="1"/>
        <v>16</v>
      </c>
      <c r="B23" s="4" t="s">
        <v>312</v>
      </c>
      <c r="C23" s="8">
        <v>12</v>
      </c>
      <c r="D23" s="8" t="s">
        <v>7</v>
      </c>
      <c r="E23" s="67">
        <v>9000</v>
      </c>
      <c r="F23" s="5"/>
      <c r="G23" s="65">
        <f t="shared" si="0"/>
        <v>108000</v>
      </c>
    </row>
    <row r="24" spans="1:7" x14ac:dyDescent="0.55000000000000004">
      <c r="A24" s="53">
        <f t="shared" si="1"/>
        <v>17</v>
      </c>
      <c r="B24" s="54" t="s">
        <v>313</v>
      </c>
      <c r="C24" s="55">
        <v>50</v>
      </c>
      <c r="D24" s="55" t="s">
        <v>7</v>
      </c>
      <c r="E24" s="66">
        <v>45000</v>
      </c>
      <c r="F24" s="56"/>
      <c r="G24" s="64">
        <f t="shared" si="0"/>
        <v>2250000</v>
      </c>
    </row>
    <row r="25" spans="1:7" x14ac:dyDescent="0.55000000000000004">
      <c r="A25" s="37">
        <f t="shared" si="1"/>
        <v>18</v>
      </c>
      <c r="B25" s="4" t="s">
        <v>314</v>
      </c>
      <c r="C25" s="8">
        <v>2</v>
      </c>
      <c r="D25" s="8" t="s">
        <v>7</v>
      </c>
      <c r="E25" s="67">
        <v>13500</v>
      </c>
      <c r="F25" s="5"/>
      <c r="G25" s="65">
        <f t="shared" si="0"/>
        <v>27000</v>
      </c>
    </row>
    <row r="26" spans="1:7" x14ac:dyDescent="0.55000000000000004">
      <c r="A26" s="53">
        <f t="shared" si="1"/>
        <v>19</v>
      </c>
      <c r="B26" s="54" t="s">
        <v>315</v>
      </c>
      <c r="C26" s="55">
        <v>2</v>
      </c>
      <c r="D26" s="55" t="s">
        <v>7</v>
      </c>
      <c r="E26" s="66">
        <v>3500</v>
      </c>
      <c r="F26" s="56"/>
      <c r="G26" s="64">
        <f t="shared" si="0"/>
        <v>7000</v>
      </c>
    </row>
    <row r="27" spans="1:7" x14ac:dyDescent="0.55000000000000004">
      <c r="A27" s="37">
        <f t="shared" si="1"/>
        <v>20</v>
      </c>
      <c r="B27" s="4" t="s">
        <v>229</v>
      </c>
      <c r="C27" s="8">
        <v>12</v>
      </c>
      <c r="D27" s="8" t="s">
        <v>7</v>
      </c>
      <c r="E27" s="67">
        <v>6000</v>
      </c>
      <c r="F27" s="5"/>
      <c r="G27" s="65">
        <f t="shared" si="0"/>
        <v>72000</v>
      </c>
    </row>
    <row r="28" spans="1:7" x14ac:dyDescent="0.55000000000000004">
      <c r="A28" s="53">
        <f t="shared" si="1"/>
        <v>21</v>
      </c>
      <c r="B28" s="54" t="s">
        <v>316</v>
      </c>
      <c r="C28" s="55">
        <v>1</v>
      </c>
      <c r="D28" s="55" t="s">
        <v>7</v>
      </c>
      <c r="E28" s="66">
        <v>43000</v>
      </c>
      <c r="F28" s="56"/>
      <c r="G28" s="64">
        <f t="shared" si="0"/>
        <v>43000</v>
      </c>
    </row>
    <row r="29" spans="1:7" x14ac:dyDescent="0.55000000000000004">
      <c r="A29" s="37">
        <f t="shared" si="1"/>
        <v>22</v>
      </c>
      <c r="B29" s="4" t="s">
        <v>208</v>
      </c>
      <c r="C29" s="8">
        <v>6</v>
      </c>
      <c r="D29" s="8" t="s">
        <v>7</v>
      </c>
      <c r="E29" s="67">
        <v>12500</v>
      </c>
      <c r="F29" s="5"/>
      <c r="G29" s="65">
        <f t="shared" si="0"/>
        <v>75000</v>
      </c>
    </row>
    <row r="30" spans="1:7" x14ac:dyDescent="0.55000000000000004">
      <c r="A30" s="53">
        <f t="shared" si="1"/>
        <v>23</v>
      </c>
      <c r="B30" s="54" t="s">
        <v>317</v>
      </c>
      <c r="C30" s="55">
        <v>24</v>
      </c>
      <c r="D30" s="55" t="s">
        <v>7</v>
      </c>
      <c r="E30" s="66">
        <v>3000</v>
      </c>
      <c r="F30" s="56"/>
      <c r="G30" s="64">
        <f t="shared" si="0"/>
        <v>72000</v>
      </c>
    </row>
    <row r="31" spans="1:7" x14ac:dyDescent="0.55000000000000004">
      <c r="A31" s="37">
        <f t="shared" si="1"/>
        <v>24</v>
      </c>
      <c r="B31" s="4" t="s">
        <v>318</v>
      </c>
      <c r="C31" s="8">
        <v>50</v>
      </c>
      <c r="D31" s="8" t="s">
        <v>7</v>
      </c>
      <c r="E31" s="67">
        <v>1500</v>
      </c>
      <c r="F31" s="5"/>
      <c r="G31" s="65">
        <f t="shared" si="0"/>
        <v>75000</v>
      </c>
    </row>
    <row r="32" spans="1:7" x14ac:dyDescent="0.55000000000000004">
      <c r="A32" s="53">
        <f t="shared" si="1"/>
        <v>25</v>
      </c>
      <c r="B32" s="54" t="s">
        <v>319</v>
      </c>
      <c r="C32" s="55">
        <v>3</v>
      </c>
      <c r="D32" s="55" t="s">
        <v>4</v>
      </c>
      <c r="E32" s="66">
        <v>75000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320</v>
      </c>
      <c r="C33" s="8">
        <v>100</v>
      </c>
      <c r="D33" s="8" t="s">
        <v>7</v>
      </c>
      <c r="E33" s="67">
        <v>1200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321</v>
      </c>
      <c r="C34" s="55">
        <v>20</v>
      </c>
      <c r="D34" s="55" t="s">
        <v>7</v>
      </c>
      <c r="E34" s="66">
        <v>1300</v>
      </c>
      <c r="F34" s="56"/>
      <c r="G34" s="64">
        <f t="shared" si="0"/>
        <v>26000</v>
      </c>
    </row>
    <row r="35" spans="1:7" x14ac:dyDescent="0.55000000000000004">
      <c r="A35" s="37">
        <f t="shared" si="1"/>
        <v>28</v>
      </c>
      <c r="B35" s="4" t="s">
        <v>322</v>
      </c>
      <c r="C35" s="8">
        <v>45</v>
      </c>
      <c r="D35" s="8" t="s">
        <v>7</v>
      </c>
      <c r="E35" s="67">
        <v>3500</v>
      </c>
      <c r="F35" s="5"/>
      <c r="G35" s="65">
        <f t="shared" si="0"/>
        <v>157500</v>
      </c>
    </row>
    <row r="36" spans="1:7" x14ac:dyDescent="0.55000000000000004">
      <c r="A36" s="53">
        <v>43</v>
      </c>
      <c r="B36" s="54" t="s">
        <v>334</v>
      </c>
      <c r="C36" s="55">
        <v>5</v>
      </c>
      <c r="D36" s="55" t="s">
        <v>7</v>
      </c>
      <c r="E36" s="66">
        <v>7000</v>
      </c>
      <c r="F36" s="56"/>
      <c r="G36" s="64">
        <f t="shared" si="0"/>
        <v>35000</v>
      </c>
    </row>
    <row r="37" spans="1:7" x14ac:dyDescent="0.55000000000000004">
      <c r="A37" s="37">
        <f>A35+1</f>
        <v>29</v>
      </c>
      <c r="B37" s="4" t="s">
        <v>323</v>
      </c>
      <c r="C37" s="8">
        <v>1</v>
      </c>
      <c r="D37" s="8" t="s">
        <v>7</v>
      </c>
      <c r="E37" s="67">
        <v>100000</v>
      </c>
      <c r="F37" s="5"/>
      <c r="G37" s="65">
        <f t="shared" si="0"/>
        <v>100000</v>
      </c>
    </row>
    <row r="38" spans="1:7" x14ac:dyDescent="0.55000000000000004">
      <c r="A38" s="53">
        <f t="shared" si="1"/>
        <v>30</v>
      </c>
      <c r="B38" s="54" t="s">
        <v>324</v>
      </c>
      <c r="C38" s="55">
        <v>12</v>
      </c>
      <c r="D38" s="55" t="s">
        <v>7</v>
      </c>
      <c r="E38" s="66">
        <v>5000</v>
      </c>
      <c r="F38" s="56"/>
      <c r="G38" s="64">
        <f t="shared" si="0"/>
        <v>60000</v>
      </c>
    </row>
    <row r="39" spans="1:7" x14ac:dyDescent="0.55000000000000004">
      <c r="A39" s="37">
        <f t="shared" si="1"/>
        <v>31</v>
      </c>
      <c r="B39" s="4" t="s">
        <v>219</v>
      </c>
      <c r="C39" s="8">
        <v>2</v>
      </c>
      <c r="D39" s="8" t="s">
        <v>7</v>
      </c>
      <c r="E39" s="67">
        <v>13500</v>
      </c>
      <c r="F39" s="5"/>
      <c r="G39" s="65">
        <f t="shared" si="0"/>
        <v>27000</v>
      </c>
    </row>
    <row r="40" spans="1:7" x14ac:dyDescent="0.55000000000000004">
      <c r="A40" s="53">
        <f t="shared" si="1"/>
        <v>32</v>
      </c>
      <c r="B40" s="54" t="s">
        <v>325</v>
      </c>
      <c r="C40" s="55">
        <v>6</v>
      </c>
      <c r="D40" s="55" t="s">
        <v>7</v>
      </c>
      <c r="E40" s="66">
        <v>15200</v>
      </c>
      <c r="F40" s="56"/>
      <c r="G40" s="64">
        <f t="shared" si="0"/>
        <v>91200</v>
      </c>
    </row>
    <row r="41" spans="1:7" x14ac:dyDescent="0.55000000000000004">
      <c r="A41" s="37">
        <f t="shared" si="1"/>
        <v>33</v>
      </c>
      <c r="B41" s="4" t="s">
        <v>221</v>
      </c>
      <c r="C41" s="8">
        <v>6</v>
      </c>
      <c r="D41" s="8" t="s">
        <v>7</v>
      </c>
      <c r="E41" s="67">
        <v>7000</v>
      </c>
      <c r="F41" s="5"/>
      <c r="G41" s="65">
        <f t="shared" si="0"/>
        <v>42000</v>
      </c>
    </row>
    <row r="42" spans="1:7" x14ac:dyDescent="0.55000000000000004">
      <c r="A42" s="53">
        <f t="shared" si="1"/>
        <v>34</v>
      </c>
      <c r="B42" s="54" t="s">
        <v>326</v>
      </c>
      <c r="C42" s="55">
        <v>1</v>
      </c>
      <c r="D42" s="55" t="s">
        <v>7</v>
      </c>
      <c r="E42" s="66">
        <v>38000</v>
      </c>
      <c r="F42" s="56">
        <v>0.3</v>
      </c>
      <c r="G42" s="64">
        <f t="shared" si="0"/>
        <v>26600</v>
      </c>
    </row>
    <row r="43" spans="1:7" x14ac:dyDescent="0.55000000000000004">
      <c r="A43" s="37">
        <f t="shared" si="1"/>
        <v>35</v>
      </c>
      <c r="B43" s="4" t="s">
        <v>275</v>
      </c>
      <c r="C43" s="8">
        <v>1</v>
      </c>
      <c r="D43" s="8" t="s">
        <v>7</v>
      </c>
      <c r="E43" s="67">
        <v>4500</v>
      </c>
      <c r="F43" s="5"/>
      <c r="G43" s="65">
        <f t="shared" si="0"/>
        <v>4500</v>
      </c>
    </row>
    <row r="44" spans="1:7" x14ac:dyDescent="0.55000000000000004">
      <c r="A44" s="53">
        <f t="shared" si="1"/>
        <v>36</v>
      </c>
      <c r="B44" s="54" t="s">
        <v>327</v>
      </c>
      <c r="C44" s="55">
        <v>2</v>
      </c>
      <c r="D44" s="55" t="s">
        <v>7</v>
      </c>
      <c r="E44" s="66">
        <v>13000</v>
      </c>
      <c r="F44" s="56"/>
      <c r="G44" s="64">
        <f t="shared" si="0"/>
        <v>26000</v>
      </c>
    </row>
    <row r="45" spans="1:7" x14ac:dyDescent="0.55000000000000004">
      <c r="A45" s="37">
        <f t="shared" si="1"/>
        <v>37</v>
      </c>
      <c r="B45" s="4" t="s">
        <v>328</v>
      </c>
      <c r="C45" s="8">
        <v>2</v>
      </c>
      <c r="D45" s="8" t="s">
        <v>7</v>
      </c>
      <c r="E45" s="67">
        <v>48000</v>
      </c>
      <c r="F45" s="5"/>
      <c r="G45" s="65">
        <f t="shared" si="0"/>
        <v>96000</v>
      </c>
    </row>
    <row r="46" spans="1:7" x14ac:dyDescent="0.55000000000000004">
      <c r="A46" s="53">
        <f t="shared" si="1"/>
        <v>38</v>
      </c>
      <c r="B46" s="54" t="s">
        <v>329</v>
      </c>
      <c r="C46" s="55">
        <v>2</v>
      </c>
      <c r="D46" s="55" t="s">
        <v>7</v>
      </c>
      <c r="E46" s="66">
        <v>28000</v>
      </c>
      <c r="F46" s="56"/>
      <c r="G46" s="64">
        <f t="shared" si="0"/>
        <v>56000</v>
      </c>
    </row>
    <row r="47" spans="1:7" x14ac:dyDescent="0.55000000000000004">
      <c r="A47" s="37"/>
      <c r="B47" s="4" t="s">
        <v>333</v>
      </c>
      <c r="C47" s="8">
        <v>1</v>
      </c>
      <c r="D47" s="8" t="s">
        <v>7</v>
      </c>
      <c r="E47" s="67">
        <v>13500</v>
      </c>
      <c r="F47" s="5"/>
      <c r="G47" s="65">
        <f t="shared" si="0"/>
        <v>13500</v>
      </c>
    </row>
    <row r="48" spans="1:7" x14ac:dyDescent="0.55000000000000004">
      <c r="A48" s="53">
        <f>A46+1</f>
        <v>39</v>
      </c>
      <c r="B48" s="54" t="s">
        <v>330</v>
      </c>
      <c r="C48" s="55">
        <v>1</v>
      </c>
      <c r="D48" s="55" t="s">
        <v>7</v>
      </c>
      <c r="E48" s="66">
        <v>14000</v>
      </c>
      <c r="F48" s="56"/>
      <c r="G48" s="64">
        <f t="shared" si="0"/>
        <v>14000</v>
      </c>
    </row>
    <row r="49" spans="1:7" x14ac:dyDescent="0.55000000000000004">
      <c r="A49" s="37">
        <f t="shared" si="1"/>
        <v>40</v>
      </c>
      <c r="B49" s="4" t="s">
        <v>331</v>
      </c>
      <c r="C49" s="8">
        <v>100</v>
      </c>
      <c r="D49" s="8" t="s">
        <v>7</v>
      </c>
      <c r="E49" s="67">
        <v>1600</v>
      </c>
      <c r="F49" s="5"/>
      <c r="G49" s="65">
        <f t="shared" si="0"/>
        <v>160000</v>
      </c>
    </row>
    <row r="50" spans="1:7" x14ac:dyDescent="0.55000000000000004">
      <c r="A50" s="53">
        <f t="shared" si="1"/>
        <v>41</v>
      </c>
      <c r="B50" s="54" t="s">
        <v>332</v>
      </c>
      <c r="C50" s="55">
        <v>2</v>
      </c>
      <c r="D50" s="55" t="s">
        <v>7</v>
      </c>
      <c r="E50" s="66">
        <v>7000</v>
      </c>
      <c r="F50" s="56"/>
      <c r="G50" s="64">
        <f t="shared" si="0"/>
        <v>14000</v>
      </c>
    </row>
    <row r="51" spans="1:7" x14ac:dyDescent="0.55000000000000004">
      <c r="A51" s="37">
        <f t="shared" si="1"/>
        <v>42</v>
      </c>
      <c r="B51" s="4"/>
      <c r="C51" s="8"/>
      <c r="D51" s="8"/>
      <c r="E51" s="67"/>
      <c r="F51" s="5"/>
      <c r="G51" s="65">
        <f t="shared" si="0"/>
        <v>0</v>
      </c>
    </row>
    <row r="52" spans="1:7" x14ac:dyDescent="0.55000000000000004">
      <c r="A52" s="53">
        <f t="shared" si="1"/>
        <v>43</v>
      </c>
      <c r="B52" s="54"/>
      <c r="C52" s="55"/>
      <c r="D52" s="55"/>
      <c r="E52" s="66"/>
      <c r="F52" s="56"/>
      <c r="G52" s="64">
        <f t="shared" si="0"/>
        <v>0</v>
      </c>
    </row>
    <row r="53" spans="1:7" x14ac:dyDescent="0.55000000000000004">
      <c r="A53" s="37">
        <f t="shared" si="1"/>
        <v>44</v>
      </c>
      <c r="B53" s="4"/>
      <c r="C53" s="8"/>
      <c r="D53" s="8"/>
      <c r="E53" s="67"/>
      <c r="F53" s="5"/>
      <c r="G53" s="65">
        <f t="shared" si="0"/>
        <v>0</v>
      </c>
    </row>
    <row r="54" spans="1:7" x14ac:dyDescent="0.55000000000000004">
      <c r="A54" s="53">
        <f t="shared" si="1"/>
        <v>45</v>
      </c>
      <c r="B54" s="54"/>
      <c r="C54" s="55"/>
      <c r="D54" s="55"/>
      <c r="E54" s="66"/>
      <c r="F54" s="56"/>
      <c r="G54" s="64">
        <f t="shared" si="0"/>
        <v>0</v>
      </c>
    </row>
    <row r="55" spans="1:7" x14ac:dyDescent="0.55000000000000004">
      <c r="A55" s="37">
        <f t="shared" si="1"/>
        <v>46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47</v>
      </c>
      <c r="B56" s="54"/>
      <c r="C56" s="55"/>
      <c r="D56" s="55"/>
      <c r="E56" s="66"/>
      <c r="F56" s="56"/>
      <c r="G56" s="64">
        <f t="shared" si="0"/>
        <v>0</v>
      </c>
    </row>
    <row r="57" spans="1:7" ht="18" thickBot="1" x14ac:dyDescent="0.6">
      <c r="A57" s="37">
        <f t="shared" si="1"/>
        <v>48</v>
      </c>
      <c r="B57" s="4"/>
      <c r="C57" s="8"/>
      <c r="D57" s="8"/>
      <c r="E57" s="67"/>
      <c r="F57" s="5"/>
      <c r="G57" s="65">
        <f t="shared" si="0"/>
        <v>0</v>
      </c>
    </row>
    <row r="58" spans="1:7" ht="18.600000000000001" x14ac:dyDescent="0.6">
      <c r="A58" s="97"/>
      <c r="B58" s="98"/>
      <c r="C58" s="98"/>
      <c r="D58" s="98"/>
      <c r="E58" s="185" t="s">
        <v>162</v>
      </c>
      <c r="F58" s="185"/>
      <c r="G58" s="69">
        <f>SUM(G8:G57)</f>
        <v>5128600</v>
      </c>
    </row>
    <row r="59" spans="1:7" ht="18.600000000000001" x14ac:dyDescent="0.6">
      <c r="A59" s="44" t="s">
        <v>169</v>
      </c>
      <c r="B59" s="26"/>
      <c r="C59" s="96"/>
      <c r="D59" s="96"/>
      <c r="E59" s="186" t="s">
        <v>163</v>
      </c>
      <c r="F59" s="186"/>
      <c r="G59" s="70">
        <v>600</v>
      </c>
    </row>
    <row r="60" spans="1:7" ht="18.600000000000001" x14ac:dyDescent="0.6">
      <c r="A60" s="44" t="s">
        <v>168</v>
      </c>
      <c r="B60" s="26"/>
      <c r="C60" s="96"/>
      <c r="D60" s="96"/>
      <c r="E60" s="186" t="s">
        <v>185</v>
      </c>
      <c r="F60" s="186"/>
      <c r="G60" s="70"/>
    </row>
    <row r="61" spans="1:7" ht="18.600000000000001" x14ac:dyDescent="0.6">
      <c r="A61" s="44" t="s">
        <v>167</v>
      </c>
      <c r="B61" s="26"/>
      <c r="C61" s="93"/>
      <c r="D61" s="93"/>
      <c r="E61" s="186" t="s">
        <v>164</v>
      </c>
      <c r="F61" s="186"/>
      <c r="G61" s="70">
        <f>G58-G59+G60</f>
        <v>5128000</v>
      </c>
    </row>
    <row r="62" spans="1:7" x14ac:dyDescent="0.55000000000000004">
      <c r="A62" s="47" t="s">
        <v>172</v>
      </c>
      <c r="B62" s="93"/>
      <c r="C62" s="25"/>
      <c r="D62" s="25"/>
      <c r="E62" s="25"/>
      <c r="F62" s="25"/>
      <c r="G62" s="46"/>
    </row>
    <row r="63" spans="1:7" x14ac:dyDescent="0.55000000000000004">
      <c r="A63" s="92" t="s">
        <v>171</v>
      </c>
      <c r="B63" s="93"/>
      <c r="C63" s="93"/>
      <c r="D63" s="93"/>
      <c r="E63" s="93"/>
      <c r="F63" s="93"/>
      <c r="G63" s="94"/>
    </row>
    <row r="64" spans="1:7" ht="4.95" customHeight="1" x14ac:dyDescent="0.55000000000000004">
      <c r="A64" s="95"/>
      <c r="B64" s="68"/>
      <c r="C64" s="93"/>
      <c r="D64" s="93"/>
      <c r="E64" s="93"/>
      <c r="F64" s="93"/>
      <c r="G64" s="94"/>
    </row>
    <row r="65" spans="1:7" x14ac:dyDescent="0.55000000000000004">
      <c r="A65" s="182" t="s">
        <v>170</v>
      </c>
      <c r="B65" s="183"/>
      <c r="C65" s="183"/>
      <c r="D65" s="183"/>
      <c r="E65" s="183"/>
      <c r="F65" s="183"/>
      <c r="G65" s="184"/>
    </row>
    <row r="66" spans="1:7" ht="60.6" customHeight="1" thickBot="1" x14ac:dyDescent="0.6">
      <c r="A66" s="49"/>
      <c r="B66" s="50"/>
      <c r="C66" s="51"/>
      <c r="D66" s="51"/>
      <c r="E66" s="51"/>
      <c r="F66" s="51"/>
      <c r="G66" s="52"/>
    </row>
  </sheetData>
  <mergeCells count="9">
    <mergeCell ref="E60:F60"/>
    <mergeCell ref="E61:F61"/>
    <mergeCell ref="A65:G65"/>
    <mergeCell ref="A2:G2"/>
    <mergeCell ref="A3:G3"/>
    <mergeCell ref="A4:G4"/>
    <mergeCell ref="A5:G5"/>
    <mergeCell ref="E58:F58"/>
    <mergeCell ref="E59:F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9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B10" sqref="B1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09"/>
      <c r="B1" s="28"/>
      <c r="C1" s="110"/>
      <c r="D1" s="110"/>
      <c r="E1" s="110"/>
      <c r="F1" s="110"/>
      <c r="G1" s="111"/>
    </row>
    <row r="2" spans="1:7" x14ac:dyDescent="0.55000000000000004">
      <c r="A2" s="189" t="s">
        <v>160</v>
      </c>
      <c r="B2" s="190"/>
      <c r="C2" s="190"/>
      <c r="D2" s="190"/>
      <c r="E2" s="190"/>
      <c r="F2" s="190"/>
      <c r="G2" s="191"/>
    </row>
    <row r="3" spans="1:7" x14ac:dyDescent="0.55000000000000004">
      <c r="A3" s="182" t="s">
        <v>337</v>
      </c>
      <c r="B3" s="183"/>
      <c r="C3" s="183"/>
      <c r="D3" s="183"/>
      <c r="E3" s="183"/>
      <c r="F3" s="183"/>
      <c r="G3" s="184"/>
    </row>
    <row r="4" spans="1:7" ht="27" x14ac:dyDescent="0.85">
      <c r="A4" s="182" t="s">
        <v>336</v>
      </c>
      <c r="B4" s="183"/>
      <c r="C4" s="183"/>
      <c r="D4" s="183"/>
      <c r="E4" s="183"/>
      <c r="F4" s="183"/>
      <c r="G4" s="184"/>
    </row>
    <row r="5" spans="1:7" x14ac:dyDescent="0.55000000000000004">
      <c r="A5" s="179" t="s">
        <v>338</v>
      </c>
      <c r="B5" s="180"/>
      <c r="C5" s="180"/>
      <c r="D5" s="180"/>
      <c r="E5" s="180"/>
      <c r="F5" s="180"/>
      <c r="G5" s="18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215</v>
      </c>
      <c r="C8" s="55">
        <v>12</v>
      </c>
      <c r="D8" s="55" t="s">
        <v>7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294</v>
      </c>
      <c r="C9" s="8">
        <v>12</v>
      </c>
      <c r="D9" s="8" t="s">
        <v>7</v>
      </c>
      <c r="E9" s="67">
        <v>6100</v>
      </c>
      <c r="F9" s="5"/>
      <c r="G9" s="65">
        <f t="shared" ref="G9:G27" si="0">E9*C9*(1-F9)</f>
        <v>73200</v>
      </c>
    </row>
    <row r="10" spans="1:7" x14ac:dyDescent="0.55000000000000004">
      <c r="A10" s="53">
        <f t="shared" ref="A10:A27" si="1">A9+1</f>
        <v>3</v>
      </c>
      <c r="B10" s="54" t="s">
        <v>312</v>
      </c>
      <c r="C10" s="55">
        <v>12</v>
      </c>
      <c r="D10" s="55" t="s">
        <v>7</v>
      </c>
      <c r="E10" s="66">
        <v>9500</v>
      </c>
      <c r="F10" s="56"/>
      <c r="G10" s="64">
        <f t="shared" si="0"/>
        <v>114000</v>
      </c>
    </row>
    <row r="11" spans="1:7" x14ac:dyDescent="0.55000000000000004">
      <c r="A11" s="37">
        <f t="shared" si="1"/>
        <v>4</v>
      </c>
      <c r="B11" s="4" t="s">
        <v>331</v>
      </c>
      <c r="C11" s="8">
        <v>10</v>
      </c>
      <c r="D11" s="8" t="s">
        <v>7</v>
      </c>
      <c r="E11" s="67">
        <v>1800</v>
      </c>
      <c r="F11" s="5"/>
      <c r="G11" s="65">
        <f t="shared" si="0"/>
        <v>18000</v>
      </c>
    </row>
    <row r="12" spans="1:7" x14ac:dyDescent="0.55000000000000004">
      <c r="A12" s="53">
        <f t="shared" si="1"/>
        <v>5</v>
      </c>
      <c r="B12" s="54" t="s">
        <v>339</v>
      </c>
      <c r="C12" s="55">
        <v>1</v>
      </c>
      <c r="D12" s="55" t="s">
        <v>4</v>
      </c>
      <c r="E12" s="66">
        <v>45000</v>
      </c>
      <c r="F12" s="56"/>
      <c r="G12" s="64">
        <f t="shared" si="0"/>
        <v>45000</v>
      </c>
    </row>
    <row r="13" spans="1:7" x14ac:dyDescent="0.55000000000000004">
      <c r="A13" s="37">
        <f t="shared" si="1"/>
        <v>6</v>
      </c>
      <c r="B13" s="4" t="s">
        <v>330</v>
      </c>
      <c r="C13" s="8">
        <v>1</v>
      </c>
      <c r="D13" s="8" t="s">
        <v>7</v>
      </c>
      <c r="E13" s="67">
        <v>15000</v>
      </c>
      <c r="F13" s="5"/>
      <c r="G13" s="65">
        <f t="shared" si="0"/>
        <v>15000</v>
      </c>
    </row>
    <row r="14" spans="1:7" x14ac:dyDescent="0.55000000000000004">
      <c r="A14" s="53">
        <f t="shared" si="1"/>
        <v>7</v>
      </c>
      <c r="B14" s="54" t="s">
        <v>340</v>
      </c>
      <c r="C14" s="55">
        <v>2</v>
      </c>
      <c r="D14" s="55" t="s">
        <v>7</v>
      </c>
      <c r="E14" s="66">
        <v>7500</v>
      </c>
      <c r="F14" s="56"/>
      <c r="G14" s="64">
        <f t="shared" si="0"/>
        <v>15000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ht="18" thickBot="1" x14ac:dyDescent="0.6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07"/>
      <c r="B28" s="108"/>
      <c r="C28" s="108"/>
      <c r="D28" s="108"/>
      <c r="E28" s="185" t="s">
        <v>162</v>
      </c>
      <c r="F28" s="185"/>
      <c r="G28" s="69">
        <f>SUM(G8:G27)</f>
        <v>334200</v>
      </c>
    </row>
    <row r="29" spans="1:7" ht="18.600000000000001" x14ac:dyDescent="0.6">
      <c r="A29" s="44" t="s">
        <v>169</v>
      </c>
      <c r="B29" s="26"/>
      <c r="C29" s="106"/>
      <c r="D29" s="106"/>
      <c r="E29" s="186" t="s">
        <v>163</v>
      </c>
      <c r="F29" s="186"/>
      <c r="G29" s="70">
        <v>200</v>
      </c>
    </row>
    <row r="30" spans="1:7" ht="18.600000000000001" x14ac:dyDescent="0.6">
      <c r="A30" s="44" t="s">
        <v>168</v>
      </c>
      <c r="B30" s="26"/>
      <c r="C30" s="106"/>
      <c r="D30" s="106"/>
      <c r="E30" s="186" t="s">
        <v>185</v>
      </c>
      <c r="F30" s="186"/>
      <c r="G30" s="70">
        <v>2799000</v>
      </c>
    </row>
    <row r="31" spans="1:7" ht="18.600000000000001" x14ac:dyDescent="0.6">
      <c r="A31" s="44" t="s">
        <v>167</v>
      </c>
      <c r="B31" s="26"/>
      <c r="C31" s="103"/>
      <c r="D31" s="103"/>
      <c r="E31" s="186" t="s">
        <v>164</v>
      </c>
      <c r="F31" s="186"/>
      <c r="G31" s="70">
        <f>G28-G29+G30</f>
        <v>3133000</v>
      </c>
    </row>
    <row r="32" spans="1:7" x14ac:dyDescent="0.55000000000000004">
      <c r="A32" s="47" t="s">
        <v>172</v>
      </c>
      <c r="B32" s="103"/>
      <c r="C32" s="25"/>
      <c r="D32" s="25"/>
      <c r="E32" s="25"/>
      <c r="F32" s="25"/>
      <c r="G32" s="46"/>
    </row>
    <row r="33" spans="1:7" x14ac:dyDescent="0.55000000000000004">
      <c r="A33" s="102" t="s">
        <v>171</v>
      </c>
      <c r="B33" s="103"/>
      <c r="C33" s="103"/>
      <c r="D33" s="103"/>
      <c r="E33" s="103"/>
      <c r="F33" s="103"/>
      <c r="G33" s="104"/>
    </row>
    <row r="34" spans="1:7" ht="4.95" customHeight="1" x14ac:dyDescent="0.55000000000000004">
      <c r="A34" s="105"/>
      <c r="B34" s="68"/>
      <c r="C34" s="103"/>
      <c r="D34" s="103"/>
      <c r="E34" s="103"/>
      <c r="F34" s="103"/>
      <c r="G34" s="104"/>
    </row>
    <row r="35" spans="1:7" x14ac:dyDescent="0.55000000000000004">
      <c r="A35" s="182" t="s">
        <v>170</v>
      </c>
      <c r="B35" s="183"/>
      <c r="C35" s="183"/>
      <c r="D35" s="183"/>
      <c r="E35" s="183"/>
      <c r="F35" s="183"/>
      <c r="G35" s="18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rightToLeft="1" view="pageBreakPreview" topLeftCell="A10" zoomScale="80" zoomScaleNormal="100" zoomScaleSheetLayoutView="80" workbookViewId="0">
      <selection activeCell="B13" sqref="B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334</v>
      </c>
      <c r="C2" s="55">
        <v>50</v>
      </c>
      <c r="D2" s="55" t="s">
        <v>7</v>
      </c>
      <c r="E2" s="66">
        <v>5800</v>
      </c>
      <c r="F2" s="56">
        <v>0.05</v>
      </c>
      <c r="G2" s="64">
        <f t="shared" ref="G2:G3" si="0">C2*E2*(1-F2)</f>
        <v>275500</v>
      </c>
    </row>
    <row r="3" spans="1:7" x14ac:dyDescent="0.55000000000000004">
      <c r="A3" s="37">
        <v>2</v>
      </c>
      <c r="B3" s="4" t="s">
        <v>216</v>
      </c>
      <c r="C3" s="8">
        <v>12</v>
      </c>
      <c r="D3" s="8" t="s">
        <v>7</v>
      </c>
      <c r="E3" s="67">
        <v>43870</v>
      </c>
      <c r="F3" s="5">
        <v>7.0000000000000007E-2</v>
      </c>
      <c r="G3" s="65">
        <f t="shared" si="0"/>
        <v>489589.19999999995</v>
      </c>
    </row>
    <row r="4" spans="1:7" x14ac:dyDescent="0.55000000000000004">
      <c r="A4" s="53">
        <v>3</v>
      </c>
      <c r="B4" s="54" t="s">
        <v>217</v>
      </c>
      <c r="C4" s="55">
        <v>300</v>
      </c>
      <c r="D4" s="55" t="s">
        <v>7</v>
      </c>
      <c r="E4" s="66">
        <v>4100</v>
      </c>
      <c r="F4" s="56">
        <v>0.05</v>
      </c>
      <c r="G4" s="64">
        <f>C4*E4*(1-F4)</f>
        <v>1168500</v>
      </c>
    </row>
    <row r="5" spans="1:7" x14ac:dyDescent="0.55000000000000004">
      <c r="A5" s="37">
        <v>4</v>
      </c>
      <c r="B5" s="4" t="s">
        <v>342</v>
      </c>
      <c r="C5" s="8">
        <v>2</v>
      </c>
      <c r="D5" s="8" t="s">
        <v>7</v>
      </c>
      <c r="E5" s="67">
        <v>89000</v>
      </c>
      <c r="F5" s="5">
        <v>0</v>
      </c>
      <c r="G5" s="65">
        <f t="shared" ref="G5:G31" si="1">C5*E5*(1-F5)</f>
        <v>178000</v>
      </c>
    </row>
    <row r="6" spans="1:7" x14ac:dyDescent="0.55000000000000004">
      <c r="A6" s="53">
        <v>5</v>
      </c>
      <c r="B6" s="81" t="s">
        <v>324</v>
      </c>
      <c r="C6" s="55">
        <v>24</v>
      </c>
      <c r="D6" s="55" t="s">
        <v>7</v>
      </c>
      <c r="E6" s="66">
        <v>4500</v>
      </c>
      <c r="F6" s="56">
        <v>0.05</v>
      </c>
      <c r="G6" s="64">
        <f t="shared" si="1"/>
        <v>102600</v>
      </c>
    </row>
    <row r="7" spans="1:7" x14ac:dyDescent="0.55000000000000004">
      <c r="A7" s="37">
        <v>6</v>
      </c>
      <c r="B7" s="4" t="s">
        <v>218</v>
      </c>
      <c r="C7" s="8">
        <v>72</v>
      </c>
      <c r="D7" s="8" t="s">
        <v>7</v>
      </c>
      <c r="E7" s="67">
        <v>3200</v>
      </c>
      <c r="F7" s="5">
        <v>0.05</v>
      </c>
      <c r="G7" s="65">
        <f t="shared" si="1"/>
        <v>218880</v>
      </c>
    </row>
    <row r="8" spans="1:7" x14ac:dyDescent="0.55000000000000004">
      <c r="A8" s="53">
        <v>7</v>
      </c>
      <c r="B8" s="54" t="s">
        <v>219</v>
      </c>
      <c r="C8" s="55">
        <v>10</v>
      </c>
      <c r="D8" s="55" t="s">
        <v>7</v>
      </c>
      <c r="E8" s="66">
        <v>12500</v>
      </c>
      <c r="F8" s="56">
        <v>0.05</v>
      </c>
      <c r="G8" s="64">
        <f t="shared" si="1"/>
        <v>118750</v>
      </c>
    </row>
    <row r="9" spans="1:7" x14ac:dyDescent="0.55000000000000004">
      <c r="A9" s="37">
        <v>8</v>
      </c>
      <c r="B9" s="4" t="s">
        <v>220</v>
      </c>
      <c r="C9" s="8">
        <v>10</v>
      </c>
      <c r="D9" s="8" t="s">
        <v>7</v>
      </c>
      <c r="E9" s="67">
        <v>14500</v>
      </c>
      <c r="F9" s="5">
        <v>0.05</v>
      </c>
      <c r="G9" s="65">
        <f t="shared" si="1"/>
        <v>137750</v>
      </c>
    </row>
    <row r="10" spans="1:7" x14ac:dyDescent="0.55000000000000004">
      <c r="A10" s="53">
        <v>9</v>
      </c>
      <c r="B10" s="54" t="s">
        <v>221</v>
      </c>
      <c r="C10" s="55">
        <v>10</v>
      </c>
      <c r="D10" s="55" t="s">
        <v>7</v>
      </c>
      <c r="E10" s="66">
        <v>6000</v>
      </c>
      <c r="F10" s="56">
        <v>0.05</v>
      </c>
      <c r="G10" s="64">
        <f t="shared" si="1"/>
        <v>57000</v>
      </c>
    </row>
    <row r="11" spans="1:7" x14ac:dyDescent="0.55000000000000004">
      <c r="A11" s="37">
        <v>10</v>
      </c>
      <c r="B11" s="4" t="s">
        <v>222</v>
      </c>
      <c r="C11" s="8">
        <v>24</v>
      </c>
      <c r="D11" s="8" t="s">
        <v>7</v>
      </c>
      <c r="E11" s="67">
        <v>8500</v>
      </c>
      <c r="F11" s="5">
        <v>0.05</v>
      </c>
      <c r="G11" s="65">
        <f t="shared" si="1"/>
        <v>193800</v>
      </c>
    </row>
    <row r="12" spans="1:7" x14ac:dyDescent="0.55000000000000004">
      <c r="A12" s="53">
        <v>11</v>
      </c>
      <c r="B12" s="54" t="s">
        <v>223</v>
      </c>
      <c r="C12" s="55">
        <v>100</v>
      </c>
      <c r="D12" s="55" t="s">
        <v>7</v>
      </c>
      <c r="E12" s="66">
        <v>3800</v>
      </c>
      <c r="F12" s="56">
        <v>0.05</v>
      </c>
      <c r="G12" s="64">
        <f t="shared" si="1"/>
        <v>361000</v>
      </c>
    </row>
    <row r="13" spans="1:7" x14ac:dyDescent="0.55000000000000004">
      <c r="A13" s="53">
        <v>13</v>
      </c>
      <c r="B13" s="81" t="s">
        <v>224</v>
      </c>
      <c r="C13" s="55">
        <v>12</v>
      </c>
      <c r="D13" s="55" t="s">
        <v>7</v>
      </c>
      <c r="E13" s="66">
        <v>10500</v>
      </c>
      <c r="F13" s="56">
        <v>0.05</v>
      </c>
      <c r="G13" s="64">
        <f t="shared" si="1"/>
        <v>119700</v>
      </c>
    </row>
    <row r="14" spans="1:7" x14ac:dyDescent="0.55000000000000004">
      <c r="A14" s="37">
        <v>14</v>
      </c>
      <c r="B14" s="4" t="s">
        <v>225</v>
      </c>
      <c r="C14" s="8">
        <v>4</v>
      </c>
      <c r="D14" s="8" t="s">
        <v>7</v>
      </c>
      <c r="E14" s="67">
        <v>32500</v>
      </c>
      <c r="F14" s="5">
        <v>0.05</v>
      </c>
      <c r="G14" s="65">
        <f t="shared" si="1"/>
        <v>123500</v>
      </c>
    </row>
    <row r="15" spans="1:7" x14ac:dyDescent="0.55000000000000004">
      <c r="A15" s="53">
        <v>15</v>
      </c>
      <c r="B15" s="54" t="s">
        <v>226</v>
      </c>
      <c r="C15" s="55">
        <v>10</v>
      </c>
      <c r="D15" s="55" t="s">
        <v>7</v>
      </c>
      <c r="E15" s="66">
        <v>12700</v>
      </c>
      <c r="F15" s="56">
        <v>0.05</v>
      </c>
      <c r="G15" s="64">
        <f t="shared" si="1"/>
        <v>120650</v>
      </c>
    </row>
    <row r="16" spans="1:7" x14ac:dyDescent="0.55000000000000004">
      <c r="A16" s="37">
        <v>16</v>
      </c>
      <c r="B16" s="4" t="s">
        <v>227</v>
      </c>
      <c r="C16" s="8">
        <v>40</v>
      </c>
      <c r="D16" s="8" t="s">
        <v>7</v>
      </c>
      <c r="E16" s="67">
        <v>570</v>
      </c>
      <c r="F16" s="5">
        <v>0.05</v>
      </c>
      <c r="G16" s="65">
        <f t="shared" si="1"/>
        <v>21660</v>
      </c>
    </row>
    <row r="17" spans="1:7" x14ac:dyDescent="0.55000000000000004">
      <c r="A17" s="53">
        <v>17</v>
      </c>
      <c r="B17" s="54" t="s">
        <v>228</v>
      </c>
      <c r="C17" s="55">
        <v>12</v>
      </c>
      <c r="D17" s="55" t="s">
        <v>7</v>
      </c>
      <c r="E17" s="66">
        <v>6000</v>
      </c>
      <c r="F17" s="56">
        <v>0.05</v>
      </c>
      <c r="G17" s="64">
        <f t="shared" si="1"/>
        <v>68400</v>
      </c>
    </row>
    <row r="18" spans="1:7" x14ac:dyDescent="0.55000000000000004">
      <c r="A18" s="37">
        <v>18</v>
      </c>
      <c r="B18" s="4" t="s">
        <v>229</v>
      </c>
      <c r="C18" s="8">
        <v>24</v>
      </c>
      <c r="D18" s="8" t="s">
        <v>7</v>
      </c>
      <c r="E18" s="67">
        <v>5000</v>
      </c>
      <c r="F18" s="5">
        <v>0.05</v>
      </c>
      <c r="G18" s="65">
        <f t="shared" si="1"/>
        <v>114000</v>
      </c>
    </row>
    <row r="19" spans="1:7" x14ac:dyDescent="0.55000000000000004">
      <c r="A19" s="53">
        <v>19</v>
      </c>
      <c r="B19" s="54" t="s">
        <v>230</v>
      </c>
      <c r="C19" s="55">
        <v>3</v>
      </c>
      <c r="D19" s="55" t="s">
        <v>7</v>
      </c>
      <c r="E19" s="66">
        <v>39000</v>
      </c>
      <c r="F19" s="56">
        <v>0</v>
      </c>
      <c r="G19" s="64">
        <f t="shared" si="1"/>
        <v>117000</v>
      </c>
    </row>
    <row r="20" spans="1:7" x14ac:dyDescent="0.55000000000000004">
      <c r="A20" s="37">
        <v>20</v>
      </c>
      <c r="B20" s="4" t="s">
        <v>341</v>
      </c>
      <c r="C20" s="8">
        <v>72</v>
      </c>
      <c r="D20" s="8" t="s">
        <v>7</v>
      </c>
      <c r="E20" s="67">
        <v>11200</v>
      </c>
      <c r="F20" s="5"/>
      <c r="G20" s="65">
        <f t="shared" si="1"/>
        <v>806400</v>
      </c>
    </row>
    <row r="21" spans="1:7" x14ac:dyDescent="0.55000000000000004">
      <c r="A21" s="53">
        <f t="shared" ref="A21:A31" si="2">A20+1</f>
        <v>21</v>
      </c>
      <c r="B21" s="54"/>
      <c r="C21" s="55"/>
      <c r="D21" s="55"/>
      <c r="E21" s="66"/>
      <c r="F21" s="56"/>
      <c r="G21" s="64">
        <f t="shared" si="1"/>
        <v>0</v>
      </c>
    </row>
    <row r="22" spans="1:7" x14ac:dyDescent="0.55000000000000004">
      <c r="A22" s="37">
        <f t="shared" si="2"/>
        <v>22</v>
      </c>
      <c r="B22" s="4"/>
      <c r="C22" s="8"/>
      <c r="D22" s="8"/>
      <c r="E22" s="67"/>
      <c r="F22" s="5"/>
      <c r="G22" s="65">
        <f t="shared" si="1"/>
        <v>0</v>
      </c>
    </row>
    <row r="23" spans="1:7" x14ac:dyDescent="0.55000000000000004">
      <c r="A23" s="53">
        <f t="shared" si="2"/>
        <v>23</v>
      </c>
      <c r="B23" s="54"/>
      <c r="C23" s="55"/>
      <c r="D23" s="55"/>
      <c r="E23" s="66"/>
      <c r="F23" s="56"/>
      <c r="G23" s="64">
        <f t="shared" si="1"/>
        <v>0</v>
      </c>
    </row>
    <row r="24" spans="1:7" x14ac:dyDescent="0.55000000000000004">
      <c r="A24" s="37">
        <f t="shared" si="2"/>
        <v>24</v>
      </c>
      <c r="B24" s="4"/>
      <c r="C24" s="8"/>
      <c r="D24" s="8"/>
      <c r="E24" s="67"/>
      <c r="F24" s="5"/>
      <c r="G24" s="65">
        <f t="shared" si="1"/>
        <v>0</v>
      </c>
    </row>
    <row r="25" spans="1:7" x14ac:dyDescent="0.55000000000000004">
      <c r="A25" s="53">
        <f t="shared" si="2"/>
        <v>25</v>
      </c>
      <c r="B25" s="54"/>
      <c r="C25" s="55"/>
      <c r="D25" s="55"/>
      <c r="E25" s="66"/>
      <c r="F25" s="56"/>
      <c r="G25" s="64">
        <f t="shared" si="1"/>
        <v>0</v>
      </c>
    </row>
    <row r="26" spans="1:7" x14ac:dyDescent="0.55000000000000004">
      <c r="A26" s="37">
        <f t="shared" si="2"/>
        <v>26</v>
      </c>
      <c r="B26" s="4"/>
      <c r="C26" s="8"/>
      <c r="D26" s="8"/>
      <c r="E26" s="67"/>
      <c r="F26" s="5"/>
      <c r="G26" s="65">
        <f t="shared" si="1"/>
        <v>0</v>
      </c>
    </row>
    <row r="27" spans="1:7" x14ac:dyDescent="0.55000000000000004">
      <c r="A27" s="53">
        <f t="shared" si="2"/>
        <v>27</v>
      </c>
      <c r="B27" s="54"/>
      <c r="C27" s="55"/>
      <c r="D27" s="55"/>
      <c r="E27" s="66"/>
      <c r="F27" s="56"/>
      <c r="G27" s="64">
        <f t="shared" si="1"/>
        <v>0</v>
      </c>
    </row>
    <row r="28" spans="1:7" x14ac:dyDescent="0.55000000000000004">
      <c r="A28" s="37">
        <f t="shared" si="2"/>
        <v>28</v>
      </c>
      <c r="B28" s="4"/>
      <c r="C28" s="8"/>
      <c r="D28" s="8"/>
      <c r="E28" s="67"/>
      <c r="F28" s="5"/>
      <c r="G28" s="65">
        <f t="shared" si="1"/>
        <v>0</v>
      </c>
    </row>
    <row r="29" spans="1:7" x14ac:dyDescent="0.55000000000000004">
      <c r="A29" s="53">
        <f t="shared" si="2"/>
        <v>29</v>
      </c>
      <c r="B29" s="54"/>
      <c r="C29" s="55"/>
      <c r="D29" s="55"/>
      <c r="E29" s="66"/>
      <c r="F29" s="56"/>
      <c r="G29" s="64">
        <f t="shared" si="1"/>
        <v>0</v>
      </c>
    </row>
    <row r="30" spans="1:7" x14ac:dyDescent="0.55000000000000004">
      <c r="A30" s="37">
        <f t="shared" si="2"/>
        <v>30</v>
      </c>
      <c r="B30" s="4"/>
      <c r="C30" s="8"/>
      <c r="D30" s="8"/>
      <c r="E30" s="67"/>
      <c r="F30" s="5"/>
      <c r="G30" s="65">
        <f t="shared" si="1"/>
        <v>0</v>
      </c>
    </row>
    <row r="31" spans="1:7" ht="18" thickBot="1" x14ac:dyDescent="0.6">
      <c r="A31" s="53">
        <f t="shared" si="2"/>
        <v>31</v>
      </c>
      <c r="B31" s="54"/>
      <c r="C31" s="55"/>
      <c r="D31" s="55"/>
      <c r="E31" s="66"/>
      <c r="F31" s="56"/>
      <c r="G31" s="64">
        <f t="shared" si="1"/>
        <v>0</v>
      </c>
    </row>
    <row r="32" spans="1:7" ht="18.600000000000001" x14ac:dyDescent="0.6">
      <c r="A32" s="117"/>
      <c r="B32" s="118"/>
      <c r="C32" s="118"/>
      <c r="D32" s="118"/>
      <c r="E32" s="185" t="s">
        <v>162</v>
      </c>
      <c r="F32" s="185"/>
      <c r="G32" s="69">
        <f>SUM(G2:G31)</f>
        <v>4792679.2</v>
      </c>
    </row>
  </sheetData>
  <mergeCells count="1">
    <mergeCell ref="E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20</vt:i4>
      </vt:variant>
    </vt:vector>
  </HeadingPairs>
  <TitlesOfParts>
    <vt:vector size="37" baseType="lpstr">
      <vt:lpstr>1</vt:lpstr>
      <vt:lpstr>f-22-tavana</vt:lpstr>
      <vt:lpstr>f-23-abbas</vt:lpstr>
      <vt:lpstr>f-24</vt:lpstr>
      <vt:lpstr>f-25-m-101</vt:lpstr>
      <vt:lpstr>f-25-m-102</vt:lpstr>
      <vt:lpstr>f-27</vt:lpstr>
      <vt:lpstr>f-28</vt:lpstr>
      <vt:lpstr>Esfahan-kharid</vt:lpstr>
      <vt:lpstr>f-31</vt:lpstr>
      <vt:lpstr>f-32-abbas</vt:lpstr>
      <vt:lpstr>f-34-1-ghazvin</vt:lpstr>
      <vt:lpstr>f-34-2-ghazvin</vt:lpstr>
      <vt:lpstr>f-35-abbas</vt:lpstr>
      <vt:lpstr>f-36-mostafa</vt:lpstr>
      <vt:lpstr>f-37-abbas</vt:lpstr>
      <vt:lpstr>f-38-abbas</vt:lpstr>
      <vt:lpstr>'1'!Print_Area</vt:lpstr>
      <vt:lpstr>'Esfahan-kharid'!Print_Area</vt:lpstr>
      <vt:lpstr>'f-22-tavana'!Print_Area</vt:lpstr>
      <vt:lpstr>'f-23-abbas'!Print_Area</vt:lpstr>
      <vt:lpstr>'f-24'!Print_Area</vt:lpstr>
      <vt:lpstr>'f-25-m-101'!Print_Area</vt:lpstr>
      <vt:lpstr>'f-25-m-102'!Print_Area</vt:lpstr>
      <vt:lpstr>'f-27'!Print_Area</vt:lpstr>
      <vt:lpstr>'f-28'!Print_Area</vt:lpstr>
      <vt:lpstr>'f-31'!Print_Area</vt:lpstr>
      <vt:lpstr>'f-32-abbas'!Print_Area</vt:lpstr>
      <vt:lpstr>'f-35-abbas'!Print_Area</vt:lpstr>
      <vt:lpstr>'f-36-mostafa'!Print_Area</vt:lpstr>
      <vt:lpstr>'f-37-abbas'!Print_Area</vt:lpstr>
      <vt:lpstr>'f-38-abbas'!Print_Area</vt:lpstr>
      <vt:lpstr>'1'!Print_Titles</vt:lpstr>
      <vt:lpstr>'f-35-abbas'!Print_Titles</vt:lpstr>
      <vt:lpstr>'f-36-mostafa'!Print_Titles</vt:lpstr>
      <vt:lpstr>'f-37-abbas'!Print_Titles</vt:lpstr>
      <vt:lpstr>'f-38-abbas'!Print_Titles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2021-02-21T18:03:27Z</dcterms:modified>
</cp:coreProperties>
</file>