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56" tabRatio="769" activeTab="7"/>
  </bookViews>
  <sheets>
    <sheet name="محصولات" sheetId="3" r:id="rId1"/>
    <sheet name="stock" sheetId="16" r:id="rId2"/>
    <sheet name="products-dropdown" sheetId="14" state="hidden" r:id="rId3"/>
    <sheet name="chnagename" sheetId="12" state="hidden" r:id="rId4"/>
    <sheet name="order" sheetId="11" state="hidden" r:id="rId5"/>
    <sheet name="ریز فاکتور ها خرید" sheetId="1" r:id="rId6"/>
    <sheet name="فاکتور خرید" sheetId="7" state="hidden" r:id="rId7"/>
    <sheet name="ریز فاکتور فروش" sheetId="17" r:id="rId8"/>
    <sheet name="فاکتورهای فروش" sheetId="8" state="hidden" r:id="rId9"/>
    <sheet name="تامین کننده ها" sheetId="6" state="hidden" r:id="rId10"/>
    <sheet name="دریافتی ها" sheetId="4" state="hidden" r:id="rId11"/>
    <sheet name="بدهی ها" sheetId="5" state="hidden" r:id="rId12"/>
    <sheet name="print" sheetId="15" r:id="rId13"/>
    <sheet name="توضیحات" sheetId="10" state="hidden" r:id="rId14"/>
  </sheets>
  <definedNames>
    <definedName name="_xlnm._FilterDatabase" localSheetId="12" hidden="1">print!$B$1:$C$538</definedName>
    <definedName name="_xlnm._FilterDatabase" localSheetId="1" hidden="1">stock!$A$1:$L$576</definedName>
    <definedName name="_xlnm._FilterDatabase" localSheetId="0" hidden="1">محصولات!$A$1:$K$552</definedName>
    <definedName name="اتود">'products-dropdown'!$B$2:$B$17</definedName>
    <definedName name="پاکن">'products-dropdown'!$G$2:$G$16</definedName>
    <definedName name="پایه_چسب">'products-dropdown'!$S$2:$S$9</definedName>
    <definedName name="پست_ایت">'products-dropdown'!$L$2:$L$13</definedName>
    <definedName name="تحریر">order!$N$2:$N$155</definedName>
    <definedName name="تخته">'products-dropdown'!$M$2:$M$11</definedName>
    <definedName name="تراش">'products-dropdown'!$H$2:$H$15</definedName>
    <definedName name="جامدادی">'products-dropdown'!$N$2:$N$5</definedName>
    <definedName name="چسب">'products-dropdown'!$O$2:$O$14</definedName>
    <definedName name="خطکش_پرگار">'products-dropdown'!$K$2:$K$15</definedName>
    <definedName name="خمیربازی">'products-dropdown'!$P$2:$P$9</definedName>
    <definedName name="خودکار">'products-dropdown'!$E$2:$E$19</definedName>
    <definedName name="دفتر">'products-dropdown'!$Q$2:$Q$69</definedName>
    <definedName name="دوخت">'products-dropdown'!$R$2:$R$13</definedName>
    <definedName name="روانویس">'products-dropdown'!$F$2:$F$16</definedName>
    <definedName name="سایراداری">'products-dropdown'!$T$2:$T$52</definedName>
    <definedName name="سایرنقاشی">'products-dropdown'!$V$2:$V$21</definedName>
    <definedName name="غلطگیر">'products-dropdown'!$U$2:$U$11</definedName>
    <definedName name="قیچی">'products-dropdown'!$W$2:$W$3</definedName>
    <definedName name="کادو">'products-dropdown'!$X$2:$X$6</definedName>
    <definedName name="گیره_مگنت">'products-dropdown'!$Y$2:$Y$32</definedName>
    <definedName name="ماژیک">'products-dropdown'!$I$2:$I$31</definedName>
    <definedName name="محصولات">'products-dropdown'!$A$2:$A$24</definedName>
    <definedName name="مداد">'products-dropdown'!$D$2:$D$17</definedName>
    <definedName name="مدادرنگی">'products-dropdown'!$J$2:$J$21</definedName>
    <definedName name="نوک">'products-dropdown'!$C$2:$C$15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4" i="16" l="1"/>
  <c r="C5" i="16" l="1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516" i="16"/>
  <c r="C517" i="16"/>
  <c r="C518" i="16"/>
  <c r="C519" i="16"/>
  <c r="C520" i="16"/>
  <c r="C521" i="16"/>
  <c r="C522" i="16"/>
  <c r="C523" i="16"/>
  <c r="C524" i="16"/>
  <c r="C525" i="16"/>
  <c r="C526" i="16"/>
  <c r="C527" i="16"/>
  <c r="C528" i="16"/>
  <c r="C529" i="16"/>
  <c r="C530" i="16"/>
  <c r="C531" i="16"/>
  <c r="C532" i="16"/>
  <c r="C533" i="16"/>
  <c r="C534" i="16"/>
  <c r="C535" i="16"/>
  <c r="C536" i="16"/>
  <c r="C537" i="16"/>
  <c r="C538" i="16"/>
  <c r="C539" i="16"/>
  <c r="C540" i="16"/>
  <c r="C541" i="16"/>
  <c r="C542" i="16"/>
  <c r="C543" i="16"/>
  <c r="C544" i="16"/>
  <c r="C545" i="16"/>
  <c r="C546" i="16"/>
  <c r="C547" i="16"/>
  <c r="C548" i="16"/>
  <c r="C549" i="16"/>
  <c r="C550" i="16"/>
  <c r="C551" i="16"/>
  <c r="C552" i="16"/>
  <c r="C553" i="16"/>
  <c r="C554" i="16"/>
  <c r="C555" i="16"/>
  <c r="C556" i="16"/>
  <c r="C557" i="16"/>
  <c r="C558" i="16"/>
  <c r="C559" i="16"/>
  <c r="C560" i="16"/>
  <c r="C561" i="16"/>
  <c r="C562" i="16"/>
  <c r="C563" i="16"/>
  <c r="C564" i="16"/>
  <c r="C565" i="16"/>
  <c r="C566" i="16"/>
  <c r="C567" i="16"/>
  <c r="C568" i="16"/>
  <c r="C569" i="16"/>
  <c r="C570" i="16"/>
  <c r="C571" i="16"/>
  <c r="C572" i="16"/>
  <c r="C573" i="16"/>
  <c r="C574" i="16"/>
  <c r="C575" i="16"/>
  <c r="C576" i="16"/>
  <c r="C4" i="16"/>
  <c r="G57" i="1" l="1"/>
  <c r="G56" i="1"/>
  <c r="G55" i="1"/>
  <c r="G54" i="1"/>
  <c r="G53" i="1"/>
  <c r="G34" i="1"/>
  <c r="G33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E542" i="3" l="1"/>
  <c r="E543" i="3"/>
  <c r="N542" i="3"/>
  <c r="N543" i="3"/>
  <c r="E544" i="3"/>
  <c r="E545" i="3"/>
  <c r="N544" i="3"/>
  <c r="N545" i="3"/>
  <c r="D533" i="3"/>
  <c r="D511" i="3"/>
  <c r="E388" i="3"/>
  <c r="N388" i="3"/>
  <c r="E387" i="3"/>
  <c r="N387" i="3"/>
  <c r="E408" i="3"/>
  <c r="N408" i="3"/>
  <c r="D407" i="3"/>
  <c r="E407" i="3"/>
  <c r="N407" i="3"/>
  <c r="E352" i="3"/>
  <c r="N352" i="3"/>
  <c r="E341" i="3"/>
  <c r="E342" i="3"/>
  <c r="N341" i="3"/>
  <c r="N342" i="3"/>
  <c r="E346" i="3"/>
  <c r="N346" i="3"/>
  <c r="E327" i="3"/>
  <c r="E328" i="3"/>
  <c r="N327" i="3"/>
  <c r="N328" i="3"/>
  <c r="E297" i="3" l="1"/>
  <c r="N297" i="3"/>
  <c r="E311" i="3"/>
  <c r="N311" i="3"/>
  <c r="E242" i="3"/>
  <c r="N242" i="3"/>
  <c r="E233" i="3"/>
  <c r="N233" i="3"/>
  <c r="E162" i="3"/>
  <c r="N162" i="3"/>
  <c r="E186" i="3"/>
  <c r="N186" i="3"/>
  <c r="D191" i="3"/>
  <c r="D187" i="3"/>
  <c r="E105" i="3" l="1"/>
  <c r="E106" i="3"/>
  <c r="N105" i="3"/>
  <c r="N106" i="3"/>
  <c r="E147" i="3"/>
  <c r="N147" i="3"/>
  <c r="E47" i="3"/>
  <c r="E48" i="3"/>
  <c r="N47" i="3"/>
  <c r="N48" i="3"/>
  <c r="D50" i="3"/>
  <c r="D14" i="3"/>
  <c r="D6" i="3"/>
  <c r="D5" i="3"/>
  <c r="D4" i="3"/>
  <c r="N344" i="3" l="1"/>
  <c r="L344" i="3"/>
  <c r="E344" i="3"/>
  <c r="N266" i="3"/>
  <c r="L266" i="3"/>
  <c r="E266" i="3"/>
  <c r="N176" i="3"/>
  <c r="L20" i="3"/>
  <c r="N418" i="3"/>
  <c r="N333" i="3"/>
  <c r="L333" i="3"/>
  <c r="E333" i="3"/>
  <c r="N287" i="3"/>
  <c r="N181" i="3"/>
  <c r="N137" i="3"/>
  <c r="N136" i="3"/>
  <c r="N135" i="3"/>
  <c r="N358" i="3"/>
  <c r="N363" i="3"/>
  <c r="N364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8" i="3"/>
  <c r="E139" i="3"/>
  <c r="E140" i="3"/>
  <c r="E141" i="3"/>
  <c r="E142" i="3"/>
  <c r="E143" i="3"/>
  <c r="E144" i="3"/>
  <c r="E145" i="3"/>
  <c r="E146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7" i="3"/>
  <c r="E178" i="3"/>
  <c r="E179" i="3"/>
  <c r="E180" i="3"/>
  <c r="E182" i="3"/>
  <c r="E183" i="3"/>
  <c r="E184" i="3"/>
  <c r="E185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4" i="3"/>
  <c r="E235" i="3"/>
  <c r="E236" i="3"/>
  <c r="E237" i="3"/>
  <c r="E238" i="3"/>
  <c r="E239" i="3"/>
  <c r="E240" i="3"/>
  <c r="E241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80" i="3"/>
  <c r="E281" i="3"/>
  <c r="E282" i="3"/>
  <c r="E279" i="3"/>
  <c r="E283" i="3"/>
  <c r="E284" i="3"/>
  <c r="E285" i="3"/>
  <c r="E286" i="3"/>
  <c r="E288" i="3"/>
  <c r="E289" i="3"/>
  <c r="E290" i="3"/>
  <c r="E291" i="3"/>
  <c r="E292" i="3"/>
  <c r="E293" i="3"/>
  <c r="E294" i="3"/>
  <c r="E295" i="3"/>
  <c r="E296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9" i="3"/>
  <c r="E330" i="3"/>
  <c r="E331" i="3"/>
  <c r="E332" i="3"/>
  <c r="E334" i="3"/>
  <c r="E335" i="3"/>
  <c r="E336" i="3"/>
  <c r="E337" i="3"/>
  <c r="E338" i="3"/>
  <c r="E339" i="3"/>
  <c r="E340" i="3"/>
  <c r="E343" i="3"/>
  <c r="E345" i="3"/>
  <c r="E347" i="3"/>
  <c r="E348" i="3"/>
  <c r="E349" i="3"/>
  <c r="E350" i="3"/>
  <c r="E351" i="3"/>
  <c r="E353" i="3"/>
  <c r="E354" i="3"/>
  <c r="E355" i="3"/>
  <c r="E356" i="3"/>
  <c r="E357" i="3"/>
  <c r="E359" i="3"/>
  <c r="E360" i="3"/>
  <c r="E361" i="3"/>
  <c r="E362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9" i="3"/>
  <c r="E410" i="3"/>
  <c r="E411" i="3"/>
  <c r="E412" i="3"/>
  <c r="E413" i="3"/>
  <c r="E414" i="3"/>
  <c r="E415" i="3"/>
  <c r="E416" i="3"/>
  <c r="E417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6" i="3"/>
  <c r="E547" i="3"/>
  <c r="E548" i="3"/>
  <c r="E549" i="3"/>
  <c r="E550" i="3"/>
  <c r="E551" i="3"/>
  <c r="E552" i="3"/>
  <c r="E4" i="3"/>
  <c r="E5" i="3"/>
  <c r="E3" i="3"/>
  <c r="E2" i="3" l="1"/>
  <c r="N505" i="3"/>
  <c r="N506" i="3"/>
  <c r="N491" i="3"/>
  <c r="N504" i="3"/>
  <c r="N507" i="3"/>
  <c r="N480" i="3"/>
  <c r="N481" i="3"/>
  <c r="N482" i="3"/>
  <c r="N411" i="3"/>
  <c r="N396" i="3"/>
  <c r="N348" i="3"/>
  <c r="N347" i="3"/>
  <c r="N345" i="3"/>
  <c r="N343" i="3"/>
  <c r="N324" i="3"/>
  <c r="N325" i="3"/>
  <c r="N228" i="3"/>
  <c r="N202" i="3"/>
  <c r="N171" i="3"/>
  <c r="N184" i="3"/>
  <c r="N182" i="3"/>
  <c r="N183" i="3"/>
  <c r="N180" i="3"/>
  <c r="N146" i="3"/>
  <c r="N125" i="3"/>
  <c r="N123" i="3"/>
  <c r="N121" i="3"/>
  <c r="N122" i="3"/>
  <c r="N124" i="3"/>
  <c r="N115" i="3"/>
  <c r="N116" i="3"/>
  <c r="N117" i="3"/>
  <c r="N118" i="3"/>
  <c r="N119" i="3"/>
  <c r="N93" i="3"/>
  <c r="N77" i="3"/>
  <c r="N76" i="3"/>
  <c r="N85" i="3"/>
  <c r="N11" i="3"/>
  <c r="N12" i="3"/>
  <c r="N19" i="3"/>
  <c r="N25" i="3"/>
  <c r="N26" i="3"/>
  <c r="N68" i="3"/>
  <c r="N66" i="3"/>
  <c r="N20" i="3"/>
  <c r="N60" i="3"/>
  <c r="N58" i="3"/>
  <c r="N56" i="3"/>
  <c r="N53" i="3"/>
  <c r="N51" i="3"/>
  <c r="N49" i="3"/>
  <c r="N40" i="3"/>
  <c r="N38" i="3"/>
  <c r="N35" i="3"/>
  <c r="N29" i="3"/>
  <c r="N27" i="3"/>
  <c r="N23" i="3"/>
  <c r="N107" i="3" l="1"/>
  <c r="N280" i="3"/>
  <c r="N281" i="3"/>
  <c r="N382" i="3"/>
  <c r="N383" i="3"/>
  <c r="N384" i="3"/>
  <c r="N385" i="3"/>
  <c r="N386" i="3"/>
  <c r="N308" i="3"/>
  <c r="N305" i="3"/>
  <c r="N433" i="3" l="1"/>
  <c r="N451" i="3"/>
  <c r="N452" i="3"/>
  <c r="N453" i="3"/>
  <c r="N454" i="3"/>
  <c r="N456" i="3" l="1"/>
  <c r="N459" i="3"/>
  <c r="N460" i="3"/>
  <c r="N461" i="3"/>
  <c r="N458" i="3"/>
  <c r="N467" i="3"/>
  <c r="N466" i="3"/>
  <c r="N462" i="3"/>
  <c r="N463" i="3"/>
  <c r="N464" i="3"/>
  <c r="N465" i="3"/>
  <c r="N457" i="3"/>
  <c r="A539" i="15" l="1"/>
  <c r="A540" i="15" s="1"/>
  <c r="A541" i="15" s="1"/>
  <c r="A542" i="15" s="1"/>
  <c r="A543" i="15" s="1"/>
  <c r="A544" i="15" s="1"/>
  <c r="A545" i="15" s="1"/>
  <c r="A546" i="15" s="1"/>
  <c r="A547" i="15" s="1"/>
  <c r="A548" i="15" s="1"/>
  <c r="A549" i="15" s="1"/>
  <c r="A550" i="15" s="1"/>
  <c r="A551" i="15" s="1"/>
  <c r="A552" i="15" s="1"/>
  <c r="A553" i="15" s="1"/>
  <c r="A554" i="15" s="1"/>
  <c r="A555" i="15" s="1"/>
  <c r="A556" i="15" s="1"/>
  <c r="A557" i="15" s="1"/>
  <c r="A558" i="15" s="1"/>
  <c r="A559" i="15" s="1"/>
  <c r="A560" i="15" s="1"/>
  <c r="A561" i="15" s="1"/>
  <c r="A562" i="15" s="1"/>
  <c r="A563" i="15" s="1"/>
  <c r="A564" i="15" s="1"/>
  <c r="A565" i="15" s="1"/>
  <c r="A4" i="15"/>
  <c r="A5" i="15"/>
  <c r="A6" i="15"/>
  <c r="A7" i="15"/>
  <c r="A8" i="15" s="1"/>
  <c r="A9" i="15" s="1"/>
  <c r="A10" i="15"/>
  <c r="A11" i="15"/>
  <c r="A12" i="15" s="1"/>
  <c r="A13" i="15" s="1"/>
  <c r="A14" i="15"/>
  <c r="A15" i="15"/>
  <c r="A16" i="15" s="1"/>
  <c r="A17" i="15" s="1"/>
  <c r="A18" i="15" s="1"/>
  <c r="A19" i="15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A367" i="15" s="1"/>
  <c r="A368" i="15" s="1"/>
  <c r="A369" i="15" s="1"/>
  <c r="A370" i="15" s="1"/>
  <c r="A371" i="15" s="1"/>
  <c r="A372" i="15" s="1"/>
  <c r="A373" i="15" s="1"/>
  <c r="A374" i="15" s="1"/>
  <c r="A375" i="15" s="1"/>
  <c r="A376" i="15" s="1"/>
  <c r="A377" i="15" s="1"/>
  <c r="A378" i="15" s="1"/>
  <c r="A379" i="15" s="1"/>
  <c r="A380" i="15" s="1"/>
  <c r="A381" i="15" s="1"/>
  <c r="A382" i="15" s="1"/>
  <c r="A383" i="15" s="1"/>
  <c r="A384" i="15" s="1"/>
  <c r="A385" i="15" s="1"/>
  <c r="A386" i="15" s="1"/>
  <c r="A387" i="15" s="1"/>
  <c r="A388" i="15" s="1"/>
  <c r="A389" i="15" s="1"/>
  <c r="A390" i="15" s="1"/>
  <c r="A391" i="15" s="1"/>
  <c r="A392" i="15" s="1"/>
  <c r="A393" i="15" s="1"/>
  <c r="A394" i="15" s="1"/>
  <c r="A395" i="15" s="1"/>
  <c r="A396" i="15" s="1"/>
  <c r="A397" i="15" s="1"/>
  <c r="A398" i="15" s="1"/>
  <c r="A399" i="15" s="1"/>
  <c r="A400" i="15" s="1"/>
  <c r="A401" i="15" s="1"/>
  <c r="A402" i="15" s="1"/>
  <c r="A403" i="15" s="1"/>
  <c r="A404" i="15" s="1"/>
  <c r="A405" i="15" s="1"/>
  <c r="A406" i="15" s="1"/>
  <c r="A407" i="15" s="1"/>
  <c r="A408" i="15" s="1"/>
  <c r="A409" i="15" s="1"/>
  <c r="A410" i="15" s="1"/>
  <c r="A411" i="15" s="1"/>
  <c r="A412" i="15" s="1"/>
  <c r="A413" i="15" s="1"/>
  <c r="A414" i="15" s="1"/>
  <c r="A415" i="15" s="1"/>
  <c r="A416" i="15" s="1"/>
  <c r="A417" i="15" s="1"/>
  <c r="A418" i="15" s="1"/>
  <c r="A419" i="15" s="1"/>
  <c r="A420" i="15" s="1"/>
  <c r="A421" i="15" s="1"/>
  <c r="A422" i="15" s="1"/>
  <c r="A423" i="15" s="1"/>
  <c r="A424" i="15" s="1"/>
  <c r="A425" i="15" s="1"/>
  <c r="A426" i="15" s="1"/>
  <c r="A427" i="15" s="1"/>
  <c r="A428" i="15" s="1"/>
  <c r="A429" i="15" s="1"/>
  <c r="A430" i="15" s="1"/>
  <c r="A431" i="15" s="1"/>
  <c r="A432" i="15" s="1"/>
  <c r="A433" i="15" s="1"/>
  <c r="A434" i="15" s="1"/>
  <c r="A435" i="15" s="1"/>
  <c r="A436" i="15" s="1"/>
  <c r="A437" i="15" s="1"/>
  <c r="A438" i="15" s="1"/>
  <c r="A439" i="15" s="1"/>
  <c r="A440" i="15" s="1"/>
  <c r="A441" i="15" s="1"/>
  <c r="A442" i="15" s="1"/>
  <c r="A443" i="15" s="1"/>
  <c r="A444" i="15" s="1"/>
  <c r="A445" i="15" s="1"/>
  <c r="A446" i="15" s="1"/>
  <c r="A447" i="15" s="1"/>
  <c r="A448" i="15" s="1"/>
  <c r="A449" i="15" s="1"/>
  <c r="A450" i="15" s="1"/>
  <c r="A451" i="15" s="1"/>
  <c r="A452" i="15" s="1"/>
  <c r="A453" i="15" s="1"/>
  <c r="A454" i="15" s="1"/>
  <c r="A455" i="15" s="1"/>
  <c r="A456" i="15" s="1"/>
  <c r="A457" i="15" s="1"/>
  <c r="A458" i="15" s="1"/>
  <c r="A459" i="15" s="1"/>
  <c r="A460" i="15" s="1"/>
  <c r="A461" i="15" s="1"/>
  <c r="A462" i="15" s="1"/>
  <c r="A463" i="15" s="1"/>
  <c r="A464" i="15" s="1"/>
  <c r="A465" i="15" s="1"/>
  <c r="A466" i="15" s="1"/>
  <c r="A467" i="15" s="1"/>
  <c r="A468" i="15" s="1"/>
  <c r="A469" i="15" s="1"/>
  <c r="A470" i="15" s="1"/>
  <c r="A471" i="15" s="1"/>
  <c r="A472" i="15" s="1"/>
  <c r="A473" i="15" s="1"/>
  <c r="A474" i="15" s="1"/>
  <c r="A475" i="15" s="1"/>
  <c r="A476" i="15" s="1"/>
  <c r="A477" i="15" s="1"/>
  <c r="A478" i="15" s="1"/>
  <c r="A479" i="15" s="1"/>
  <c r="A480" i="15" s="1"/>
  <c r="A481" i="15" s="1"/>
  <c r="A482" i="15" s="1"/>
  <c r="A483" i="15" s="1"/>
  <c r="A484" i="15" s="1"/>
  <c r="A485" i="15" s="1"/>
  <c r="A486" i="15" s="1"/>
  <c r="A487" i="15" s="1"/>
  <c r="A488" i="15" s="1"/>
  <c r="A489" i="15" s="1"/>
  <c r="A490" i="15" s="1"/>
  <c r="A491" i="15" s="1"/>
  <c r="A492" i="15" s="1"/>
  <c r="A493" i="15" s="1"/>
  <c r="A494" i="15" s="1"/>
  <c r="A495" i="15" s="1"/>
  <c r="A496" i="15" s="1"/>
  <c r="A497" i="15" s="1"/>
  <c r="A498" i="15" s="1"/>
  <c r="A499" i="15" s="1"/>
  <c r="A500" i="15" s="1"/>
  <c r="A501" i="15" s="1"/>
  <c r="A502" i="15" s="1"/>
  <c r="A503" i="15" s="1"/>
  <c r="A504" i="15" s="1"/>
  <c r="A505" i="15" s="1"/>
  <c r="A506" i="15" s="1"/>
  <c r="A507" i="15" s="1"/>
  <c r="A508" i="15" s="1"/>
  <c r="A509" i="15" s="1"/>
  <c r="A510" i="15" s="1"/>
  <c r="A511" i="15" s="1"/>
  <c r="A512" i="15" s="1"/>
  <c r="A513" i="15" s="1"/>
  <c r="A514" i="15" s="1"/>
  <c r="A515" i="15" s="1"/>
  <c r="A516" i="15" s="1"/>
  <c r="A517" i="15" s="1"/>
  <c r="A518" i="15" s="1"/>
  <c r="A519" i="15" s="1"/>
  <c r="A520" i="15" s="1"/>
  <c r="A521" i="15" s="1"/>
  <c r="A522" i="15" s="1"/>
  <c r="A523" i="15" s="1"/>
  <c r="A524" i="15" s="1"/>
  <c r="A525" i="15" s="1"/>
  <c r="A526" i="15" s="1"/>
  <c r="A527" i="15" s="1"/>
  <c r="A528" i="15" s="1"/>
  <c r="A529" i="15" s="1"/>
  <c r="A530" i="15" s="1"/>
  <c r="A531" i="15" s="1"/>
  <c r="A532" i="15" s="1"/>
  <c r="A533" i="15" s="1"/>
  <c r="A534" i="15" s="1"/>
  <c r="A535" i="15" s="1"/>
  <c r="A536" i="15" s="1"/>
  <c r="A537" i="15" s="1"/>
  <c r="A538" i="15" s="1"/>
  <c r="A3" i="15"/>
  <c r="L2" i="3" l="1"/>
  <c r="L3" i="3"/>
  <c r="L4" i="3"/>
  <c r="L5" i="3"/>
  <c r="L6" i="3"/>
  <c r="L7" i="3"/>
  <c r="L8" i="3"/>
  <c r="L9" i="3"/>
  <c r="L10" i="3"/>
  <c r="L13" i="3"/>
  <c r="L14" i="3"/>
  <c r="L15" i="3"/>
  <c r="L16" i="3"/>
  <c r="L17" i="3"/>
  <c r="L18" i="3"/>
  <c r="L21" i="3"/>
  <c r="L22" i="3"/>
  <c r="L24" i="3"/>
  <c r="L28" i="3"/>
  <c r="L30" i="3"/>
  <c r="L31" i="3"/>
  <c r="L32" i="3"/>
  <c r="L33" i="3"/>
  <c r="L34" i="3"/>
  <c r="L36" i="3"/>
  <c r="L37" i="3"/>
  <c r="L39" i="3"/>
  <c r="L41" i="3"/>
  <c r="L42" i="3"/>
  <c r="L43" i="3"/>
  <c r="L44" i="3"/>
  <c r="L45" i="3"/>
  <c r="L46" i="3"/>
  <c r="L50" i="3"/>
  <c r="L52" i="3"/>
  <c r="L54" i="3"/>
  <c r="L55" i="3"/>
  <c r="L57" i="3"/>
  <c r="L59" i="3"/>
  <c r="L61" i="3"/>
  <c r="L62" i="3"/>
  <c r="L63" i="3"/>
  <c r="L64" i="3"/>
  <c r="L65" i="3"/>
  <c r="L67" i="3"/>
  <c r="L69" i="3"/>
  <c r="L70" i="3"/>
  <c r="L71" i="3"/>
  <c r="L72" i="3"/>
  <c r="L73" i="3"/>
  <c r="L74" i="3"/>
  <c r="L75" i="3"/>
  <c r="L78" i="3"/>
  <c r="L79" i="3"/>
  <c r="L80" i="3"/>
  <c r="L81" i="3"/>
  <c r="L82" i="3"/>
  <c r="L83" i="3"/>
  <c r="L84" i="3"/>
  <c r="L86" i="3"/>
  <c r="L87" i="3"/>
  <c r="L88" i="3"/>
  <c r="L89" i="3"/>
  <c r="L90" i="3"/>
  <c r="L91" i="3"/>
  <c r="L92" i="3"/>
  <c r="L94" i="3"/>
  <c r="L95" i="3"/>
  <c r="L96" i="3"/>
  <c r="L97" i="3"/>
  <c r="L98" i="3"/>
  <c r="L99" i="3"/>
  <c r="L100" i="3"/>
  <c r="L101" i="3"/>
  <c r="L102" i="3"/>
  <c r="L103" i="3"/>
  <c r="L104" i="3"/>
  <c r="L108" i="3"/>
  <c r="L109" i="3"/>
  <c r="L110" i="3"/>
  <c r="L111" i="3"/>
  <c r="L112" i="3"/>
  <c r="L113" i="3"/>
  <c r="L114" i="3"/>
  <c r="L120" i="3"/>
  <c r="L126" i="3"/>
  <c r="L127" i="3"/>
  <c r="L128" i="3"/>
  <c r="L129" i="3"/>
  <c r="L130" i="3"/>
  <c r="L131" i="3"/>
  <c r="L132" i="3"/>
  <c r="L133" i="3"/>
  <c r="L134" i="3"/>
  <c r="L138" i="3"/>
  <c r="L139" i="3"/>
  <c r="L140" i="3"/>
  <c r="L141" i="3"/>
  <c r="L142" i="3"/>
  <c r="L143" i="3"/>
  <c r="L144" i="3"/>
  <c r="L145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3" i="3"/>
  <c r="L164" i="3"/>
  <c r="L165" i="3"/>
  <c r="L166" i="3"/>
  <c r="L167" i="3"/>
  <c r="L168" i="3"/>
  <c r="L169" i="3"/>
  <c r="L170" i="3"/>
  <c r="L172" i="3"/>
  <c r="L173" i="3"/>
  <c r="L174" i="3"/>
  <c r="L175" i="3"/>
  <c r="L177" i="3"/>
  <c r="L178" i="3"/>
  <c r="L179" i="3"/>
  <c r="L185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9" i="3"/>
  <c r="L230" i="3"/>
  <c r="L231" i="3"/>
  <c r="L232" i="3"/>
  <c r="L234" i="3"/>
  <c r="L235" i="3"/>
  <c r="L236" i="3"/>
  <c r="L237" i="3"/>
  <c r="L238" i="3"/>
  <c r="L239" i="3"/>
  <c r="L240" i="3"/>
  <c r="L241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82" i="3"/>
  <c r="L279" i="3"/>
  <c r="L283" i="3"/>
  <c r="L284" i="3"/>
  <c r="L285" i="3"/>
  <c r="L286" i="3"/>
  <c r="L288" i="3"/>
  <c r="L289" i="3"/>
  <c r="L290" i="3"/>
  <c r="L291" i="3"/>
  <c r="L292" i="3"/>
  <c r="L293" i="3"/>
  <c r="L294" i="3"/>
  <c r="L295" i="3"/>
  <c r="L296" i="3"/>
  <c r="L298" i="3"/>
  <c r="L299" i="3"/>
  <c r="L300" i="3"/>
  <c r="L301" i="3"/>
  <c r="L302" i="3"/>
  <c r="L303" i="3"/>
  <c r="L304" i="3"/>
  <c r="L306" i="3"/>
  <c r="L307" i="3"/>
  <c r="L309" i="3"/>
  <c r="L310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6" i="3"/>
  <c r="L329" i="3"/>
  <c r="L330" i="3"/>
  <c r="L331" i="3"/>
  <c r="L332" i="3"/>
  <c r="L334" i="3"/>
  <c r="L335" i="3"/>
  <c r="L336" i="3"/>
  <c r="L337" i="3"/>
  <c r="L338" i="3"/>
  <c r="L339" i="3"/>
  <c r="L340" i="3"/>
  <c r="L349" i="3"/>
  <c r="L350" i="3"/>
  <c r="L351" i="3"/>
  <c r="L353" i="3"/>
  <c r="L354" i="3"/>
  <c r="L355" i="3"/>
  <c r="L356" i="3"/>
  <c r="L357" i="3"/>
  <c r="L359" i="3"/>
  <c r="L360" i="3"/>
  <c r="L361" i="3"/>
  <c r="L362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9" i="3"/>
  <c r="L390" i="3"/>
  <c r="L391" i="3"/>
  <c r="L392" i="3"/>
  <c r="L393" i="3"/>
  <c r="L394" i="3"/>
  <c r="L395" i="3"/>
  <c r="L397" i="3"/>
  <c r="L398" i="3"/>
  <c r="L399" i="3"/>
  <c r="L400" i="3"/>
  <c r="L401" i="3"/>
  <c r="L402" i="3"/>
  <c r="L403" i="3"/>
  <c r="L404" i="3"/>
  <c r="L405" i="3"/>
  <c r="L406" i="3"/>
  <c r="L409" i="3"/>
  <c r="L410" i="3"/>
  <c r="L412" i="3"/>
  <c r="L413" i="3"/>
  <c r="L414" i="3"/>
  <c r="L415" i="3"/>
  <c r="L416" i="3"/>
  <c r="L417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5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3" i="3"/>
  <c r="L484" i="3"/>
  <c r="L485" i="3"/>
  <c r="L486" i="3"/>
  <c r="L487" i="3"/>
  <c r="L488" i="3"/>
  <c r="L489" i="3"/>
  <c r="L490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6" i="3"/>
  <c r="L547" i="3"/>
  <c r="L548" i="3"/>
  <c r="L549" i="3"/>
  <c r="L550" i="3"/>
  <c r="L551" i="3"/>
  <c r="L552" i="3"/>
  <c r="N3" i="3" l="1"/>
  <c r="N4" i="3"/>
  <c r="N5" i="3"/>
  <c r="N7" i="3"/>
  <c r="N18" i="3"/>
  <c r="N21" i="3"/>
  <c r="N22" i="3"/>
  <c r="N24" i="3"/>
  <c r="N28" i="3"/>
  <c r="N30" i="3"/>
  <c r="N31" i="3"/>
  <c r="N32" i="3"/>
  <c r="N33" i="3"/>
  <c r="N34" i="3"/>
  <c r="N36" i="3"/>
  <c r="N37" i="3"/>
  <c r="N39" i="3"/>
  <c r="N41" i="3"/>
  <c r="N42" i="3"/>
  <c r="N43" i="3"/>
  <c r="N44" i="3"/>
  <c r="N45" i="3"/>
  <c r="N46" i="3"/>
  <c r="N50" i="3"/>
  <c r="N52" i="3"/>
  <c r="N54" i="3"/>
  <c r="N55" i="3"/>
  <c r="N57" i="3"/>
  <c r="N59" i="3"/>
  <c r="N61" i="3"/>
  <c r="N62" i="3"/>
  <c r="N63" i="3"/>
  <c r="N65" i="3"/>
  <c r="N67" i="3"/>
  <c r="N70" i="3"/>
  <c r="N71" i="3"/>
  <c r="N72" i="3"/>
  <c r="N73" i="3"/>
  <c r="N75" i="3"/>
  <c r="N78" i="3"/>
  <c r="N79" i="3"/>
  <c r="N80" i="3"/>
  <c r="N81" i="3"/>
  <c r="N82" i="3"/>
  <c r="N83" i="3"/>
  <c r="N84" i="3"/>
  <c r="N86" i="3"/>
  <c r="N87" i="3"/>
  <c r="N88" i="3"/>
  <c r="N89" i="3"/>
  <c r="N90" i="3"/>
  <c r="N91" i="3"/>
  <c r="N92" i="3"/>
  <c r="N94" i="3"/>
  <c r="N95" i="3"/>
  <c r="N96" i="3"/>
  <c r="N97" i="3"/>
  <c r="N98" i="3"/>
  <c r="N99" i="3"/>
  <c r="N100" i="3"/>
  <c r="N101" i="3"/>
  <c r="N102" i="3"/>
  <c r="N103" i="3"/>
  <c r="N104" i="3"/>
  <c r="N108" i="3"/>
  <c r="N109" i="3"/>
  <c r="N110" i="3"/>
  <c r="N111" i="3"/>
  <c r="N112" i="3"/>
  <c r="N114" i="3"/>
  <c r="N120" i="3"/>
  <c r="N126" i="3"/>
  <c r="N127" i="3"/>
  <c r="N128" i="3"/>
  <c r="N129" i="3"/>
  <c r="N130" i="3"/>
  <c r="N131" i="3"/>
  <c r="N132" i="3"/>
  <c r="N134" i="3"/>
  <c r="N138" i="3"/>
  <c r="N139" i="3"/>
  <c r="N140" i="3"/>
  <c r="N141" i="3"/>
  <c r="N142" i="3"/>
  <c r="N143" i="3"/>
  <c r="N144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1" i="3"/>
  <c r="N163" i="3"/>
  <c r="N164" i="3"/>
  <c r="N165" i="3"/>
  <c r="N166" i="3"/>
  <c r="N167" i="3"/>
  <c r="N168" i="3"/>
  <c r="N169" i="3"/>
  <c r="N172" i="3"/>
  <c r="N174" i="3"/>
  <c r="N175" i="3"/>
  <c r="N177" i="3"/>
  <c r="N178" i="3"/>
  <c r="N179" i="3"/>
  <c r="N185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3" i="3"/>
  <c r="N204" i="3"/>
  <c r="N205" i="3"/>
  <c r="N206" i="3"/>
  <c r="N207" i="3"/>
  <c r="N208" i="3"/>
  <c r="N209" i="3"/>
  <c r="N210" i="3"/>
  <c r="N211" i="3"/>
  <c r="N212" i="3"/>
  <c r="N213" i="3"/>
  <c r="N215" i="3"/>
  <c r="N218" i="3"/>
  <c r="N219" i="3"/>
  <c r="N220" i="3"/>
  <c r="N221" i="3"/>
  <c r="N222" i="3"/>
  <c r="N225" i="3"/>
  <c r="N226" i="3"/>
  <c r="N227" i="3"/>
  <c r="N229" i="3"/>
  <c r="N230" i="3"/>
  <c r="N231" i="3"/>
  <c r="N232" i="3"/>
  <c r="N234" i="3"/>
  <c r="N235" i="3"/>
  <c r="N236" i="3"/>
  <c r="N237" i="3"/>
  <c r="N238" i="3"/>
  <c r="N240" i="3"/>
  <c r="N241" i="3"/>
  <c r="N244" i="3"/>
  <c r="N245" i="3"/>
  <c r="N248" i="3"/>
  <c r="N249" i="3"/>
  <c r="N250" i="3"/>
  <c r="N251" i="3"/>
  <c r="N252" i="3"/>
  <c r="N253" i="3"/>
  <c r="N254" i="3"/>
  <c r="N255" i="3"/>
  <c r="N256" i="3"/>
  <c r="N257" i="3"/>
  <c r="N259" i="3"/>
  <c r="N260" i="3"/>
  <c r="N261" i="3"/>
  <c r="N262" i="3"/>
  <c r="N263" i="3"/>
  <c r="N264" i="3"/>
  <c r="N265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82" i="3"/>
  <c r="N279" i="3"/>
  <c r="N283" i="3"/>
  <c r="N284" i="3"/>
  <c r="N285" i="3"/>
  <c r="N286" i="3"/>
  <c r="N288" i="3"/>
  <c r="N289" i="3"/>
  <c r="N291" i="3"/>
  <c r="N292" i="3"/>
  <c r="N293" i="3"/>
  <c r="N295" i="3"/>
  <c r="N296" i="3"/>
  <c r="N298" i="3"/>
  <c r="N299" i="3"/>
  <c r="N300" i="3"/>
  <c r="N301" i="3"/>
  <c r="N302" i="3"/>
  <c r="N303" i="3"/>
  <c r="N304" i="3"/>
  <c r="N306" i="3"/>
  <c r="N307" i="3"/>
  <c r="N312" i="3"/>
  <c r="N313" i="3"/>
  <c r="N314" i="3"/>
  <c r="N316" i="3"/>
  <c r="N317" i="3"/>
  <c r="N319" i="3"/>
  <c r="N320" i="3"/>
  <c r="N321" i="3"/>
  <c r="N322" i="3"/>
  <c r="N323" i="3"/>
  <c r="N326" i="3"/>
  <c r="N329" i="3"/>
  <c r="N330" i="3"/>
  <c r="N331" i="3"/>
  <c r="N332" i="3"/>
  <c r="N334" i="3"/>
  <c r="N335" i="3"/>
  <c r="N336" i="3"/>
  <c r="N337" i="3"/>
  <c r="N338" i="3"/>
  <c r="N339" i="3"/>
  <c r="N340" i="3"/>
  <c r="N349" i="3"/>
  <c r="N350" i="3"/>
  <c r="N353" i="3"/>
  <c r="N354" i="3"/>
  <c r="N355" i="3"/>
  <c r="N356" i="3"/>
  <c r="N357" i="3"/>
  <c r="N359" i="3"/>
  <c r="N360" i="3"/>
  <c r="N361" i="3"/>
  <c r="N362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9" i="3"/>
  <c r="N390" i="3"/>
  <c r="N391" i="3"/>
  <c r="N392" i="3"/>
  <c r="N393" i="3"/>
  <c r="N394" i="3"/>
  <c r="N395" i="3"/>
  <c r="N397" i="3"/>
  <c r="N398" i="3"/>
  <c r="N399" i="3"/>
  <c r="N400" i="3"/>
  <c r="N401" i="3"/>
  <c r="N404" i="3"/>
  <c r="N405" i="3"/>
  <c r="N406" i="3"/>
  <c r="N409" i="3"/>
  <c r="N410" i="3"/>
  <c r="N412" i="3"/>
  <c r="N413" i="3"/>
  <c r="N414" i="3"/>
  <c r="N415" i="3"/>
  <c r="N416" i="3"/>
  <c r="N417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5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3" i="3"/>
  <c r="N484" i="3"/>
  <c r="N485" i="3"/>
  <c r="N486" i="3"/>
  <c r="N487" i="3"/>
  <c r="N488" i="3"/>
  <c r="N489" i="3"/>
  <c r="N490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6" i="3"/>
  <c r="N547" i="3"/>
  <c r="N548" i="3"/>
  <c r="N549" i="3"/>
  <c r="N550" i="3"/>
  <c r="N551" i="3"/>
  <c r="N552" i="3"/>
  <c r="N2" i="3"/>
  <c r="C259" i="12" l="1"/>
  <c r="C260" i="12"/>
  <c r="C261" i="12"/>
  <c r="C262" i="12"/>
  <c r="C263" i="12"/>
  <c r="C264" i="12"/>
  <c r="C265" i="12"/>
  <c r="C266" i="12"/>
  <c r="C267" i="12"/>
  <c r="C268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1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1" i="12"/>
  <c r="M2" i="5" l="1"/>
  <c r="N3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2" i="7"/>
</calcChain>
</file>

<file path=xl/comments1.xml><?xml version="1.0" encoding="utf-8"?>
<comments xmlns="http://schemas.openxmlformats.org/spreadsheetml/2006/main">
  <authors>
    <author>Author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قرمز بدون عکس
</t>
        </r>
      </text>
    </comment>
  </commentList>
</comments>
</file>

<file path=xl/sharedStrings.xml><?xml version="1.0" encoding="utf-8"?>
<sst xmlns="http://schemas.openxmlformats.org/spreadsheetml/2006/main" count="8245" uniqueCount="1546">
  <si>
    <t>باربری</t>
  </si>
  <si>
    <t>باتری دوربین</t>
  </si>
  <si>
    <t>مغزی خودکار</t>
  </si>
  <si>
    <t>پاکن کنکو از مهدیه</t>
  </si>
  <si>
    <t>استیکر از رستمی</t>
  </si>
  <si>
    <t>نجد</t>
  </si>
  <si>
    <t>4 دی</t>
  </si>
  <si>
    <t>مقوا رنگی مصطفی</t>
  </si>
  <si>
    <t>چسب</t>
  </si>
  <si>
    <t>محو کننده نقاشی کن</t>
  </si>
  <si>
    <t>27 ابان</t>
  </si>
  <si>
    <t>بیک لارج</t>
  </si>
  <si>
    <t>15 دی</t>
  </si>
  <si>
    <t>6 بهمن</t>
  </si>
  <si>
    <t>23 بهمن</t>
  </si>
  <si>
    <t>10 بهمن</t>
  </si>
  <si>
    <t>لمینت</t>
  </si>
  <si>
    <t>ماژیک پازلی</t>
  </si>
  <si>
    <t>سی دی</t>
  </si>
  <si>
    <t>آریا</t>
  </si>
  <si>
    <t>باربری آریا</t>
  </si>
  <si>
    <t>30 بهمن</t>
  </si>
  <si>
    <t>تقویم و کاغذ کادو</t>
  </si>
  <si>
    <t>7 اسفند</t>
  </si>
  <si>
    <t>انواع دفترچه از مصطفی</t>
  </si>
  <si>
    <t>ثامن</t>
  </si>
  <si>
    <t>دفتر امیر</t>
  </si>
  <si>
    <t>تحریر پلاس دفتر</t>
  </si>
  <si>
    <t>دفترچه و کاغذ از مصطفی</t>
  </si>
  <si>
    <t>گیره و مگنت</t>
  </si>
  <si>
    <t>5 اسفند</t>
  </si>
  <si>
    <t>5 اذر</t>
  </si>
  <si>
    <t>شرح هزینه</t>
  </si>
  <si>
    <t>تاریخ</t>
  </si>
  <si>
    <t>مبلغ (هزار تومان)</t>
  </si>
  <si>
    <t>code</t>
  </si>
  <si>
    <t>name</t>
  </si>
  <si>
    <t>buy price</t>
  </si>
  <si>
    <t>sellunit</t>
  </si>
  <si>
    <t>price</t>
  </si>
  <si>
    <t>priceunit</t>
  </si>
  <si>
    <t>mdi</t>
  </si>
  <si>
    <t>groupId</t>
  </si>
  <si>
    <t>productId</t>
  </si>
  <si>
    <t>groupName</t>
  </si>
  <si>
    <t>color</t>
  </si>
  <si>
    <t>exists</t>
  </si>
  <si>
    <t>separator</t>
  </si>
  <si>
    <t>pencilA24</t>
  </si>
  <si>
    <t>مداد قرمز ادمیرال</t>
  </si>
  <si>
    <t>بسته</t>
  </si>
  <si>
    <t>مدادمشکی ادمیرال</t>
  </si>
  <si>
    <t>pencilA15</t>
  </si>
  <si>
    <t>مداد قرمز دایناسور</t>
  </si>
  <si>
    <t>عدد</t>
  </si>
  <si>
    <t>مداد مشکی دایناسور</t>
  </si>
  <si>
    <t>pencilA13</t>
  </si>
  <si>
    <t>مداد مشکی پارسیکار شش گوش</t>
  </si>
  <si>
    <t>pencilA14</t>
  </si>
  <si>
    <t>مدادمشکی فکتیس NEGRO9000</t>
  </si>
  <si>
    <t>pencilA18</t>
  </si>
  <si>
    <t>مداد مشکی فکتیس لیوانی طرح حیوانات</t>
  </si>
  <si>
    <t>pencilA22</t>
  </si>
  <si>
    <t>مداد مشکی فکتیس فلورسنت پاکن دار</t>
  </si>
  <si>
    <t>pencilA21</t>
  </si>
  <si>
    <t>مداد 3 رنگ فکتیس</t>
  </si>
  <si>
    <t>pencilA0</t>
  </si>
  <si>
    <t>مداد مشکی آریا</t>
  </si>
  <si>
    <t>مداد قرمز آریا</t>
  </si>
  <si>
    <t>pencilA4</t>
  </si>
  <si>
    <t>مداد مشکی آریا فانتزی (8طرح)</t>
  </si>
  <si>
    <t>مداد مشکی فلورسنت آریا</t>
  </si>
  <si>
    <t>pencilA23</t>
  </si>
  <si>
    <t>مداد قرمز CBS</t>
  </si>
  <si>
    <t>مداد قرمز اوسیس</t>
  </si>
  <si>
    <t>مداد مشکی خرده</t>
  </si>
  <si>
    <t>mechanicalPencila9</t>
  </si>
  <si>
    <t>mechanicalPencila12</t>
  </si>
  <si>
    <t>mechanicalPencila27</t>
  </si>
  <si>
    <t>mechanicalPencila17</t>
  </si>
  <si>
    <t>اتود 2میل پارسیکار بسته 24 عددی</t>
  </si>
  <si>
    <t>اتود 2میل لانتو بسته 20 عددی</t>
  </si>
  <si>
    <t>mechanicalPencila8</t>
  </si>
  <si>
    <t>mechanicalPencila7</t>
  </si>
  <si>
    <t>mechanicalPencila18</t>
  </si>
  <si>
    <t>mechanicalPencila15</t>
  </si>
  <si>
    <t>mechanicalPencila14</t>
  </si>
  <si>
    <t>mechanicalPencila13</t>
  </si>
  <si>
    <t>mechanicalPencila0</t>
  </si>
  <si>
    <t>mechanicalPencila16</t>
  </si>
  <si>
    <t>mechanicalPencila5</t>
  </si>
  <si>
    <t>mechanicalPencila23</t>
  </si>
  <si>
    <t>mechanicalPencila2</t>
  </si>
  <si>
    <t>mechanicalPencila26</t>
  </si>
  <si>
    <t>mechanicalPencila3</t>
  </si>
  <si>
    <t>mechanicalPencila25</t>
  </si>
  <si>
    <t>mechanicalPencila21</t>
  </si>
  <si>
    <t>mechanicalPencila24</t>
  </si>
  <si>
    <t>mechanicalPencila20</t>
  </si>
  <si>
    <t>mechanicalPencila28</t>
  </si>
  <si>
    <t>نوک اتود 2 پارسیکار</t>
  </si>
  <si>
    <t>penA9</t>
  </si>
  <si>
    <t>خودکار کیان 4 رنگ اصلی</t>
  </si>
  <si>
    <t>penA4</t>
  </si>
  <si>
    <t>خودکار پرشیا 3 رنگ اصلی</t>
  </si>
  <si>
    <t>penA30</t>
  </si>
  <si>
    <t>خودکار کنکو فینو آبی و مشکی</t>
  </si>
  <si>
    <t>penA12</t>
  </si>
  <si>
    <t>خودکار سیکلاس soft touch آبی</t>
  </si>
  <si>
    <t>penA29</t>
  </si>
  <si>
    <t>خودکار بیک فرانسه</t>
  </si>
  <si>
    <t>penA15</t>
  </si>
  <si>
    <t>خودکار کیان رنگی</t>
  </si>
  <si>
    <t>penA6</t>
  </si>
  <si>
    <t>خودکار کنکو فینو رنگی</t>
  </si>
  <si>
    <t>penA8</t>
  </si>
  <si>
    <t>خودکار الوند سفیر سبز</t>
  </si>
  <si>
    <t>penA21</t>
  </si>
  <si>
    <t>خودکار پاکندار هیپو</t>
  </si>
  <si>
    <t>penA5</t>
  </si>
  <si>
    <t>خودکار الوند سفیر 8 رنگ</t>
  </si>
  <si>
    <t>penA20</t>
  </si>
  <si>
    <t>خودکار پارسیکار 8 رنگ</t>
  </si>
  <si>
    <t>penA14</t>
  </si>
  <si>
    <t>خودکار رنگی پنتر</t>
  </si>
  <si>
    <t>خودکار بیک لارج</t>
  </si>
  <si>
    <t>خودکار بیک فشاری</t>
  </si>
  <si>
    <t>penA16</t>
  </si>
  <si>
    <t>روان نویس نوک نمدی 10رنگ پنتر</t>
  </si>
  <si>
    <t>penA1</t>
  </si>
  <si>
    <t>روان نویس نوک نمدی اونر لیوانی یا کیفی 20تایی</t>
  </si>
  <si>
    <t>penA25</t>
  </si>
  <si>
    <t>روان نویس پینتر 1233</t>
  </si>
  <si>
    <t>penA19</t>
  </si>
  <si>
    <t>روان نویس پینتر 2008</t>
  </si>
  <si>
    <t>روان نویس پینتر کوتاه 060</t>
  </si>
  <si>
    <t>روان نویس رومکس 1958</t>
  </si>
  <si>
    <t>penA23</t>
  </si>
  <si>
    <t>روان نویس ووک رنگ بندی جور</t>
  </si>
  <si>
    <t>penA24</t>
  </si>
  <si>
    <t>روان نویس ووک کوتاه 4 رنگ اصلی</t>
  </si>
  <si>
    <t>penA18</t>
  </si>
  <si>
    <t>روان نویس پارسیکار طرح یونی بال رنگبندی جور</t>
  </si>
  <si>
    <t>penA26</t>
  </si>
  <si>
    <t>روان نویس زبرا AX7</t>
  </si>
  <si>
    <t>penA17</t>
  </si>
  <si>
    <t>penA28</t>
  </si>
  <si>
    <t>قلم خوشنویسی الخطاط</t>
  </si>
  <si>
    <t>جین</t>
  </si>
  <si>
    <t>penA11</t>
  </si>
  <si>
    <t>markerA21</t>
  </si>
  <si>
    <t>ماژیک هایلایت رومکس</t>
  </si>
  <si>
    <t>markerA20</t>
  </si>
  <si>
    <t>ماژیک هایلایت معطر پنتر 6رنگ</t>
  </si>
  <si>
    <t>markerA2</t>
  </si>
  <si>
    <t>ماژیک هایلایت سی بی اس</t>
  </si>
  <si>
    <t>markerA1</t>
  </si>
  <si>
    <t>ماژیک هایلایت اسنومن</t>
  </si>
  <si>
    <t>markerA0</t>
  </si>
  <si>
    <t>ماژیک هایلایت قلمی پیکاسو</t>
  </si>
  <si>
    <t>ماژیک هایلایت پنتر</t>
  </si>
  <si>
    <t>markerA4</t>
  </si>
  <si>
    <t>ماژیک وایت برد کیان 4رنگ اصلی</t>
  </si>
  <si>
    <t>markerA18</t>
  </si>
  <si>
    <t>ماژیک وایت برد پرشیا 4رنگ اصلی</t>
  </si>
  <si>
    <t>markerA19</t>
  </si>
  <si>
    <t>ماژیک وایت برد سفیر سبز</t>
  </si>
  <si>
    <t>markerA5</t>
  </si>
  <si>
    <t>ماژیک وایت برد رومکس 4 رنگ اصلی</t>
  </si>
  <si>
    <t>ماژیک وایت برد رومکس رنگی</t>
  </si>
  <si>
    <t>ماژیک وایت برد شارژی رومکس 4 رنگ اصلی</t>
  </si>
  <si>
    <t>markerA23</t>
  </si>
  <si>
    <t>یدک ماژیک شارژی رومکس 4رنگ اصلی</t>
  </si>
  <si>
    <t>بسته 36تایی</t>
  </si>
  <si>
    <t>یدک ماژیک شارژی جیکسین رنگ بندی جور</t>
  </si>
  <si>
    <t>markerA13</t>
  </si>
  <si>
    <t>ماژیک وایت برد اسنومن تک رنگ</t>
  </si>
  <si>
    <t>ماژیک وایت برد اسنومن رنگبندی جور</t>
  </si>
  <si>
    <t>ماژیک معمولی اسنومن تک رنگ</t>
  </si>
  <si>
    <t>ماژیک معمولی اسنومن رنگبندی جور</t>
  </si>
  <si>
    <t>markerA25</t>
  </si>
  <si>
    <t>ماژیک وایت برد 8رنگ پریمو کنکو</t>
  </si>
  <si>
    <t>markerA24</t>
  </si>
  <si>
    <t>ماژیک سی دی اسنومن</t>
  </si>
  <si>
    <t>markerA7</t>
  </si>
  <si>
    <t>ماژیک سی دی سی بی اس</t>
  </si>
  <si>
    <t>markerA12</t>
  </si>
  <si>
    <t>ماژیک سی دی اونر</t>
  </si>
  <si>
    <t>markerA10</t>
  </si>
  <si>
    <t>ماژیک سی دی پنتر</t>
  </si>
  <si>
    <t>markerA11</t>
  </si>
  <si>
    <t>ماژیک سی دی پارسیکار دو سر</t>
  </si>
  <si>
    <t>trash16</t>
  </si>
  <si>
    <t>تراش ساده کارا بسته 100 عددی</t>
  </si>
  <si>
    <t>trash12</t>
  </si>
  <si>
    <t>تراش پارسیکار 721 بسته 48 عددی</t>
  </si>
  <si>
    <t>تراش ایمر</t>
  </si>
  <si>
    <t>trash20</t>
  </si>
  <si>
    <t>تراش فلزی ایزن</t>
  </si>
  <si>
    <t>trash110</t>
  </si>
  <si>
    <t>تراش کنکو گریپدار</t>
  </si>
  <si>
    <t>trash11</t>
  </si>
  <si>
    <t>تراش حلزونی کارا جار 36 عددی</t>
  </si>
  <si>
    <t>trash114</t>
  </si>
  <si>
    <t>تراش مخزن دار سفینه پارسیکار بسته 24 عددی</t>
  </si>
  <si>
    <t>تراش مخزن دار اکلیلی پارسیکار</t>
  </si>
  <si>
    <t>trash19</t>
  </si>
  <si>
    <t>تراش مخزن دار سطلی پیکاسو</t>
  </si>
  <si>
    <t>trash117</t>
  </si>
  <si>
    <t>تراش رو میزی پارسیکار 888</t>
  </si>
  <si>
    <t>تراش رومیزی عروسکی</t>
  </si>
  <si>
    <t>trash113</t>
  </si>
  <si>
    <t>تراش برقی پنتر</t>
  </si>
  <si>
    <t>eraserA14</t>
  </si>
  <si>
    <t>پاکن تحریران T30</t>
  </si>
  <si>
    <t>جار</t>
  </si>
  <si>
    <t>پاکن تحریران مستطیل رنگی</t>
  </si>
  <si>
    <t>پاکن تحریران 3گوش</t>
  </si>
  <si>
    <t>eraserA12</t>
  </si>
  <si>
    <t>پاکن سی بی اس صابونی 3060</t>
  </si>
  <si>
    <t>eraserA13</t>
  </si>
  <si>
    <t>پاک کن سی بی اس 3020</t>
  </si>
  <si>
    <t>eraserA3</t>
  </si>
  <si>
    <t>پاکن فکتیس مستطیل 36R</t>
  </si>
  <si>
    <t>eraserA11</t>
  </si>
  <si>
    <t>پاکن فکتیس مثلثی کوچک 3036</t>
  </si>
  <si>
    <t>eraserA2</t>
  </si>
  <si>
    <t>پاکن فکتیس مشکی PB30</t>
  </si>
  <si>
    <t>eraserA10</t>
  </si>
  <si>
    <t>پاکن فکتیس رنگی بسته 20عددی</t>
  </si>
  <si>
    <t>eraserA4</t>
  </si>
  <si>
    <t>پاکن پلیکان آلمانی بسته 30 عددی</t>
  </si>
  <si>
    <t>eraserA7</t>
  </si>
  <si>
    <t>پاکن ودج کنکو جار 60عددی</t>
  </si>
  <si>
    <t>eraserA9</t>
  </si>
  <si>
    <t>پاکن رنگی کنکو بسته 30تایی</t>
  </si>
  <si>
    <t>eraserA8</t>
  </si>
  <si>
    <t>پاکن اوسیس رنگی بسته 20عددی</t>
  </si>
  <si>
    <t>eraserA5</t>
  </si>
  <si>
    <t>پاکن اتودی لانتو بسته 24تایی</t>
  </si>
  <si>
    <t>correctionA1</t>
  </si>
  <si>
    <t>غلط گیر نواری PLUMATE یدک خور</t>
  </si>
  <si>
    <t>correctionA2</t>
  </si>
  <si>
    <t>غلط گیر قلمی سی کلاس</t>
  </si>
  <si>
    <t>غلط گیر قلمی پنتر</t>
  </si>
  <si>
    <t>correctionA3</t>
  </si>
  <si>
    <t>correctionA0</t>
  </si>
  <si>
    <t>غلط گیر قلمی کوچک رومکس</t>
  </si>
  <si>
    <t>correctionA5</t>
  </si>
  <si>
    <t>غلط گیر نواری رومکس 8متری</t>
  </si>
  <si>
    <t>correctionA4</t>
  </si>
  <si>
    <t>غلط گیر نواری رومکس 16متری</t>
  </si>
  <si>
    <t>correctionA7</t>
  </si>
  <si>
    <t>غلط گیر نواری پارسیکار 12متری</t>
  </si>
  <si>
    <t>correctionA6</t>
  </si>
  <si>
    <t>غلط گیر نواری پنتر 8متری</t>
  </si>
  <si>
    <t>ruler006</t>
  </si>
  <si>
    <t>خط کش 20 سانت ژله ای شابلون دار تحریران</t>
  </si>
  <si>
    <t>ruler002</t>
  </si>
  <si>
    <t>خط کش 30 سانت ژله ای شابلون دار</t>
  </si>
  <si>
    <t>خط کش 30 سانت ژله ای صریر ویژه</t>
  </si>
  <si>
    <t>ruler008</t>
  </si>
  <si>
    <t>خط کش فلزی 50 سانت ضخیم</t>
  </si>
  <si>
    <t>خط کش فلزی 30 سانت ضخیم</t>
  </si>
  <si>
    <t>خط کش فلزی 20 سانت ضخیم</t>
  </si>
  <si>
    <t>ruler009</t>
  </si>
  <si>
    <t>نقاله ژله ای تحریران</t>
  </si>
  <si>
    <t>ruler007</t>
  </si>
  <si>
    <t>گونیا 60 درجه ژله‌ای تحریران</t>
  </si>
  <si>
    <t>ruler001</t>
  </si>
  <si>
    <t>گونیا 45 درجه ژله ای</t>
  </si>
  <si>
    <t>ruler003</t>
  </si>
  <si>
    <t>شابلون دوقلو ژله ای</t>
  </si>
  <si>
    <t>othershit019</t>
  </si>
  <si>
    <t>پرگار فلزی</t>
  </si>
  <si>
    <t>othershit012</t>
  </si>
  <si>
    <t>پرگار اتودی G5 رومکس</t>
  </si>
  <si>
    <t>پرگار اتودی 2051 رومکس</t>
  </si>
  <si>
    <t>painting068</t>
  </si>
  <si>
    <t>painting069</t>
  </si>
  <si>
    <t>painting073</t>
  </si>
  <si>
    <t>painting058</t>
  </si>
  <si>
    <t>painting064</t>
  </si>
  <si>
    <t>مدادرنگی 12 سبز</t>
  </si>
  <si>
    <t>painting056</t>
  </si>
  <si>
    <t>painting063</t>
  </si>
  <si>
    <t>مداد رنگی 12 رنگ فکتیس</t>
  </si>
  <si>
    <t>painting001</t>
  </si>
  <si>
    <t>مداد رنگی 24 رنگ فکتیس</t>
  </si>
  <si>
    <t>painting061</t>
  </si>
  <si>
    <t>مداد رنگی 36 رنگ فلزی فکتیس</t>
  </si>
  <si>
    <t>painting074</t>
  </si>
  <si>
    <t>مداد رنگی 50 رنگ فلزی فکتیس</t>
  </si>
  <si>
    <t>painting040</t>
  </si>
  <si>
    <t>مداد رنگی 1+12 رنگ آریا</t>
  </si>
  <si>
    <t>painting042</t>
  </si>
  <si>
    <t>مداد رنگی 12 رنگ استوانه ای آریا</t>
  </si>
  <si>
    <t>painting041</t>
  </si>
  <si>
    <t>مداد رنگی 3+12 رنگ فلزی آریا</t>
  </si>
  <si>
    <t>painting043</t>
  </si>
  <si>
    <t>مداد رنگی 2+24 رنگ آریا</t>
  </si>
  <si>
    <t>مداد رنگی 3+24 رنگ آریا</t>
  </si>
  <si>
    <t>painting070</t>
  </si>
  <si>
    <t>painting055</t>
  </si>
  <si>
    <t>painting067</t>
  </si>
  <si>
    <t>painting065</t>
  </si>
  <si>
    <t>painting059</t>
  </si>
  <si>
    <t>ماژیک نقاشی 12 رنگ اونر</t>
  </si>
  <si>
    <t>painting076</t>
  </si>
  <si>
    <t>ماژیک نقاشی 12 رنگ پازلی سفیر</t>
  </si>
  <si>
    <t>painting002</t>
  </si>
  <si>
    <t>ماژیک نقاشی 6 رنگ کوتاه کیفی پارسیکار</t>
  </si>
  <si>
    <t>painting005</t>
  </si>
  <si>
    <t>ماژیک نقاشی 12 رنگ پارسیکار</t>
  </si>
  <si>
    <t>painting021</t>
  </si>
  <si>
    <t>پاستل 1+6 رنگ آریا</t>
  </si>
  <si>
    <t>painting015</t>
  </si>
  <si>
    <t>پاستل 2+12 رنگ آریا</t>
  </si>
  <si>
    <t>painting017</t>
  </si>
  <si>
    <t>پاستل 12 رنگ کیفی آریا</t>
  </si>
  <si>
    <t>painting051</t>
  </si>
  <si>
    <t>مداد شمعی دوکی 4 رنگ آریا</t>
  </si>
  <si>
    <t>painting071</t>
  </si>
  <si>
    <t>پاستل 12 رنگ کیفی سی بی اس</t>
  </si>
  <si>
    <t>painting057</t>
  </si>
  <si>
    <t>پاستل 6 رنگ پارسیکار</t>
  </si>
  <si>
    <t>painting014</t>
  </si>
  <si>
    <t>آبرنگ 6 رنگ آریا</t>
  </si>
  <si>
    <t>painting011</t>
  </si>
  <si>
    <t>آبرنگ 12 رنگ بیضی کوچک آریا</t>
  </si>
  <si>
    <t>painting013</t>
  </si>
  <si>
    <t>آبرنگ 12 رنگ طرح کمان کوچک آریا</t>
  </si>
  <si>
    <t>painting012</t>
  </si>
  <si>
    <t>آبرنگ 12 رنگ طرح کمان بزرگ آریا</t>
  </si>
  <si>
    <t>painting003</t>
  </si>
  <si>
    <t>ابرنگ 12 رنگ ایمر</t>
  </si>
  <si>
    <t>painting009</t>
  </si>
  <si>
    <t>painting007</t>
  </si>
  <si>
    <t>painting008</t>
  </si>
  <si>
    <t>painting038</t>
  </si>
  <si>
    <t>گواش 6 رنگ جعبه طلقی آریا</t>
  </si>
  <si>
    <t>painting036</t>
  </si>
  <si>
    <t>گواش 12 رنگ جعبه طلقی بزرگ آریا</t>
  </si>
  <si>
    <t>گواش 8رنگ نئون آریا</t>
  </si>
  <si>
    <t>painting024</t>
  </si>
  <si>
    <t>رنگ انگشتی 3 رنگ آریا</t>
  </si>
  <si>
    <t>painting028</t>
  </si>
  <si>
    <t>رنگ انگشتی 6 رنگ آریا</t>
  </si>
  <si>
    <t>officeB12</t>
  </si>
  <si>
    <t>دوخت هیپو راحت زن 2018</t>
  </si>
  <si>
    <t>دوخت هیپو راحت زن 2019</t>
  </si>
  <si>
    <t>officeB44</t>
  </si>
  <si>
    <t>دوخت کانگرو M10</t>
  </si>
  <si>
    <t>دوخت کانگرو MINI 10</t>
  </si>
  <si>
    <t>officeB45</t>
  </si>
  <si>
    <t>دوخت انبری کانگرو HP45</t>
  </si>
  <si>
    <t>دوخت کانگرو راحت زن FS 210</t>
  </si>
  <si>
    <t>officeB48</t>
  </si>
  <si>
    <t>دوخت پارسیکار با سوزن کش JM210</t>
  </si>
  <si>
    <t>officeB0</t>
  </si>
  <si>
    <t>ست هدیه منگنه و پانچ کانگرو</t>
  </si>
  <si>
    <t>officeB29</t>
  </si>
  <si>
    <t>پانچ البرز دوخطکش</t>
  </si>
  <si>
    <t>officeB32</t>
  </si>
  <si>
    <t>پانچ کانگرو 480</t>
  </si>
  <si>
    <t>officeB31</t>
  </si>
  <si>
    <t>پانچ کانکس 520</t>
  </si>
  <si>
    <t>officeB30</t>
  </si>
  <si>
    <t>پانچ کارل 100</t>
  </si>
  <si>
    <t>officeB34</t>
  </si>
  <si>
    <t>پایه چسب نوین 1100</t>
  </si>
  <si>
    <t>officeB36</t>
  </si>
  <si>
    <t>پایه چسب نوین 500</t>
  </si>
  <si>
    <t>officeB37</t>
  </si>
  <si>
    <t>پایه چسب نوین 200</t>
  </si>
  <si>
    <t>officeB35</t>
  </si>
  <si>
    <t>پایه چسب شهاب 1000</t>
  </si>
  <si>
    <t>officeB39</t>
  </si>
  <si>
    <t>پایه چسب شهاب 3010</t>
  </si>
  <si>
    <t>officeB21</t>
  </si>
  <si>
    <t>جای کاغذ یادداشت شهاب 2011</t>
  </si>
  <si>
    <t>officeB38</t>
  </si>
  <si>
    <t>پایه چسب آنیبال 2020</t>
  </si>
  <si>
    <t>officeB18</t>
  </si>
  <si>
    <t>جاسنجاق آلفین</t>
  </si>
  <si>
    <t>officeB20</t>
  </si>
  <si>
    <t>تاریخ زن ترودات</t>
  </si>
  <si>
    <t>officeB19</t>
  </si>
  <si>
    <t>شماره زن یوآن</t>
  </si>
  <si>
    <t>officeB23</t>
  </si>
  <si>
    <t>اتیکت زن TRUTH</t>
  </si>
  <si>
    <t>othershit025</t>
  </si>
  <si>
    <t>رول قیمت زن الگانس رنگی</t>
  </si>
  <si>
    <t>رول</t>
  </si>
  <si>
    <t>officeB24</t>
  </si>
  <si>
    <t>کاتر واشین بزرگ (کره‌ای)</t>
  </si>
  <si>
    <t>کاتر واشین کوچک (کره‌ای)</t>
  </si>
  <si>
    <t>تیغ کاتر بزرگ واشین (کره‌ای)</t>
  </si>
  <si>
    <t>تیغ کاتر کوچک واشین (کره‌ای)</t>
  </si>
  <si>
    <t>officeB43</t>
  </si>
  <si>
    <t>سوزن کش پوشا</t>
  </si>
  <si>
    <t>officeB49</t>
  </si>
  <si>
    <t>officeB41</t>
  </si>
  <si>
    <t>سوزن منگنه 10 واشین</t>
  </si>
  <si>
    <t>officeB26</t>
  </si>
  <si>
    <t>فنر پوشه واشین (کره ای)</t>
  </si>
  <si>
    <t>فنر پوشه ایرانی</t>
  </si>
  <si>
    <t>officeB13</t>
  </si>
  <si>
    <t>کلیپس رنگی 28 میلیمتر DL</t>
  </si>
  <si>
    <t>کلیپس 50 میلیمتر سی بی اس</t>
  </si>
  <si>
    <t>کلیپس 33 میلیمتر سی بی اس</t>
  </si>
  <si>
    <t>سوزن ته گرد</t>
  </si>
  <si>
    <t>officeB14</t>
  </si>
  <si>
    <t>گیره دوبل 15</t>
  </si>
  <si>
    <t>گیره دوبل 32</t>
  </si>
  <si>
    <t>گیره دوبل 41</t>
  </si>
  <si>
    <t>officeB42</t>
  </si>
  <si>
    <t>پونز رنگی (30 عددی) سی بی اس</t>
  </si>
  <si>
    <t>پونز سفید (50عددی)</t>
  </si>
  <si>
    <t>نوارچسب کریستال جانسون</t>
  </si>
  <si>
    <t>othershit004</t>
  </si>
  <si>
    <t>نوار چسب 5سانت توپی</t>
  </si>
  <si>
    <t>نوار چسب 5سانت mim</t>
  </si>
  <si>
    <t>نوار چسب 5سانت کانتر</t>
  </si>
  <si>
    <t>othershit005</t>
  </si>
  <si>
    <t>چسب کاغذی پهن mim</t>
  </si>
  <si>
    <t>چسب کاغذی باریک mim</t>
  </si>
  <si>
    <t>othershit002</t>
  </si>
  <si>
    <t>چسب ماتیکی 8 گرم آریا</t>
  </si>
  <si>
    <t>چسب ماتیکی 15 گرم آریا</t>
  </si>
  <si>
    <t>othershit006</t>
  </si>
  <si>
    <t>چسب ماتیکی 15 گرم دلی</t>
  </si>
  <si>
    <t>جسب اکلیلی بسته 6رنگ</t>
  </si>
  <si>
    <t>چسب مایع 50گرم</t>
  </si>
  <si>
    <t>othershit021</t>
  </si>
  <si>
    <t>پستیت سایز 5*7 میلی متر</t>
  </si>
  <si>
    <t>پستیت سایز 75*75 میلی متر</t>
  </si>
  <si>
    <t>پستیت سایز A5</t>
  </si>
  <si>
    <t>othershit017</t>
  </si>
  <si>
    <t>پستیت فانتزی جعبه ای</t>
  </si>
  <si>
    <t>پستیت فانتزی اسکول فن</t>
  </si>
  <si>
    <t>پستیت رگلامی خط دار</t>
  </si>
  <si>
    <t>پستیت رگلامی ساده</t>
  </si>
  <si>
    <t>پستیت فانتزی کلبه</t>
  </si>
  <si>
    <t>پستیت لیوانی</t>
  </si>
  <si>
    <t>استیکر رنگی فلشی</t>
  </si>
  <si>
    <t>officeB17</t>
  </si>
  <si>
    <t>جاقلمی لیوانی چوب و فلز</t>
  </si>
  <si>
    <t>officeB7</t>
  </si>
  <si>
    <t>جاقلمی لیوانی کارا</t>
  </si>
  <si>
    <t>officeB55</t>
  </si>
  <si>
    <t>کاور کاغذ A4 درجه یک نیک اور بسته 100عددی</t>
  </si>
  <si>
    <t>کاور کاغذ A4 معمولی بسته 100عددی</t>
  </si>
  <si>
    <t>officeB57</t>
  </si>
  <si>
    <t>پوشهA4 دکمه دار</t>
  </si>
  <si>
    <t>officeB46</t>
  </si>
  <si>
    <t>پوشهA4 دکمه دار طرح گل جیبدار پیلاوران</t>
  </si>
  <si>
    <t>officeB15</t>
  </si>
  <si>
    <t>استامپ نانو کوچک کورش</t>
  </si>
  <si>
    <t>استامپ کورس بزرگ</t>
  </si>
  <si>
    <t>استامپ انگشتی نانو اعلا</t>
  </si>
  <si>
    <t>استامپ انگشتی نانو گلدلند</t>
  </si>
  <si>
    <t>officeB10</t>
  </si>
  <si>
    <t>جوهر استامپ نانو</t>
  </si>
  <si>
    <t>جوهر استامپ نانو گلدلند</t>
  </si>
  <si>
    <t>جوهر استامپ پلیکان</t>
  </si>
  <si>
    <t>officeB33</t>
  </si>
  <si>
    <t>مرکب خوشنویسی اعتدال</t>
  </si>
  <si>
    <t>officeB40</t>
  </si>
  <si>
    <t>دوات لیقه</t>
  </si>
  <si>
    <t>officeB50</t>
  </si>
  <si>
    <t>شیرازه سایز 4 (3رنگ جور)</t>
  </si>
  <si>
    <t>شیرازه سایز 6 (3رنگ جور)</t>
  </si>
  <si>
    <t>شیرازه سایز 8 (3رنگ جور)</t>
  </si>
  <si>
    <t>شیرازه سایز 10 (3رنگ جور)</t>
  </si>
  <si>
    <t>شیرازه سایز 12 (2رنگ جور)</t>
  </si>
  <si>
    <t>شیرازه 5سایزجور هرکدام 20 عدد</t>
  </si>
  <si>
    <t>officeB54</t>
  </si>
  <si>
    <t>طلق A4 (5رنگ جور) بسته 100 عددی</t>
  </si>
  <si>
    <t>پوشه آیدین بیضی</t>
  </si>
  <si>
    <t>پوشه آیدین فنردار</t>
  </si>
  <si>
    <t>officeB51</t>
  </si>
  <si>
    <t>دماسنج چوبی</t>
  </si>
  <si>
    <t>تخته وایت برد A4 فانتزی پرشین</t>
  </si>
  <si>
    <t>تخته وایت برد A4 فانتزی</t>
  </si>
  <si>
    <t>تخته وایت برد A3 فانتزی پرشین</t>
  </si>
  <si>
    <t>تخته وایت برد A3 فانتزی</t>
  </si>
  <si>
    <t>تخته پاکن وایت برد جاماژیک دار ایرانی</t>
  </si>
  <si>
    <t>تخته پاکن وایت برد جاماژیک دار بنیتو</t>
  </si>
  <si>
    <t>تخته شاسی A4 مغزی MDF</t>
  </si>
  <si>
    <t>تخته شاسی A3 مغزی MDF</t>
  </si>
  <si>
    <t>تخته شاسی A4 فانتزی بلوط</t>
  </si>
  <si>
    <t>تخته شاسی A4 فانتزی</t>
  </si>
  <si>
    <t>کاغذ کادو</t>
  </si>
  <si>
    <t>gamea1</t>
  </si>
  <si>
    <t>خمیر بازی ۷ رنگ مقوائی آریا</t>
  </si>
  <si>
    <t>خمیر بازی ۱۰ رنگ مقوائی آریا</t>
  </si>
  <si>
    <t>gamea6</t>
  </si>
  <si>
    <t>خمیر بازی سطلی ۵ رنگ آریا</t>
  </si>
  <si>
    <t>خمیربازی سطلی ۱۰ رنگ با دی وی دی آریا</t>
  </si>
  <si>
    <t>خمیربازی سطلی ۱۰ رنگ پلمپ دار آریا</t>
  </si>
  <si>
    <t>gamea20</t>
  </si>
  <si>
    <t>شن بازی 300 گرم آریا</t>
  </si>
  <si>
    <t>شن بازی 500 گرم آریا</t>
  </si>
  <si>
    <t>othershit024</t>
  </si>
  <si>
    <t>پرچم کاغذی کوچک بسته 50عددی</t>
  </si>
  <si>
    <t>othershit010</t>
  </si>
  <si>
    <t>سرمدادی ایموجی بسته 100 عددی</t>
  </si>
  <si>
    <t>othershit018</t>
  </si>
  <si>
    <t>سرمدادی سیلیکونی پونی بسته 72 عددی</t>
  </si>
  <si>
    <t>othershit013</t>
  </si>
  <si>
    <t>قیچی فلزی نوک گرد غلاف دار</t>
  </si>
  <si>
    <t>othershit015</t>
  </si>
  <si>
    <t>قیچی فلزی حیوانات پارسیکار</t>
  </si>
  <si>
    <t>othershit026</t>
  </si>
  <si>
    <t>پیکسل مذهبی بسته 20 عددی</t>
  </si>
  <si>
    <t>جامدادی مینی گلدار</t>
  </si>
  <si>
    <t>جامدادی پارچه مخمل</t>
  </si>
  <si>
    <t>جامدادی 3 زیپ گلدار</t>
  </si>
  <si>
    <t>گل رس نینا</t>
  </si>
  <si>
    <t>جلد</t>
  </si>
  <si>
    <t>دفتر 80 برگ فنری طلقی P.P شفیعی</t>
  </si>
  <si>
    <t>noteBook019</t>
  </si>
  <si>
    <t>noteBook005</t>
  </si>
  <si>
    <t>noteBook014</t>
  </si>
  <si>
    <t>noteBook010</t>
  </si>
  <si>
    <t>noteBook003</t>
  </si>
  <si>
    <t>noteBook009</t>
  </si>
  <si>
    <t>noteBook016</t>
  </si>
  <si>
    <t>noteBook006</t>
  </si>
  <si>
    <t>noteBook013</t>
  </si>
  <si>
    <t>دفتر 60 برگ ته چسب طرح فانتزی کویلو</t>
  </si>
  <si>
    <t>noteBook018</t>
  </si>
  <si>
    <t>noteBook011</t>
  </si>
  <si>
    <t>noteBook002</t>
  </si>
  <si>
    <t>noteBook017</t>
  </si>
  <si>
    <t>دفتر 40 برگ فنرتک طلقی P.P</t>
  </si>
  <si>
    <t>noteBook012</t>
  </si>
  <si>
    <t>دفتر 40 برگ منگنه طرح ایرانی زرین</t>
  </si>
  <si>
    <t>noteBook008</t>
  </si>
  <si>
    <t>noteBook021</t>
  </si>
  <si>
    <t>noteBook020</t>
  </si>
  <si>
    <t>دفترچه چادرانه</t>
  </si>
  <si>
    <t>دفتر 100 برگ ایمان</t>
  </si>
  <si>
    <t>دفتر 80برگ ریحانه</t>
  </si>
  <si>
    <t>دفتر 50برگ ریحانه</t>
  </si>
  <si>
    <t>دفتر شهدا 60برگ ایمان</t>
  </si>
  <si>
    <t>دفتر 50 برگ بهشت</t>
  </si>
  <si>
    <t>دفتر 80 برگ بهشت</t>
  </si>
  <si>
    <t>دفتر 40 برگ وی ای پی</t>
  </si>
  <si>
    <t>دفتر 60 برگ وی ای پی</t>
  </si>
  <si>
    <t>دفتر 60 برگ فنری ایمان</t>
  </si>
  <si>
    <t>دفتر 80 برگ بوفی</t>
  </si>
  <si>
    <t>دفتر 100 برگ زبان ایمان</t>
  </si>
  <si>
    <t>دفتر 40 برگ فنری ایمان</t>
  </si>
  <si>
    <t>دفتر 40 برگ زبان چسبی</t>
  </si>
  <si>
    <t>دفتر 100 برگ رزاقی</t>
  </si>
  <si>
    <t>مسجد کن</t>
  </si>
  <si>
    <t>1 دی</t>
  </si>
  <si>
    <t>سوپر یوسف اباد</t>
  </si>
  <si>
    <t>لباف</t>
  </si>
  <si>
    <t>25 بهمن</t>
  </si>
  <si>
    <t>3 اسفند</t>
  </si>
  <si>
    <t>مصطفی دفترچه</t>
  </si>
  <si>
    <t>مصطفی جنس مغازه</t>
  </si>
  <si>
    <t>مصطفی واریز نقدی</t>
  </si>
  <si>
    <t>11 اسفند</t>
  </si>
  <si>
    <t>شرح بدهی</t>
  </si>
  <si>
    <t>مدرسه</t>
  </si>
  <si>
    <t>مهدی رضایی</t>
  </si>
  <si>
    <t>99*01*29</t>
  </si>
  <si>
    <t>مهندس</t>
  </si>
  <si>
    <t>99*01*20</t>
  </si>
  <si>
    <t>لباف بابا</t>
  </si>
  <si>
    <t>99*02*20</t>
  </si>
  <si>
    <t>99*03*20</t>
  </si>
  <si>
    <t>صندوق جندق</t>
  </si>
  <si>
    <t>هر ماه 400</t>
  </si>
  <si>
    <t>صندوق 2</t>
  </si>
  <si>
    <t>هر ماه 300</t>
  </si>
  <si>
    <t>اسفند 98</t>
  </si>
  <si>
    <t>نوک اتود تحریر ایران 0.5 و 0.7</t>
  </si>
  <si>
    <t>نوک اتود 2B سی بی اس 0.5 و 0.7 و 0.9</t>
  </si>
  <si>
    <t>نوک اتود HB سی بی اس 0.5 و 0.7 و 0.9</t>
  </si>
  <si>
    <t>نوک اتود میکرو کوتاه 0.5 و 0.7</t>
  </si>
  <si>
    <t>نوک اتود میکرو بلند 0.5 و 0.7</t>
  </si>
  <si>
    <t>نوک اتود اونر 0.5</t>
  </si>
  <si>
    <t>نوک اتود اونر 0.7</t>
  </si>
  <si>
    <t>نوک اتود اونر 0.9</t>
  </si>
  <si>
    <t>نوک اتود روترینگ 0.5 و 0.7</t>
  </si>
  <si>
    <t>مدادرنگی 6 رنگ ادمیرال</t>
  </si>
  <si>
    <t>مدادرنگی 12 رنگ ادمیرال</t>
  </si>
  <si>
    <t>مدادرنگی 12 رنگ ادمیرال فلزی</t>
  </si>
  <si>
    <t>مدادرنگی 24 رنگ ادمیرال</t>
  </si>
  <si>
    <t>مداد رنگی 6 رنگ پارسا</t>
  </si>
  <si>
    <t>مداد رنگی 6 رنگ فکتیس</t>
  </si>
  <si>
    <t>مداد رنگی 12 رنگ استایلیش</t>
  </si>
  <si>
    <t>مداد رنگی 12 رنگ جامدادی فلزی CBS</t>
  </si>
  <si>
    <t>مداد رنگی 12 رنگ مقوایی بدنه طلایی CBS</t>
  </si>
  <si>
    <t>مداد رنگی 36 رنگ کنکو آرتیست</t>
  </si>
  <si>
    <t>گواش 6 رنگ ترنج</t>
  </si>
  <si>
    <t>گواش 12 رنگ ترنج</t>
  </si>
  <si>
    <t>گواش 6 رنگ پارس</t>
  </si>
  <si>
    <t>گواش 12 رنگ پارس</t>
  </si>
  <si>
    <t>چسب ماتیکی 8 گرم پارسیکار</t>
  </si>
  <si>
    <t>چسب ماتیکی 15 گرم پارسیکار</t>
  </si>
  <si>
    <t>پستیت سایز 10*7.5 میلی متر</t>
  </si>
  <si>
    <t>پستیت سایز 12*7.5 میلی متر</t>
  </si>
  <si>
    <t>دفتر 100 برگ ته چسب طرح فانتزی شفیعی</t>
  </si>
  <si>
    <t>دفتر 80 برگ چسبی کرافت شفیعی</t>
  </si>
  <si>
    <t>دفتر 50 برگ ته چسب طرح مشاهیر شفیعی</t>
  </si>
  <si>
    <t>دفتر 80 برگ ته چسب طرح شهدا شفیعی</t>
  </si>
  <si>
    <t>دفتر 50 برگ ته چسب طرح شهدا شفیعی</t>
  </si>
  <si>
    <t>دفتر 80 برگ ته چسب طرح شهدا مشکات</t>
  </si>
  <si>
    <t>دفتر 60 برگ ته چسب طرح شهدا مشکات</t>
  </si>
  <si>
    <t>دفتر 80 برگ فنر تک بچه های آسمان</t>
  </si>
  <si>
    <t>دفتر 80 برگ فنرتک طرح حرم صالح</t>
  </si>
  <si>
    <t>دفتر 50 برگ فنرتک طرح حرم صالح</t>
  </si>
  <si>
    <t>دفتر 50 برگ فنردوبل طرح شهدا گاما</t>
  </si>
  <si>
    <t>دفتر 80 برگ فنر تک جلد برجسته طرح کارتونی ایلیا</t>
  </si>
  <si>
    <t>دفتر و یادداشت</t>
  </si>
  <si>
    <t>دفتر 100 برگ فنرتک جلد گلاسه 135گرم طرح فانتزی سرو</t>
  </si>
  <si>
    <t>دفتر 50 برگ فنرتک جلد گلاسه 135گرم طرح فانتزی سرو</t>
  </si>
  <si>
    <t>دفتر 100 برگ فنری جلدسخت باستان</t>
  </si>
  <si>
    <t>دفتر 50 برگ نقاشی فنرتک طلقی P.P فانتزی توسعه</t>
  </si>
  <si>
    <t>تراش پارسیکار 718 بسته 48 عددی</t>
  </si>
  <si>
    <t>غلط گیر قلمی بزرگ رومکس</t>
  </si>
  <si>
    <t>تحریر</t>
  </si>
  <si>
    <t/>
  </si>
  <si>
    <t>نقاشی و رنگ آمیزی</t>
  </si>
  <si>
    <t>اداری</t>
  </si>
  <si>
    <t>فانتزی و هدیه</t>
  </si>
  <si>
    <t>سوزن منگنه 24.6 سفید واشین</t>
  </si>
  <si>
    <t>سوزن منگنه 24.6 زرد واشین</t>
  </si>
  <si>
    <t>stock</t>
  </si>
  <si>
    <t>sellunitnum</t>
  </si>
  <si>
    <t xml:space="preserve">بسته </t>
  </si>
  <si>
    <t>لیوان 72تایی</t>
  </si>
  <si>
    <t>لیوان 36تایی</t>
  </si>
  <si>
    <t>رگلام یا جین</t>
  </si>
  <si>
    <t>بسته 50عددی</t>
  </si>
  <si>
    <t>officeB58</t>
  </si>
  <si>
    <t>painting078</t>
  </si>
  <si>
    <t>دفتر ارم</t>
  </si>
  <si>
    <t>شماره فاکتور</t>
  </si>
  <si>
    <t>کد تامین کننده</t>
  </si>
  <si>
    <t>تاریخ فاکتور</t>
  </si>
  <si>
    <t>قیمت کل</t>
  </si>
  <si>
    <t xml:space="preserve">وضغیت </t>
  </si>
  <si>
    <t>تسویه شده</t>
  </si>
  <si>
    <t>تاریخ تسویه</t>
  </si>
  <si>
    <t>توضیحات</t>
  </si>
  <si>
    <t>کد محصول</t>
  </si>
  <si>
    <t>نام محصول</t>
  </si>
  <si>
    <t xml:space="preserve">تعداد خرید </t>
  </si>
  <si>
    <t>فی</t>
  </si>
  <si>
    <t>تخفیف</t>
  </si>
  <si>
    <t>قیمت</t>
  </si>
  <si>
    <t>کد مشتری</t>
  </si>
  <si>
    <t>مانده</t>
  </si>
  <si>
    <t>گیره کاغذ فانتزی</t>
  </si>
  <si>
    <t>نام تامین کننده</t>
  </si>
  <si>
    <t>نام مشتری</t>
  </si>
  <si>
    <t>مصطفی</t>
  </si>
  <si>
    <t>ربینا رز</t>
  </si>
  <si>
    <t>تسویه</t>
  </si>
  <si>
    <t>کتابکده 27</t>
  </si>
  <si>
    <t>painting044</t>
  </si>
  <si>
    <t>othershit020</t>
  </si>
  <si>
    <t>othershit022</t>
  </si>
  <si>
    <t>whiteboard11</t>
  </si>
  <si>
    <t>whiteboard10</t>
  </si>
  <si>
    <t>دفتر 50 برگ طلقی طرح دار</t>
  </si>
  <si>
    <t xml:space="preserve">دفتر 50 طلقی طرح دار نقاشی </t>
  </si>
  <si>
    <t>mostafa</t>
  </si>
  <si>
    <t>-</t>
  </si>
  <si>
    <t>کد</t>
  </si>
  <si>
    <t>51000xx</t>
  </si>
  <si>
    <t>کد خرید</t>
  </si>
  <si>
    <t>کد فروش</t>
  </si>
  <si>
    <t>71000xx</t>
  </si>
  <si>
    <t>1000xx</t>
  </si>
  <si>
    <t>2000xx</t>
  </si>
  <si>
    <t>*</t>
  </si>
  <si>
    <t>تا الان</t>
  </si>
  <si>
    <t>**</t>
  </si>
  <si>
    <t>مغازه تعطیل شده</t>
  </si>
  <si>
    <t>هزینه ها و خرید ها</t>
  </si>
  <si>
    <t>دریافت از مشتری</t>
  </si>
  <si>
    <t>قرض</t>
  </si>
  <si>
    <t>فرهاد</t>
  </si>
  <si>
    <t>مهدی</t>
  </si>
  <si>
    <t xml:space="preserve">فرهاد </t>
  </si>
  <si>
    <t>تا زمان تسویه علی</t>
  </si>
  <si>
    <t>هرماه 200</t>
  </si>
  <si>
    <t>وام پارسیان</t>
  </si>
  <si>
    <t>655 تسویه شده</t>
  </si>
  <si>
    <t>آورده</t>
  </si>
  <si>
    <t>شرح</t>
  </si>
  <si>
    <t>هزینه</t>
  </si>
  <si>
    <t>ماژیک هایلایت تراسلی</t>
  </si>
  <si>
    <t>جامدادی فانتزی کارتونی</t>
  </si>
  <si>
    <t>دفتر 60 برگ فنرتک فانتزی جلدشده شفیعی</t>
  </si>
  <si>
    <t>یدک کلاسور 100برگ کتیبه</t>
  </si>
  <si>
    <t xml:space="preserve">کاغذ A4 خط دار بسته 50 برگ </t>
  </si>
  <si>
    <t>کلاسور طرح دار 100برگ</t>
  </si>
  <si>
    <t>دفتر 60 برگ منگنه کلاسیک</t>
  </si>
  <si>
    <t>دفتر 80 برگ منگنه کلاسیک</t>
  </si>
  <si>
    <t>دفتر 40 برگ منگنه کلاسیک</t>
  </si>
  <si>
    <t>دفتر 40 برگ سیمی فانتزی اکلیلی 101</t>
  </si>
  <si>
    <t>دفتر 60 برگ سیمی فانتزی اکلیلی 102</t>
  </si>
  <si>
    <t>دفتر 60 برگ سیمی کلاسیک ویژه 121</t>
  </si>
  <si>
    <t>دفتر 60 برگ سیمی طلقی پرسی کلاسیک 117</t>
  </si>
  <si>
    <t>دفتر 60 برگ سیمی طلقی پرسی کلاسیک ویژه 127</t>
  </si>
  <si>
    <t>دفتر 80 برگ سیمی طلقی پرسی فانتزی داخل 2 رنگ 115</t>
  </si>
  <si>
    <t>دفتر 80 برگ سیمی فانتزی اکلیلی 103</t>
  </si>
  <si>
    <t>دفتر 100 برگ سیمی طلقی پرسی کلاسیک اسپرت 125</t>
  </si>
  <si>
    <t>دفتر 40 برگ سیمی 2 خط کلاسیک نقره کوب 203</t>
  </si>
  <si>
    <t>دفتر 40 برگ سیمی نقاشی 301</t>
  </si>
  <si>
    <t>دفتر 40 برگ سیمی شطرنجی ریز 308</t>
  </si>
  <si>
    <t>یادداشت 1.8 سیمی 80 برگ کلاسیک طلقی پرسی فنر 508</t>
  </si>
  <si>
    <t>یادداشت 1.16 سیمی 80 برگ فانتزی طلقی پرسی 506</t>
  </si>
  <si>
    <t>یادداشت 1.16 سیمی 80 برگ کلاسیک طلقی پرسی 507</t>
  </si>
  <si>
    <t>دفتر 80 برگ طلقی فانتزی</t>
  </si>
  <si>
    <t>دفتر 50 برگ طلقی</t>
  </si>
  <si>
    <t>دفتر 100 برگ طلقی</t>
  </si>
  <si>
    <t xml:space="preserve">دفتر 50 برگ طلقی فانتزی  </t>
  </si>
  <si>
    <t xml:space="preserve">دفتر 50 برگ طلقی فانتزی نقاشی </t>
  </si>
  <si>
    <t>pencilA2</t>
  </si>
  <si>
    <t>اتود 0.5 رترینگ بسته 12 عددی</t>
  </si>
  <si>
    <t>اتود 0.7 رترینگ بسته 12 عددی</t>
  </si>
  <si>
    <t>نوک اتود know سایز 0.5 و 0.7</t>
  </si>
  <si>
    <t>نوک اتود ایمر 120تایی 0.5 و 0.7</t>
  </si>
  <si>
    <t>روان نویس چشمی یونی بال 4 رنگ اصلی</t>
  </si>
  <si>
    <t>painting077</t>
  </si>
  <si>
    <t xml:space="preserve">نوک اتود 2B تاپ سی بی اس 0.7 </t>
  </si>
  <si>
    <t>نوک اتود سوپر مارکو 0.7</t>
  </si>
  <si>
    <t>پاکن ایمر</t>
  </si>
  <si>
    <t>پاکت A4 ملخی</t>
  </si>
  <si>
    <t>پاکت نامه</t>
  </si>
  <si>
    <t>تراش هیپو</t>
  </si>
  <si>
    <t>خودکار ابی لاین</t>
  </si>
  <si>
    <t>خودکار قرمز لانتو</t>
  </si>
  <si>
    <t>خودکار لاین پرایم</t>
  </si>
  <si>
    <t>یدک کلاسور 100 برگ متین با دیوایدر</t>
  </si>
  <si>
    <t>یدک کلاسور 100برگ سرو با دیوایدر</t>
  </si>
  <si>
    <t>یدک کلاسور 100برگ میکرو با دیوایدر</t>
  </si>
  <si>
    <t>کلاسور پاپکو</t>
  </si>
  <si>
    <t>کلاسور جلدسخت ماهان</t>
  </si>
  <si>
    <t>غلطگیر قلمی civors</t>
  </si>
  <si>
    <t>گونیا آذران</t>
  </si>
  <si>
    <t>پوشه A5 دکمه دار</t>
  </si>
  <si>
    <t>ماژیک نقاشی چیکی چیکی(مالزی)</t>
  </si>
  <si>
    <t>units</t>
  </si>
  <si>
    <t>packet</t>
  </si>
  <si>
    <t>single</t>
  </si>
  <si>
    <t>dozen</t>
  </si>
  <si>
    <t>notebook</t>
  </si>
  <si>
    <t>jar</t>
  </si>
  <si>
    <t>roll</t>
  </si>
  <si>
    <t>36jar</t>
  </si>
  <si>
    <t>50jar</t>
  </si>
  <si>
    <t>36packet</t>
  </si>
  <si>
    <t>72jar</t>
  </si>
  <si>
    <t>reglamordozen</t>
  </si>
  <si>
    <t>ensellunit</t>
  </si>
  <si>
    <t>گیره کاغذ طرح قلب</t>
  </si>
  <si>
    <t>گیره کاغذ طرح حلزون بنفش</t>
  </si>
  <si>
    <t>گیره کاغذ طرح گل رز</t>
  </si>
  <si>
    <t>گیره کاغذ طرح پاندا</t>
  </si>
  <si>
    <t>گیره کاغذ طرح تک شاخ</t>
  </si>
  <si>
    <t>گیره کاغذ طرح کیتی</t>
  </si>
  <si>
    <t>گیره کاغذ طرح جوجه</t>
  </si>
  <si>
    <t>گیره کاغذ طرح خرگوش</t>
  </si>
  <si>
    <t>گیره کاغذ طرح پنگوئن</t>
  </si>
  <si>
    <t>گیره کاغذ طرح شیر</t>
  </si>
  <si>
    <t>گیره کاغذ طرح جغد</t>
  </si>
  <si>
    <t>گیره کاغذ طرح آهو</t>
  </si>
  <si>
    <t>گیره کاغذ طرح سنجاب</t>
  </si>
  <si>
    <t>مگنت طرح گوسفند</t>
  </si>
  <si>
    <t>مگنت طرح گاو</t>
  </si>
  <si>
    <t>مگنت طرح قارچ</t>
  </si>
  <si>
    <t>مگنت طرح بلوط</t>
  </si>
  <si>
    <t>مگنت طرح نان تست</t>
  </si>
  <si>
    <t>مگنت طرح کیک آلبالو</t>
  </si>
  <si>
    <t>مگنت طرح کاکتوس</t>
  </si>
  <si>
    <t>مگنت طرح دستکش</t>
  </si>
  <si>
    <t>مگنت طرح بیسکویت</t>
  </si>
  <si>
    <t>مگنت طرح قلب</t>
  </si>
  <si>
    <t>مگنت طرح گل</t>
  </si>
  <si>
    <t>مگنت طرح زنبور</t>
  </si>
  <si>
    <t>مگنت طرح کاپ کیک</t>
  </si>
  <si>
    <t>مگنت طرح تک شاخ</t>
  </si>
  <si>
    <t>مگنت طرح جوجه</t>
  </si>
  <si>
    <t>مگنت طرح دونات</t>
  </si>
  <si>
    <t>مگنت طرح پری دریایی</t>
  </si>
  <si>
    <t>مگنت طرح عروسکی بزرگ</t>
  </si>
  <si>
    <t>othershit051</t>
  </si>
  <si>
    <t>noteBook026</t>
  </si>
  <si>
    <t>noteBook024</t>
  </si>
  <si>
    <t>noteBook027</t>
  </si>
  <si>
    <t>noteBook028</t>
  </si>
  <si>
    <t>noteBook025</t>
  </si>
  <si>
    <t>noteBook029</t>
  </si>
  <si>
    <t>noteBook030</t>
  </si>
  <si>
    <t>noteBook031</t>
  </si>
  <si>
    <t>noteBook032</t>
  </si>
  <si>
    <t>noteBook034</t>
  </si>
  <si>
    <t>noteBook033</t>
  </si>
  <si>
    <t>noteBook036</t>
  </si>
  <si>
    <t>noteBook037</t>
  </si>
  <si>
    <t>mechanicalPencila29</t>
  </si>
  <si>
    <t>othershit054</t>
  </si>
  <si>
    <t>othershit052</t>
  </si>
  <si>
    <t>othershit049</t>
  </si>
  <si>
    <t>othershit047</t>
  </si>
  <si>
    <t>othershit055</t>
  </si>
  <si>
    <t>othershit050</t>
  </si>
  <si>
    <t>othershit046</t>
  </si>
  <si>
    <t>othershit048</t>
  </si>
  <si>
    <t>othershit045</t>
  </si>
  <si>
    <t>othershit053</t>
  </si>
  <si>
    <t>othershit044</t>
  </si>
  <si>
    <t>othershit043</t>
  </si>
  <si>
    <t>othershit029</t>
  </si>
  <si>
    <t>othershit056</t>
  </si>
  <si>
    <t>othershit036</t>
  </si>
  <si>
    <t>othershit033</t>
  </si>
  <si>
    <t>othershit037</t>
  </si>
  <si>
    <t>othershit042</t>
  </si>
  <si>
    <t>othershit040</t>
  </si>
  <si>
    <t>othershit034</t>
  </si>
  <si>
    <t>othershit038</t>
  </si>
  <si>
    <t>othershit031</t>
  </si>
  <si>
    <t>othershit035</t>
  </si>
  <si>
    <t>othershit027</t>
  </si>
  <si>
    <t>othershit039</t>
  </si>
  <si>
    <t>othershit030</t>
  </si>
  <si>
    <t>othershit032</t>
  </si>
  <si>
    <t>othershit041</t>
  </si>
  <si>
    <t>othershit028</t>
  </si>
  <si>
    <t>noteBook001</t>
  </si>
  <si>
    <t>noteBook004</t>
  </si>
  <si>
    <t>mechanicalPencila30</t>
  </si>
  <si>
    <t>mechanicalPencila31</t>
  </si>
  <si>
    <t>mechanicalPencila32</t>
  </si>
  <si>
    <t>markerA27</t>
  </si>
  <si>
    <t>correctionA8</t>
  </si>
  <si>
    <t>ruler010</t>
  </si>
  <si>
    <t>painting079</t>
  </si>
  <si>
    <t>othershit057</t>
  </si>
  <si>
    <t>officeB59</t>
  </si>
  <si>
    <t>officeB60</t>
  </si>
  <si>
    <t>noteBook038</t>
  </si>
  <si>
    <t>fa5c59</t>
  </si>
  <si>
    <t>eea326</t>
  </si>
  <si>
    <t>abcd58</t>
  </si>
  <si>
    <t>58c0c4</t>
  </si>
  <si>
    <t>اتود 0.5 و 0.7 پارسیکار 802 بسته 24 عددی</t>
  </si>
  <si>
    <t>اتود 0.5 و 0.7 پارسیکار 806 بسته 24 عددی</t>
  </si>
  <si>
    <t>اتود 0.5 و 0.7 پارسیکار 811 بسته 24 عددی</t>
  </si>
  <si>
    <t>اتود 0.5 و 0.7  جیدو بسته 12 عددی</t>
  </si>
  <si>
    <t>اتود 0.5 و 0.7 میکرو بسته 12 عددی</t>
  </si>
  <si>
    <t>اتود 0.5 و 0.7 هیپو طرح رترینگ بسته 12 عددی</t>
  </si>
  <si>
    <t>اتود 0.5 و 0.7 سی کلاس بسته 12 عددی</t>
  </si>
  <si>
    <t>اتود 0.5 و 0.7 پنتر سری ART</t>
  </si>
  <si>
    <t>اتود 0.5 و 0.7 پنتر سری M&amp;G</t>
  </si>
  <si>
    <t>اتود 0.5 پنتر فلزی</t>
  </si>
  <si>
    <t>اتود 0.5 و 0.7 و 0.9 اونر لیوانی</t>
  </si>
  <si>
    <t>اتود 0.5 و 0.7 درافیکس زبرا بسته 10 عددی</t>
  </si>
  <si>
    <t>ردیف</t>
  </si>
  <si>
    <t>دسته</t>
  </si>
  <si>
    <t>تعداد</t>
  </si>
  <si>
    <t xml:space="preserve">قیمت </t>
  </si>
  <si>
    <t>group</t>
  </si>
  <si>
    <t>نقاشی</t>
  </si>
  <si>
    <t>فانتزی</t>
  </si>
  <si>
    <t>دفتر</t>
  </si>
  <si>
    <t>board0</t>
  </si>
  <si>
    <t>board5</t>
  </si>
  <si>
    <t>pencil24</t>
  </si>
  <si>
    <t>pencil15</t>
  </si>
  <si>
    <t>pencil13</t>
  </si>
  <si>
    <t>pencil14</t>
  </si>
  <si>
    <t>pencil18</t>
  </si>
  <si>
    <t>pencil22</t>
  </si>
  <si>
    <t>pencil21</t>
  </si>
  <si>
    <t>pencil0</t>
  </si>
  <si>
    <t>pencil4</t>
  </si>
  <si>
    <t>pencil2</t>
  </si>
  <si>
    <t>pencil23</t>
  </si>
  <si>
    <t>mechanicalPencil9</t>
  </si>
  <si>
    <t>mechanicalPencil12</t>
  </si>
  <si>
    <t>mechanicalPencil27</t>
  </si>
  <si>
    <t>mechanicalPencil17</t>
  </si>
  <si>
    <t>mechanicalPencil8</t>
  </si>
  <si>
    <t>mechanicalPencil7</t>
  </si>
  <si>
    <t>mechanicalPencil18</t>
  </si>
  <si>
    <t>mechanicalPencil15</t>
  </si>
  <si>
    <t>mechanicalPencil14</t>
  </si>
  <si>
    <t>mechanicalPencil13</t>
  </si>
  <si>
    <t>mechanicalPencil30</t>
  </si>
  <si>
    <t>mechanicalPencil0</t>
  </si>
  <si>
    <t>mechanicalPencil16</t>
  </si>
  <si>
    <t>mechanicalPencil5</t>
  </si>
  <si>
    <t>mechanicalPencil23</t>
  </si>
  <si>
    <t>mechanicalPencil2</t>
  </si>
  <si>
    <t>mechanicalPencil26</t>
  </si>
  <si>
    <t>mechanicalPencil29</t>
  </si>
  <si>
    <t>mechanicalPencil3</t>
  </si>
  <si>
    <t>mechanicalPencil25</t>
  </si>
  <si>
    <t>mechanicalPencil31</t>
  </si>
  <si>
    <t>mechanicalPencil32</t>
  </si>
  <si>
    <t>mechanicalPencil21</t>
  </si>
  <si>
    <t>mechanicalPencil24</t>
  </si>
  <si>
    <t>mechanicalPencil20</t>
  </si>
  <si>
    <t>mechanicalPencil28</t>
  </si>
  <si>
    <t>pen9</t>
  </si>
  <si>
    <t>pen4</t>
  </si>
  <si>
    <t>pen30</t>
  </si>
  <si>
    <t>pen12</t>
  </si>
  <si>
    <t>pen29</t>
  </si>
  <si>
    <t>pen15</t>
  </si>
  <si>
    <t>pen6</t>
  </si>
  <si>
    <t>pen8</t>
  </si>
  <si>
    <t>pen21</t>
  </si>
  <si>
    <t>pen5</t>
  </si>
  <si>
    <t>pen20</t>
  </si>
  <si>
    <t>pen14</t>
  </si>
  <si>
    <t>pen16</t>
  </si>
  <si>
    <t>pen1</t>
  </si>
  <si>
    <t>pen25</t>
  </si>
  <si>
    <t>pen19</t>
  </si>
  <si>
    <t>pen23</t>
  </si>
  <si>
    <t>pen24</t>
  </si>
  <si>
    <t>pen18</t>
  </si>
  <si>
    <t>pen26</t>
  </si>
  <si>
    <t>pen17</t>
  </si>
  <si>
    <t>pen28</t>
  </si>
  <si>
    <t>pen11</t>
  </si>
  <si>
    <t>marker21</t>
  </si>
  <si>
    <t>marker20</t>
  </si>
  <si>
    <t>marker2</t>
  </si>
  <si>
    <t>marker1</t>
  </si>
  <si>
    <t>marker0</t>
  </si>
  <si>
    <t>marker27</t>
  </si>
  <si>
    <t>marker4</t>
  </si>
  <si>
    <t>marker18</t>
  </si>
  <si>
    <t>marker19</t>
  </si>
  <si>
    <t>marker5</t>
  </si>
  <si>
    <t>marker23</t>
  </si>
  <si>
    <t>marker13</t>
  </si>
  <si>
    <t>marker25</t>
  </si>
  <si>
    <t>marker24</t>
  </si>
  <si>
    <t>marker7</t>
  </si>
  <si>
    <t>marker12</t>
  </si>
  <si>
    <t>marker10</t>
  </si>
  <si>
    <t>marker11</t>
  </si>
  <si>
    <t>eraser14</t>
  </si>
  <si>
    <t>eraser12</t>
  </si>
  <si>
    <t>eraser13</t>
  </si>
  <si>
    <t>eraser3</t>
  </si>
  <si>
    <t>eraser11</t>
  </si>
  <si>
    <t>eraser2</t>
  </si>
  <si>
    <t>eraser10</t>
  </si>
  <si>
    <t>eraser4</t>
  </si>
  <si>
    <t>eraser7</t>
  </si>
  <si>
    <t>eraser9</t>
  </si>
  <si>
    <t>eraser8</t>
  </si>
  <si>
    <t>eraser5</t>
  </si>
  <si>
    <t>correction1</t>
  </si>
  <si>
    <t>correction2</t>
  </si>
  <si>
    <t>correction8</t>
  </si>
  <si>
    <t>correction3</t>
  </si>
  <si>
    <t>correction0</t>
  </si>
  <si>
    <t>correction5</t>
  </si>
  <si>
    <t>correction4</t>
  </si>
  <si>
    <t>correction7</t>
  </si>
  <si>
    <t>correction6</t>
  </si>
  <si>
    <t>office12</t>
  </si>
  <si>
    <t>office44</t>
  </si>
  <si>
    <t>office45</t>
  </si>
  <si>
    <t>office48</t>
  </si>
  <si>
    <t>office0</t>
  </si>
  <si>
    <t>office29</t>
  </si>
  <si>
    <t>office32</t>
  </si>
  <si>
    <t>office31</t>
  </si>
  <si>
    <t>office30</t>
  </si>
  <si>
    <t>office34</t>
  </si>
  <si>
    <t>office36</t>
  </si>
  <si>
    <t>office37</t>
  </si>
  <si>
    <t>office35</t>
  </si>
  <si>
    <t>office39</t>
  </si>
  <si>
    <t>office21</t>
  </si>
  <si>
    <t>office38</t>
  </si>
  <si>
    <t>office18</t>
  </si>
  <si>
    <t>office20</t>
  </si>
  <si>
    <t>office19</t>
  </si>
  <si>
    <t>office23</t>
  </si>
  <si>
    <t>office24</t>
  </si>
  <si>
    <t>office43</t>
  </si>
  <si>
    <t>office49</t>
  </si>
  <si>
    <t>office41</t>
  </si>
  <si>
    <t>office26</t>
  </si>
  <si>
    <t>office13</t>
  </si>
  <si>
    <t>office14</t>
  </si>
  <si>
    <t>office42</t>
  </si>
  <si>
    <t>office17</t>
  </si>
  <si>
    <t>office7</t>
  </si>
  <si>
    <t>office55</t>
  </si>
  <si>
    <t>office57</t>
  </si>
  <si>
    <t>office46</t>
  </si>
  <si>
    <t>office59</t>
  </si>
  <si>
    <t>office60</t>
  </si>
  <si>
    <t>office15</t>
  </si>
  <si>
    <t>office10</t>
  </si>
  <si>
    <t>office33</t>
  </si>
  <si>
    <t>office40</t>
  </si>
  <si>
    <t>office50</t>
  </si>
  <si>
    <t>office54</t>
  </si>
  <si>
    <t>office58</t>
  </si>
  <si>
    <t>office51</t>
  </si>
  <si>
    <t>game1</t>
  </si>
  <si>
    <t>game6</t>
  </si>
  <si>
    <t>game20</t>
  </si>
  <si>
    <t>notebook ok</t>
  </si>
  <si>
    <t>tahrir019</t>
  </si>
  <si>
    <t>tahrir012</t>
  </si>
  <si>
    <t>office025</t>
  </si>
  <si>
    <t>office020</t>
  </si>
  <si>
    <t>office004</t>
  </si>
  <si>
    <t>office005</t>
  </si>
  <si>
    <t>office002</t>
  </si>
  <si>
    <t>office006</t>
  </si>
  <si>
    <t>office057</t>
  </si>
  <si>
    <t>office022</t>
  </si>
  <si>
    <t>office017</t>
  </si>
  <si>
    <t>office021</t>
  </si>
  <si>
    <t>gift024</t>
  </si>
  <si>
    <t>gift010</t>
  </si>
  <si>
    <t>gift018</t>
  </si>
  <si>
    <t>gift013</t>
  </si>
  <si>
    <t>gift015</t>
  </si>
  <si>
    <t>gift026</t>
  </si>
  <si>
    <t>gift051</t>
  </si>
  <si>
    <t>gift054</t>
  </si>
  <si>
    <t>gift052</t>
  </si>
  <si>
    <t>gift049</t>
  </si>
  <si>
    <t>gift047</t>
  </si>
  <si>
    <t>gift055</t>
  </si>
  <si>
    <t>gift050</t>
  </si>
  <si>
    <t>gift046</t>
  </si>
  <si>
    <t>gift048</t>
  </si>
  <si>
    <t>gift045</t>
  </si>
  <si>
    <t>gift053</t>
  </si>
  <si>
    <t>gift044</t>
  </si>
  <si>
    <t>gift043</t>
  </si>
  <si>
    <t>gift029</t>
  </si>
  <si>
    <t>gift056</t>
  </si>
  <si>
    <t>gift036</t>
  </si>
  <si>
    <t>gift033</t>
  </si>
  <si>
    <t>gift037</t>
  </si>
  <si>
    <t>gift042</t>
  </si>
  <si>
    <t>gift040</t>
  </si>
  <si>
    <t>gift034</t>
  </si>
  <si>
    <t>gift038</t>
  </si>
  <si>
    <t>gift031</t>
  </si>
  <si>
    <t>gift035</t>
  </si>
  <si>
    <t>gift027</t>
  </si>
  <si>
    <t>gift039</t>
  </si>
  <si>
    <t>gift030</t>
  </si>
  <si>
    <t>gift032</t>
  </si>
  <si>
    <t>gift041</t>
  </si>
  <si>
    <t>gift028</t>
  </si>
  <si>
    <t>food&amp;childA1</t>
  </si>
  <si>
    <t>food&amp;child1</t>
  </si>
  <si>
    <t>food&amp;childA2</t>
  </si>
  <si>
    <t>food&amp;child2</t>
  </si>
  <si>
    <t>food&amp;childA3</t>
  </si>
  <si>
    <t>food&amp;child3</t>
  </si>
  <si>
    <t>food&amp;childA4</t>
  </si>
  <si>
    <t>food&amp;child4</t>
  </si>
  <si>
    <t>food&amp;childA5</t>
  </si>
  <si>
    <t>food&amp;child5</t>
  </si>
  <si>
    <t>food&amp;childA6</t>
  </si>
  <si>
    <t>food&amp;child6</t>
  </si>
  <si>
    <t>food&amp;childA7</t>
  </si>
  <si>
    <t>food&amp;child7</t>
  </si>
  <si>
    <t>food&amp;childA8</t>
  </si>
  <si>
    <t>food&amp;child8</t>
  </si>
  <si>
    <t>food&amp;childA9</t>
  </si>
  <si>
    <t>food&amp;child9</t>
  </si>
  <si>
    <t>food&amp;childA10</t>
  </si>
  <si>
    <t>food&amp;child10</t>
  </si>
  <si>
    <t>مداد</t>
  </si>
  <si>
    <t>اتود</t>
  </si>
  <si>
    <t>گروه محصول</t>
  </si>
  <si>
    <t>نوک اتود</t>
  </si>
  <si>
    <t>خودکار</t>
  </si>
  <si>
    <t>ماژیک</t>
  </si>
  <si>
    <t>تراش</t>
  </si>
  <si>
    <t>غلط گیر</t>
  </si>
  <si>
    <t>کادو</t>
  </si>
  <si>
    <t>قیچی</t>
  </si>
  <si>
    <t>جامدادی</t>
  </si>
  <si>
    <t>پاکن</t>
  </si>
  <si>
    <t>محصولات</t>
  </si>
  <si>
    <t>نوک</t>
  </si>
  <si>
    <t>روانویس</t>
  </si>
  <si>
    <t>postit</t>
  </si>
  <si>
    <t>تخته</t>
  </si>
  <si>
    <t>خمیر</t>
  </si>
  <si>
    <t>دوخت</t>
  </si>
  <si>
    <t>پایه چسب</t>
  </si>
  <si>
    <t>سایراداری</t>
  </si>
  <si>
    <t>سایرنقاشی</t>
  </si>
  <si>
    <t>گیرهمگنت</t>
  </si>
  <si>
    <t>مدادرنگی</t>
  </si>
  <si>
    <t>پست_ایت</t>
  </si>
  <si>
    <t>خمیربازی</t>
  </si>
  <si>
    <t>پایه_چسب</t>
  </si>
  <si>
    <t>سایر_اداری</t>
  </si>
  <si>
    <t>غلطگیر</t>
  </si>
  <si>
    <t>خط کش_پرگار</t>
  </si>
  <si>
    <t>خطکش_پرگار</t>
  </si>
  <si>
    <t>گیره_مگنت</t>
  </si>
  <si>
    <t>اتود 0.5 و 0.7 و 0.9 اونر در یک لیوان</t>
  </si>
  <si>
    <t>اتود 0.5 رترینگ آلمانی اصل بسته 12 عددی</t>
  </si>
  <si>
    <t>اتود 0.7 رترینگ آلمانی اصل بسته 12 عددی</t>
  </si>
  <si>
    <t>خودکار کنکو فینو آبی و مشکی و قرمز</t>
  </si>
  <si>
    <t>خودکار بیک فرانسه 4 رنگ اصلی</t>
  </si>
  <si>
    <t>روان نویس پینتر 2008 آبی و مشکی</t>
  </si>
  <si>
    <t>روان نویس پینتر کوتاه 060 آبی و مشکی</t>
  </si>
  <si>
    <t>روان نویس رومکس 1958 آبی و مشکی</t>
  </si>
  <si>
    <t>روان نویس ووک 4رنگ اصلی</t>
  </si>
  <si>
    <t>روان نویس پارسیکار طرح یونی بال</t>
  </si>
  <si>
    <t>ماژیک سی دی پنتر دو سر</t>
  </si>
  <si>
    <t>تراش فلزی ایزن بسته 20 عددی</t>
  </si>
  <si>
    <t>فنر پوشه واشین (ایرانی)</t>
  </si>
  <si>
    <t>مداد مشکی پارسیکار</t>
  </si>
  <si>
    <t xml:space="preserve">مدادمشکی فکتیس </t>
  </si>
  <si>
    <t>مداد مشکی فکتیس  طرح حیوانات</t>
  </si>
  <si>
    <t xml:space="preserve">مداد مشکی آریا فانتزی </t>
  </si>
  <si>
    <t>اتود 0.5 و 0.7 پارسیکار 802</t>
  </si>
  <si>
    <t>اتود 0.5 و 0.7 پارسیکار 806</t>
  </si>
  <si>
    <t>اتود 0.5 و 0.7 پارسیکار 811</t>
  </si>
  <si>
    <t>اتود 2میل پارسیکار</t>
  </si>
  <si>
    <t xml:space="preserve">اتود 2میل لانتو </t>
  </si>
  <si>
    <t xml:space="preserve">اتود 0.5  جیدو </t>
  </si>
  <si>
    <t>اتود 0.5 و 0.7 میکرو</t>
  </si>
  <si>
    <t xml:space="preserve">اتود 0.5 و 0.7 هیپو طرح رترینگ </t>
  </si>
  <si>
    <t xml:space="preserve">اتود 0.5  سی کلاس </t>
  </si>
  <si>
    <t>اتود 0.5 و 0.7 و 0.9 اونر</t>
  </si>
  <si>
    <t>اتود 0.5 و 0.7 درافیکس زبرا ژاپنی</t>
  </si>
  <si>
    <t xml:space="preserve">اتود 0.5 رترینگ </t>
  </si>
  <si>
    <t>اتود 0.7  رترینگ</t>
  </si>
  <si>
    <t xml:space="preserve">خودکار کیان </t>
  </si>
  <si>
    <t xml:space="preserve">خودکار پرشیا </t>
  </si>
  <si>
    <t xml:space="preserve">خودکار کنکو فینو </t>
  </si>
  <si>
    <t>خودکار سی‌کلاس soft touch</t>
  </si>
  <si>
    <t xml:space="preserve">روان نویس ووک </t>
  </si>
  <si>
    <t>روان نویس ووک کوتاه</t>
  </si>
  <si>
    <t xml:space="preserve">روان نویس پارسیکار طرح یونی بال </t>
  </si>
  <si>
    <t>روان نویس چشمی یونی بال</t>
  </si>
  <si>
    <t>مغزی خودکار افیس درجه یک</t>
  </si>
  <si>
    <t>ماژیک هایلایت معطر پنتر بسته 6 رنگ</t>
  </si>
  <si>
    <t>ماژیک وایت برد کیان (4 رنگ اصلی)</t>
  </si>
  <si>
    <t>ماژیک وایت برد پرشیا (4 رنگ اصلی)</t>
  </si>
  <si>
    <t xml:space="preserve">ماژیک وایت برد رومکس </t>
  </si>
  <si>
    <t xml:space="preserve">ماژیک وایت برد شارژی رومکس </t>
  </si>
  <si>
    <t xml:space="preserve">یدک ماژیک شارژی رومکس </t>
  </si>
  <si>
    <t xml:space="preserve">یدک ماژیک شارژی جیکسین </t>
  </si>
  <si>
    <t xml:space="preserve">ماژیک وایت برد اسنومن </t>
  </si>
  <si>
    <t>ماژیک معمولی اسنومن</t>
  </si>
  <si>
    <t>ماژیک سی دی دو سر پنتر</t>
  </si>
  <si>
    <t>ماژیک سی دی دو سر پارسیکار</t>
  </si>
  <si>
    <t xml:space="preserve">تراش کارا </t>
  </si>
  <si>
    <t xml:space="preserve">تراش پارسیکار 718 </t>
  </si>
  <si>
    <t>تراش پارسیکار 721</t>
  </si>
  <si>
    <t>تراش هیپو گریپدار</t>
  </si>
  <si>
    <t>تراش حلزونی کارا</t>
  </si>
  <si>
    <t xml:space="preserve">تراش مخزن دار سفینه پارسیکار </t>
  </si>
  <si>
    <t>پاکن فکتیس رنگی بزرگ</t>
  </si>
  <si>
    <t>پاکن پلیکان آلمانی</t>
  </si>
  <si>
    <t>پاکن ودج کنکو</t>
  </si>
  <si>
    <t>پاکن رنگی کنکو</t>
  </si>
  <si>
    <t>پاکن اوسیس رنگی بزرگ</t>
  </si>
  <si>
    <t xml:space="preserve">پاکن اتودی لانتو </t>
  </si>
  <si>
    <t>مداد رنگی 3+24 رنگ فلزی آریا</t>
  </si>
  <si>
    <t>گواش 6 رنگ جعبه طلقی بزرگ آریا</t>
  </si>
  <si>
    <t>دستگاه دوخت (منگنه) راحت زن هیپو 2018</t>
  </si>
  <si>
    <t>دستگاه دوخت (منگنه) راحت زن هیپو 2019</t>
  </si>
  <si>
    <t>دستگاه دوخت (منگنه) کانگرو M10</t>
  </si>
  <si>
    <t>دستگاه دوخت (منگنه) کانگرو MINI 10</t>
  </si>
  <si>
    <t>دستگاه دوخت (منگنه) انبری کانگرو HP45</t>
  </si>
  <si>
    <t>دستگاه دوخت (منگنه) راحت زن کانگرو FS 210</t>
  </si>
  <si>
    <t>دستگاه دوخت (منگنه) پارسیکار با سوزن‌کش JM210</t>
  </si>
  <si>
    <t xml:space="preserve">پانچ کارل </t>
  </si>
  <si>
    <t>تیغ کاتر بزرگ واشین 10تایی (کره‌ای)</t>
  </si>
  <si>
    <t>تیغ کاتر کوچک واشین 10تایی (کره‌ای)</t>
  </si>
  <si>
    <t>کلیپس 33 میلیمتر سی بی اس (50تایی)</t>
  </si>
  <si>
    <t>کلیپس رنگی 28 میلیمتر DL (100تایی)</t>
  </si>
  <si>
    <t>کلیپس 50 میلیمتر سی بی اس (50تایی)</t>
  </si>
  <si>
    <t>پونز رنگی (30 عددی)</t>
  </si>
  <si>
    <t>جاقلمی فانتزی کارا</t>
  </si>
  <si>
    <t>پوشه دکمه دار A5</t>
  </si>
  <si>
    <t>پوشه دکمه دار A4</t>
  </si>
  <si>
    <t>پوشه دکمه دار جیبدار A4 طرح گل پیلاوران</t>
  </si>
  <si>
    <t>تخته پاکن وایت برد جاماژیک دار</t>
  </si>
  <si>
    <t>سرمدادی ایموجی</t>
  </si>
  <si>
    <t xml:space="preserve">سرمدادی سیلیکونی پونی  </t>
  </si>
  <si>
    <t xml:space="preserve">پیکسل مذهبی </t>
  </si>
  <si>
    <t>دفتر 100 برگ چسبی طرح فانتزی شفیعی</t>
  </si>
  <si>
    <t>دفتر 80 برگ چسبی جلد کرافت شفیعی</t>
  </si>
  <si>
    <t>دفتر 50 برگ چسبی طرح مشاهیر شفیعی</t>
  </si>
  <si>
    <t>دفتر 80 برگ چسبی طرح شهدا شفیعی</t>
  </si>
  <si>
    <t>دفتر 50 برگ چسبی طرح شهدا شفیعی</t>
  </si>
  <si>
    <t xml:space="preserve">دفتر 80 برگ چسبی طرح شهدا </t>
  </si>
  <si>
    <t xml:space="preserve">دفتر 60 برگ چسبی طرح شهدا </t>
  </si>
  <si>
    <t xml:space="preserve">دفتر 50 برگ فنردوبل طرح شهدا </t>
  </si>
  <si>
    <t>دفتر 60 برگ چسبی طرح فانتزی کویلو</t>
  </si>
  <si>
    <t>یدک کلاسور 100برگ سرو</t>
  </si>
  <si>
    <t>یدک کلاسور 100برگ میکرو</t>
  </si>
  <si>
    <t xml:space="preserve">دفتر 40 برگ سیمی فانتزی اکلیلی </t>
  </si>
  <si>
    <t xml:space="preserve">دفتر 60 برگ سیمی فانتزی اکلیلی </t>
  </si>
  <si>
    <t xml:space="preserve">دفتر 60 برگ سیمی کلاسیک  </t>
  </si>
  <si>
    <t xml:space="preserve">دفتر 60 برگ سیمی جلد شده کلاسیک </t>
  </si>
  <si>
    <t xml:space="preserve">دفتر 60 برگ سیمی جلد شده کلاسیک ویژه </t>
  </si>
  <si>
    <t>دفتر 80 برگ سیمی جلد شده داخل 2 رنگ</t>
  </si>
  <si>
    <t xml:space="preserve">دفتر 80 برگ سیمی فانتزی اکلیلی </t>
  </si>
  <si>
    <t xml:space="preserve">دفتر 100 برگ سیمی جلد شده اسپرت </t>
  </si>
  <si>
    <t xml:space="preserve">دفتر 40 برگ سیمی 2 خط کلاسیک نقره کوب </t>
  </si>
  <si>
    <t xml:space="preserve">دفتر 40 برگ سیمی نقاشی </t>
  </si>
  <si>
    <t xml:space="preserve">دفتر 40 برگ سیمی شطرنجی ریز </t>
  </si>
  <si>
    <t xml:space="preserve">دفترچه کوچک سیمی کلاسیک جلد شده </t>
  </si>
  <si>
    <t>tak-name</t>
  </si>
  <si>
    <t>tak-stock</t>
  </si>
  <si>
    <t>tak-sellunitnum</t>
  </si>
  <si>
    <t>tak-sellunit</t>
  </si>
  <si>
    <t>tak-price</t>
  </si>
  <si>
    <t>tak-priceunit</t>
  </si>
  <si>
    <t>tak-exists</t>
  </si>
  <si>
    <t>tak-ensellunit</t>
  </si>
  <si>
    <t>برگه</t>
  </si>
  <si>
    <t xml:space="preserve">شیرازه سایز 4 </t>
  </si>
  <si>
    <t xml:space="preserve">شیرازه سایز 6 </t>
  </si>
  <si>
    <t xml:space="preserve">شیرازه سایز 8 </t>
  </si>
  <si>
    <t xml:space="preserve">شیرازه سایز 10 </t>
  </si>
  <si>
    <t xml:space="preserve">شیرازه سایز 12 </t>
  </si>
  <si>
    <t xml:space="preserve">دفترچه بزرگ سیمی کلاسیک جلد شده </t>
  </si>
  <si>
    <t xml:space="preserve">دفترچه کوچک سیمی فانتزی جلد شده </t>
  </si>
  <si>
    <t>tak-buy price</t>
  </si>
  <si>
    <t>ماژیک نقاشی 12رنگ چیکی چیکی(مالزی)</t>
  </si>
  <si>
    <t xml:space="preserve">پستیت فانتزی </t>
  </si>
  <si>
    <t>پستیت فانتزی کوچک</t>
  </si>
  <si>
    <t>پوشه آیدین گیره دار</t>
  </si>
  <si>
    <t>خمیر بازی 12 رنگ مقوائی آریا</t>
  </si>
  <si>
    <t xml:space="preserve">گیره کاغذ طرح حلزون </t>
  </si>
  <si>
    <t>دفتر 80 برگ فنری بچه های آسمان</t>
  </si>
  <si>
    <t>دفتر 80 برگ فنری جلد برجسته طرح کارتونی ایلیا</t>
  </si>
  <si>
    <t>دفتر 100 برگ فنری جلد گلاسه 135گرم طرح فانتزی سرو</t>
  </si>
  <si>
    <t xml:space="preserve">دفتر 100 برگ فنری جلد گلاسه 135گرم </t>
  </si>
  <si>
    <t>دفتر 50 برگ فنری جلد گلاسه 135گرم طرح فانتزی سرو</t>
  </si>
  <si>
    <t xml:space="preserve">دفتر 50 برگ فنری جلد گلاسه 135گرم </t>
  </si>
  <si>
    <t>دفتر 40 برگ فنری طلقی P.P</t>
  </si>
  <si>
    <t>دفتر 50 برگ نقاشی فنری طلقی P.P فانتزی توسعه</t>
  </si>
  <si>
    <t xml:space="preserve">دفتر 50 برگ نقاشی فنری طلقی فانتزی </t>
  </si>
  <si>
    <t>دفتر 60 برگ فنری فانتزی جلدشده شفیعی</t>
  </si>
  <si>
    <t>دفتر 80 برگ فنری طرح حرم صالح</t>
  </si>
  <si>
    <t>دفتر 80 برگ فنری طرح حرم</t>
  </si>
  <si>
    <t>دفتر 50 برگ فنری طرح حرم صالح</t>
  </si>
  <si>
    <t xml:space="preserve">دفتر 50 برگ فنری طرح حرم </t>
  </si>
  <si>
    <t>دفتر 80 برگ فنری جلد برجسته فانتزی ایلیا</t>
  </si>
  <si>
    <t>دفتر 80 برگ بهشت طرح شهدا</t>
  </si>
  <si>
    <t>نقاله_پرگار_گونیا</t>
  </si>
  <si>
    <t>پاستل</t>
  </si>
  <si>
    <t>آبرنگ_گواش</t>
  </si>
  <si>
    <t>رنگ_انگشتی</t>
  </si>
  <si>
    <t>دوخت_پانچ</t>
  </si>
  <si>
    <t xml:space="preserve">کاور کاغذ A4 درجه یک نیک اور </t>
  </si>
  <si>
    <t>مدادرنگی 12 رنگ سبز لوله ای</t>
  </si>
  <si>
    <t>نوار چسب 5سانت CKC</t>
  </si>
  <si>
    <t>نوک_اتود</t>
  </si>
  <si>
    <t>روان_نویس</t>
  </si>
  <si>
    <t>ماژیک_هایلایت</t>
  </si>
  <si>
    <t>ماژیک_سی_دی</t>
  </si>
  <si>
    <t>پاک_کن</t>
  </si>
  <si>
    <t>لاک_غلط_گیر</t>
  </si>
  <si>
    <t>خط_کش</t>
  </si>
  <si>
    <t>مداد_رنگی</t>
  </si>
  <si>
    <t>ماژیک_نقاشی</t>
  </si>
  <si>
    <t>پایه_چسب_جاکاغذ</t>
  </si>
  <si>
    <t>پست_ایت_استیکر</t>
  </si>
  <si>
    <t>تخته_وایت_برد_و_شاسی</t>
  </si>
  <si>
    <t>خمیر_گل_شن</t>
  </si>
  <si>
    <t>توضیح</t>
  </si>
  <si>
    <t>مگنت عروسکی خمیر فیمو</t>
  </si>
  <si>
    <t>مگنت طرح ستاره خمیر فیمو</t>
  </si>
  <si>
    <t>مگنت طرح رنگین‌کمان خمیر فیمو</t>
  </si>
  <si>
    <t>مگنت طرح بستنی خمیر فیمو</t>
  </si>
  <si>
    <t>مگنت طرح کفشدوزک خمیر فیمو</t>
  </si>
  <si>
    <t>مگنت طرح شکلات خمیر فیمو</t>
  </si>
  <si>
    <t>مگنت طرح ایموجی خمیر فیمو</t>
  </si>
  <si>
    <t>مگنت طرح هویج خمیر فیمو</t>
  </si>
  <si>
    <t>مگنت طرح تک شاخ خمیر فیمو</t>
  </si>
  <si>
    <t>مگنت طرح آبنبات چوبی خمیر فیمو</t>
  </si>
  <si>
    <t>مگنت طرح ذرت خمیر فیمو</t>
  </si>
  <si>
    <t>مگنت طرح کاکتوس خمیر فیمو</t>
  </si>
  <si>
    <t>gift057</t>
  </si>
  <si>
    <t>gift064</t>
  </si>
  <si>
    <t>gift067</t>
  </si>
  <si>
    <t>gift063</t>
  </si>
  <si>
    <t>gift065</t>
  </si>
  <si>
    <t>gift066</t>
  </si>
  <si>
    <t>gift062</t>
  </si>
  <si>
    <t>gift061</t>
  </si>
  <si>
    <t>gift060</t>
  </si>
  <si>
    <t>gift059</t>
  </si>
  <si>
    <t>gift068</t>
  </si>
  <si>
    <t>gift070</t>
  </si>
  <si>
    <t>gift071</t>
  </si>
  <si>
    <t>gift072</t>
  </si>
  <si>
    <t>gift074</t>
  </si>
  <si>
    <t>gift058</t>
  </si>
  <si>
    <t>gift073</t>
  </si>
  <si>
    <t>گیره کاغذ طرح دونات</t>
  </si>
  <si>
    <t xml:space="preserve">مگنت طرح پاندا </t>
  </si>
  <si>
    <t xml:space="preserve">مگنت طرح فنجون </t>
  </si>
  <si>
    <t>مگنت طرح کتاب</t>
  </si>
  <si>
    <t xml:space="preserve">مگنت طرح آهو </t>
  </si>
  <si>
    <t>گیره دوبل 25</t>
  </si>
  <si>
    <t>گیره دوبل 51</t>
  </si>
  <si>
    <t>ذره بین سایز 40</t>
  </si>
  <si>
    <t>ذره بین سایز 50</t>
  </si>
  <si>
    <t>ذره بین سایز 60</t>
  </si>
  <si>
    <t>ذره بین سایز 75</t>
  </si>
  <si>
    <t>ذره بین سایز 90</t>
  </si>
  <si>
    <t>دستگاه چسب حرارتی کوچک</t>
  </si>
  <si>
    <t>دستگاه چسب حرارتی بزرگ</t>
  </si>
  <si>
    <t>ماژیک هایلایت پلیکان</t>
  </si>
  <si>
    <t>اتود 0.5  پارسیکار 802 بسته 24 عددی</t>
  </si>
  <si>
    <t>اتود 0.5 پارسیکار 806 بسته 24 عددی</t>
  </si>
  <si>
    <t>اتود 0.5 پارسیکار 811 بسته 24 عددی</t>
  </si>
  <si>
    <t>اتود 0.5  هیپو طرح رترینگ بسته 12 عددی</t>
  </si>
  <si>
    <t>اتود 0.5  پنتر سری ART</t>
  </si>
  <si>
    <t>اتود 0.5  پنتر سری M&amp;G</t>
  </si>
  <si>
    <t xml:space="preserve">نوک اتود تحریر ایران 0.5 </t>
  </si>
  <si>
    <t>نوک اتود 2B سی بی اس 0.5 و</t>
  </si>
  <si>
    <t xml:space="preserve">نوک اتود HB سی بی اس 0.5 </t>
  </si>
  <si>
    <t>نوک اتود میکرو کوتاه 0.5 و</t>
  </si>
  <si>
    <t xml:space="preserve">نوک اتود میکرو بلند 0.5 </t>
  </si>
  <si>
    <t>مداد قرمز پارسا</t>
  </si>
  <si>
    <t xml:space="preserve">نوک اتود روترینگ 0.5 و </t>
  </si>
  <si>
    <t>اتود 0.5 پارسیکار 827 بسته 24 عددی</t>
  </si>
  <si>
    <t>اتود 0.5 و 0.7 پارسیکار 827 بسته 24 عددی</t>
  </si>
  <si>
    <t>مداد مشکی فکتیس ذغالی</t>
  </si>
  <si>
    <t xml:space="preserve">مداد مشکی فکتیس فلورسنت </t>
  </si>
  <si>
    <t xml:space="preserve">خودکار لانتو فشاری </t>
  </si>
  <si>
    <t>خودکار پنتر 101</t>
  </si>
  <si>
    <t>خودکار رینولدز کوتاه</t>
  </si>
  <si>
    <t>روان نویس افیس ابی و مشکی</t>
  </si>
  <si>
    <t>ماژیک وایت برد کیان مشکی گرد</t>
  </si>
  <si>
    <t>ماژیک وایت برد کیان مشکی تخت</t>
  </si>
  <si>
    <t>ماژیک وایت برد کیان آبی گرد</t>
  </si>
  <si>
    <t>ماژیک وایت برد کیان آبی تخت</t>
  </si>
  <si>
    <t>ماژیک وایت برد کیان قرمز تخت</t>
  </si>
  <si>
    <t>ماژیک وایت برد پرشیا آبی گرد</t>
  </si>
  <si>
    <t>ماژیک وایت برد پرشیا آبی تخت</t>
  </si>
  <si>
    <t>ماژیک وایت برد پرشیا مشکی گرد</t>
  </si>
  <si>
    <t>ماژیک وایت برد پرشیا مشکی تخت</t>
  </si>
  <si>
    <t>ماژیک وایت برد پرشیا قرمز گرد</t>
  </si>
  <si>
    <t>ماژیک سی دی هیپو دو سر</t>
  </si>
  <si>
    <t>پاکن پیچی لانتو بسته 24تایی</t>
  </si>
  <si>
    <t>پاکن اتودی پارسیکار 24 عددی</t>
  </si>
  <si>
    <t>پاکن کویلو طرح سفینه</t>
  </si>
  <si>
    <t>پاکن کویلو طرح زنبور</t>
  </si>
  <si>
    <t>پاکن برقی</t>
  </si>
  <si>
    <t>پاکن فکتیس مثلثی بزرگ</t>
  </si>
  <si>
    <t>خط کش 20 سانت 3D</t>
  </si>
  <si>
    <t>مداد رنگی 12 رنگ لوله ای سبز</t>
  </si>
  <si>
    <t>پاستل 12 رنگ کیفی ایمر</t>
  </si>
  <si>
    <t>چسب مایع ورقه ای رازی</t>
  </si>
  <si>
    <t>چسب مایع وطن</t>
  </si>
  <si>
    <t>چسب مایع 100گرم</t>
  </si>
  <si>
    <t xml:space="preserve">پاکت پول </t>
  </si>
  <si>
    <t>برچسب فانتزی A4</t>
  </si>
  <si>
    <t>تخته پاکن نمدی</t>
  </si>
  <si>
    <t>فوم A4</t>
  </si>
  <si>
    <t>دفتر 100 برگ فنری جلد سخت شفیعی</t>
  </si>
  <si>
    <t>دفتر 80 برگ فنری کلاسیک شفیعی</t>
  </si>
  <si>
    <t>دفتر 160 برگ فنری جلد سخت شفیعی</t>
  </si>
  <si>
    <t>دفترچه گالینگور 1/8 شفیعی</t>
  </si>
  <si>
    <t>دفتر 40 برگ ته چسب طرح فانتزی کویلو</t>
  </si>
  <si>
    <t>دفترچه 1/16 جلد سخت کارتونی</t>
  </si>
  <si>
    <t>دفترچه 1/16 طلقی</t>
  </si>
  <si>
    <t>برچسب فانتزی ماه ستاره جفتی</t>
  </si>
  <si>
    <t>Column2</t>
  </si>
  <si>
    <t>پاکن فکتیس مشکی s20</t>
  </si>
  <si>
    <t>خط کش 20 سانت ژله ای شابلون دار</t>
  </si>
  <si>
    <t xml:space="preserve">کلیپس رنگی 28 میلیمتر </t>
  </si>
  <si>
    <t>SHAHRIVAR 99</t>
  </si>
  <si>
    <t xml:space="preserve">نوک اتود know سایز 0.5 </t>
  </si>
  <si>
    <t>تراش ساده پارسا بسته 100 عددی</t>
  </si>
  <si>
    <t>تراش ایمر بسته 48 عددی</t>
  </si>
  <si>
    <t>استامپ کورس متوسط</t>
  </si>
  <si>
    <t>استامپ کورس کوچک</t>
  </si>
  <si>
    <t>یدک کلاسور 100برگ کتیبه قلم</t>
  </si>
  <si>
    <t>پاکت A3 ملخی</t>
  </si>
  <si>
    <t>ماژیک معمولی پلیکان</t>
  </si>
  <si>
    <t>ماژیک معمولی کیان</t>
  </si>
  <si>
    <t>پاکن فشنگی پارسیکار</t>
  </si>
  <si>
    <t>رول قیمت زن سفید</t>
  </si>
  <si>
    <t>رول قیمت زن رنگی</t>
  </si>
  <si>
    <t>پستیت سایز 5*7 میلی متر خارجی</t>
  </si>
  <si>
    <t>پستیت سایز A6</t>
  </si>
  <si>
    <t>قیچی طرح حیوانات ایمر</t>
  </si>
  <si>
    <t>مدادمشکی  سه گوش دومس</t>
  </si>
  <si>
    <t>نوک اتود 2 میل بلند پارسیکار</t>
  </si>
  <si>
    <t>ماژیک معمولی رومکس رنگ بندی جور</t>
  </si>
  <si>
    <t>پاکن فابر کاستل مشکی</t>
  </si>
  <si>
    <t>دوخت کانگرو S 210</t>
  </si>
  <si>
    <t>پستیت سایز 75*75 میلی متر خارجی</t>
  </si>
  <si>
    <t>پستیت شکلی خارجی</t>
  </si>
  <si>
    <t>پستیت شکلی فانتزی SKY</t>
  </si>
  <si>
    <t>برچسب دور ابی خارجی</t>
  </si>
  <si>
    <t>کاور کاغذ A4 برند ZR بسته 100عددی</t>
  </si>
  <si>
    <t>شیرازه 4سایزجور هرکدام 20 عدد</t>
  </si>
  <si>
    <t>دفتر 100 برگ فنری فانتزی جلد گلاسه 135گرم سرو</t>
  </si>
  <si>
    <t>دفتر 50 برگ فنری فانتزی جلد گلاسه 135گرم سرو</t>
  </si>
  <si>
    <t>کاغذ A4 خط دار بسته 50 برگ درجه یک</t>
  </si>
  <si>
    <t>دفترچه 1/8 فانتزی طلقی شفیعی</t>
  </si>
  <si>
    <t>مداد مشکی ادمیرال</t>
  </si>
  <si>
    <t>اتود 0.5 و 0.7 پارسیکار 804 بسته 24 عددی</t>
  </si>
  <si>
    <t>اتود 2میل پارسیکار بسته 24 عددی - 805</t>
  </si>
  <si>
    <t>نوک اتود 2B سی بی اس 0.5 و 0.7 Top cbs</t>
  </si>
  <si>
    <t>نوک اتود ایمر 120تایی 0.5</t>
  </si>
  <si>
    <t>نوک اتود ایمر 120تایی  0.7</t>
  </si>
  <si>
    <t>نوک اتود روترینگ   0.7</t>
  </si>
  <si>
    <t>اتود woke</t>
  </si>
  <si>
    <t>اتود پارسیکار</t>
  </si>
  <si>
    <t>روان نویس پینتر Big boss</t>
  </si>
  <si>
    <t>ماژیک هایلایت ووک</t>
  </si>
  <si>
    <t>خودکار اکلیلی 6 رنگ</t>
  </si>
  <si>
    <t>خودکار پنتر جیر</t>
  </si>
  <si>
    <t xml:space="preserve">غلط گیر نواری PLUMATE یدک </t>
  </si>
  <si>
    <t>تراش مخزندار کرونا</t>
  </si>
  <si>
    <t>گواش 6 رنگ پارسیکار</t>
  </si>
  <si>
    <t>گواش 12 رنگ پارسیکار</t>
  </si>
  <si>
    <t>مداد رنگی سبز مقوایی</t>
  </si>
  <si>
    <t>پاستل 24 رنگ کیفی آریا</t>
  </si>
  <si>
    <t>کلیپس 31 میلیمتر سی بی اس</t>
  </si>
  <si>
    <t>سوزن ته گرد cbs</t>
  </si>
  <si>
    <t>دستگاه دوخت کانگرو NOWA 210s</t>
  </si>
  <si>
    <t>سوزن منگنه 24.6 دلفین</t>
  </si>
  <si>
    <t>نوار چسب 5سانت ارزان</t>
  </si>
  <si>
    <t>نوار چسب 5سانت گران</t>
  </si>
  <si>
    <t>نوار چسب 5سانت رنگی</t>
  </si>
  <si>
    <t>چسب رازی کوچک</t>
  </si>
  <si>
    <t>چسب رازی 100</t>
  </si>
  <si>
    <t>برچسب دور آبی ایرانی</t>
  </si>
  <si>
    <t>پست ایت خانه</t>
  </si>
  <si>
    <t>پست ایت جعبه ای king</t>
  </si>
  <si>
    <t>جاقلمی فومی</t>
  </si>
  <si>
    <t>خمیر بازی 6 رنگ</t>
  </si>
  <si>
    <t>خمیر 10 رنگ مقوایی آریا</t>
  </si>
  <si>
    <t>دماسنج قابدارکوچک</t>
  </si>
  <si>
    <t>چوب بستنی</t>
  </si>
  <si>
    <t>دفتر 50 برگ منگنه چسبی</t>
  </si>
  <si>
    <t>دفتر 40 برگ منگنه نقاشی</t>
  </si>
  <si>
    <t>دفتر شهدا مشکات 60 برگ</t>
  </si>
  <si>
    <t>دفتر شهدا کاما 50 برگی</t>
  </si>
  <si>
    <t>دفتر 80 برگ طلقی ساده</t>
  </si>
  <si>
    <t>دفترچه طلقی 1/16 فانتزی</t>
  </si>
  <si>
    <t>دفترچه طلقی 1/16 ساده</t>
  </si>
  <si>
    <t>چراغ مطالعه 1</t>
  </si>
  <si>
    <t>قلم مو لیوانی</t>
  </si>
  <si>
    <t>مقوا 50 * 70 سفید هندی</t>
  </si>
  <si>
    <t xml:space="preserve">ماژیک سفید </t>
  </si>
  <si>
    <t>ماژیک وایت کنکو 8 رنگ</t>
  </si>
  <si>
    <t>تخته پاکن ایرانی</t>
  </si>
  <si>
    <t>نقاله ژله ای</t>
  </si>
  <si>
    <t>گونیا ژله ای</t>
  </si>
  <si>
    <t>پستیت شکلی</t>
  </si>
  <si>
    <t>چوب بستنی ساده</t>
  </si>
  <si>
    <t>چوب بستنی رنگی</t>
  </si>
  <si>
    <t>خودکار لینک</t>
  </si>
  <si>
    <t>خودکار لیان ( پرشیا)</t>
  </si>
  <si>
    <t>پاکن تحریران</t>
  </si>
  <si>
    <t>تراش پارسا</t>
  </si>
  <si>
    <t>سوزن واشین 10</t>
  </si>
  <si>
    <t>کاغذ A4 رنگی اعلا</t>
  </si>
  <si>
    <t xml:space="preserve">فروشنده </t>
  </si>
  <si>
    <t>ماژیک سفید</t>
  </si>
  <si>
    <t>اتود ووک</t>
  </si>
  <si>
    <t>buy</t>
  </si>
  <si>
    <t>sell</t>
  </si>
  <si>
    <t>موجودی نهایی</t>
  </si>
  <si>
    <t>Sell</t>
  </si>
  <si>
    <t>13990925-1</t>
  </si>
  <si>
    <t>پونز</t>
  </si>
  <si>
    <t>چسب 2.5 کاغذی پارسیکار</t>
  </si>
  <si>
    <t>جمع کل</t>
  </si>
  <si>
    <t>پست ایت طرح قلب</t>
  </si>
  <si>
    <t>خط کش 20 شابلون دار</t>
  </si>
  <si>
    <t>kh-20</t>
  </si>
  <si>
    <t>kh-21</t>
  </si>
  <si>
    <t>خودکار پنتر EP101/جعبه مقوایی</t>
  </si>
  <si>
    <t>پانچ سی بی اس 324</t>
  </si>
  <si>
    <t>دوخت سی بی اس 227</t>
  </si>
  <si>
    <t>چسب 5 کاغذی /کم یارد</t>
  </si>
  <si>
    <t>قلم مو سموری</t>
  </si>
  <si>
    <t>چینه</t>
  </si>
  <si>
    <t>راپید لنو/3</t>
  </si>
  <si>
    <t>لاک قلمی رومکس</t>
  </si>
  <si>
    <t>رنگ انگشتی 6 رنگ</t>
  </si>
  <si>
    <t>12 طلقی فکتیس</t>
  </si>
  <si>
    <t>چسب رازی 50cc</t>
  </si>
  <si>
    <t>چسب رازی ورقی</t>
  </si>
  <si>
    <t>پاکت شومیز A4/بزرگتر</t>
  </si>
  <si>
    <t>پاکت شومیز A3</t>
  </si>
  <si>
    <t>چسب 5 کاغذی کم یارد</t>
  </si>
  <si>
    <t>راپید لنو</t>
  </si>
  <si>
    <t>پاکت شومیز A4 بزرگتر</t>
  </si>
  <si>
    <t>kh-22</t>
  </si>
  <si>
    <t>یدک کلاسور</t>
  </si>
  <si>
    <t>دفتر نقاشی 50 برگ طلقی</t>
  </si>
  <si>
    <t>دفترچه 1/8 بغل</t>
  </si>
  <si>
    <t>دفترچه 1/8  بالا</t>
  </si>
  <si>
    <t>دفترچه 1/32</t>
  </si>
  <si>
    <t>حساب قبل</t>
  </si>
  <si>
    <t>دفترچه 1/8 بالا</t>
  </si>
  <si>
    <t>طلب</t>
  </si>
  <si>
    <t>معینی فر</t>
  </si>
  <si>
    <t>مداد رنگی 12 رنگ طلقی فکتیس</t>
  </si>
  <si>
    <t>رومکس</t>
  </si>
  <si>
    <t>f-20-digi</t>
  </si>
  <si>
    <t>f-22-tavana</t>
  </si>
  <si>
    <t xml:space="preserve">آب رنگ 6 رنگ </t>
  </si>
  <si>
    <t>کیف کشدار سهند</t>
  </si>
  <si>
    <t>تعداد فروش</t>
  </si>
  <si>
    <t>f-23-abbas</t>
  </si>
  <si>
    <t>f-23-abas</t>
  </si>
  <si>
    <t>کیف طلقی کشدار سهند</t>
  </si>
  <si>
    <t>تخته وایت مغناطیسی</t>
  </si>
  <si>
    <t>چسب پهن کارتن</t>
  </si>
  <si>
    <t>چسب رازی 50 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</si>
</sst>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Arial"/>
      <family val="2"/>
      <scheme val="minor"/>
    </font>
    <font>
      <b/>
      <sz val="16"/>
      <color theme="1"/>
      <name val="B Kamran"/>
      <charset val="178"/>
    </font>
    <font>
      <b/>
      <sz val="14"/>
      <color theme="1"/>
      <name val="B Kamran"/>
      <charset val="178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165" fontId="0" fillId="0" borderId="0" xfId="1" applyNumberFormat="1" applyFont="1"/>
    <xf numFmtId="0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0" fontId="1" fillId="0" borderId="1" xfId="0" applyFont="1" applyFill="1" applyBorder="1" applyAlignment="1">
      <alignment horizontal="center" vertical="center" readingOrder="2"/>
    </xf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Font="1" applyFill="1" applyBorder="1"/>
    <xf numFmtId="0" fontId="0" fillId="2" borderId="0" xfId="0" applyFill="1"/>
    <xf numFmtId="0" fontId="0" fillId="4" borderId="0" xfId="0" applyFill="1"/>
    <xf numFmtId="0" fontId="0" fillId="0" borderId="0" xfId="0" quotePrefix="1" applyFill="1"/>
    <xf numFmtId="0" fontId="4" fillId="2" borderId="0" xfId="0" applyFont="1" applyFill="1"/>
    <xf numFmtId="0" fontId="4" fillId="0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165" fontId="0" fillId="0" borderId="0" xfId="1" applyNumberFormat="1" applyFont="1" applyFill="1"/>
    <xf numFmtId="165" fontId="0" fillId="5" borderId="0" xfId="1" applyNumberFormat="1" applyFont="1" applyFill="1"/>
    <xf numFmtId="0" fontId="7" fillId="0" borderId="0" xfId="0" applyFont="1" applyFill="1"/>
    <xf numFmtId="0" fontId="4" fillId="7" borderId="0" xfId="0" applyFont="1" applyFill="1"/>
    <xf numFmtId="165" fontId="0" fillId="8" borderId="0" xfId="1" applyNumberFormat="1" applyFont="1" applyFill="1"/>
    <xf numFmtId="165" fontId="0" fillId="7" borderId="0" xfId="1" applyNumberFormat="1" applyFont="1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0" borderId="0" xfId="0" applyNumberFormat="1" applyFill="1"/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left"/>
    </xf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left"/>
    </xf>
    <xf numFmtId="165" fontId="0" fillId="10" borderId="1" xfId="1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10" borderId="1" xfId="1" applyNumberFormat="1" applyFont="1" applyFill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3" fontId="8" fillId="10" borderId="1" xfId="1" applyNumberFormat="1" applyFont="1" applyFill="1" applyBorder="1" applyAlignment="1">
      <alignment horizontal="center"/>
    </xf>
    <xf numFmtId="3" fontId="8" fillId="0" borderId="0" xfId="1" applyNumberFormat="1" applyFont="1" applyAlignment="1">
      <alignment horizontal="center"/>
    </xf>
    <xf numFmtId="0" fontId="0" fillId="0" borderId="3" xfId="0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/>
    </xf>
    <xf numFmtId="165" fontId="0" fillId="11" borderId="1" xfId="1" applyNumberFormat="1" applyFont="1" applyFill="1" applyBorder="1" applyAlignment="1">
      <alignment horizontal="left"/>
    </xf>
    <xf numFmtId="3" fontId="0" fillId="11" borderId="1" xfId="1" applyNumberFormat="1" applyFont="1" applyFill="1" applyBorder="1" applyAlignment="1">
      <alignment horizontal="center"/>
    </xf>
    <xf numFmtId="3" fontId="8" fillId="11" borderId="1" xfId="1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/>
    <xf numFmtId="0" fontId="0" fillId="0" borderId="13" xfId="0" applyFill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5" fontId="0" fillId="0" borderId="13" xfId="1" applyNumberFormat="1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center" vertical="center"/>
    </xf>
    <xf numFmtId="165" fontId="0" fillId="0" borderId="16" xfId="1" applyNumberFormat="1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51">
    <dxf>
      <font>
        <color theme="9" tint="-0.24994659260841701"/>
      </font>
      <fill>
        <patternFill patternType="none">
          <bgColor auto="1"/>
        </patternFill>
      </fill>
    </dxf>
    <dxf>
      <font>
        <color rgb="FFB823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165" formatCode="_(* #,##0_);_(* \(#,##0\);_(* &quot;-&quot;??_);_(@_)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_(* #,##0_);_(* \(#,##0\);_(* &quot;-&quot;??_);_(@_)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B823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products" displayName="products" ref="A1:AA552" totalsRowShown="0" headerRowDxfId="50" dataDxfId="49">
  <autoFilter ref="A1:AA552"/>
  <tableColumns count="27">
    <tableColumn id="1" name="code" dataDxfId="48"/>
    <tableColumn id="2" name="name" dataDxfId="47"/>
    <tableColumn id="3" name="buy price" dataDxfId="46" dataCellStyle="Comma"/>
    <tableColumn id="4" name="stock" dataDxfId="45"/>
    <tableColumn id="29" name="Column2" dataDxfId="44">
      <calculatedColumnFormula>#REF!*products[[#This Row],[buy price]]</calculatedColumnFormula>
    </tableColumn>
    <tableColumn id="13" name="SHAHRIVAR 99" dataDxfId="43" dataCellStyle="Comma"/>
    <tableColumn id="16" name="sellunitnum" dataDxfId="42"/>
    <tableColumn id="19" name="sellunit" dataDxfId="41"/>
    <tableColumn id="6" name="price" dataDxfId="40"/>
    <tableColumn id="7" name="priceunit" dataDxfId="39"/>
    <tableColumn id="15" name="exists" dataDxfId="38"/>
    <tableColumn id="18" name="ensellunit" dataDxfId="37"/>
    <tableColumn id="14" name="tak-name" dataDxfId="36"/>
    <tableColumn id="27" name="tak-buy price" dataDxfId="35" dataCellStyle="Comma">
      <calculatedColumnFormula>products[[#This Row],[buy price]]</calculatedColumnFormula>
    </tableColumn>
    <tableColumn id="26" name="tak-stock" dataDxfId="34"/>
    <tableColumn id="17" name="tak-sellunitnum" dataDxfId="33"/>
    <tableColumn id="20" name="tak-sellunit" dataDxfId="32"/>
    <tableColumn id="21" name="tak-price" dataDxfId="31"/>
    <tableColumn id="22" name="tak-priceunit" dataDxfId="30"/>
    <tableColumn id="23" name="tak-exists" dataDxfId="29"/>
    <tableColumn id="25" name="tak-ensellunit" dataDxfId="28"/>
    <tableColumn id="5" name="گروه محصول" dataDxfId="27"/>
    <tableColumn id="8" name="color" dataDxfId="26"/>
    <tableColumn id="9" name="groupName" dataDxfId="25"/>
    <tableColumn id="10" name="groupId" dataDxfId="24"/>
    <tableColumn id="11" name="productId" dataDxfId="23"/>
    <tableColumn id="12" name="mdi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60"/>
  <sheetViews>
    <sheetView zoomScaleNormal="100"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C334" sqref="C334"/>
    </sheetView>
  </sheetViews>
  <sheetFormatPr defaultColWidth="9.09765625" defaultRowHeight="13.8" x14ac:dyDescent="0.25"/>
  <cols>
    <col min="1" max="1" width="18.69921875" style="5" bestFit="1" customWidth="1"/>
    <col min="2" max="2" width="43.09765625" style="5" bestFit="1" customWidth="1"/>
    <col min="3" max="3" width="10.8984375" style="5" customWidth="1"/>
    <col min="4" max="4" width="9" style="5" customWidth="1"/>
    <col min="5" max="5" width="10.8984375" style="5" hidden="1" customWidth="1"/>
    <col min="6" max="6" width="9.59765625" style="32" hidden="1" customWidth="1"/>
    <col min="7" max="8" width="9" style="5" customWidth="1"/>
    <col min="9" max="10" width="10.296875" style="5" customWidth="1"/>
    <col min="11" max="12" width="9.09765625" style="5" customWidth="1"/>
    <col min="13" max="13" width="28.09765625" style="5" customWidth="1"/>
    <col min="14" max="14" width="9.09765625" style="28" customWidth="1"/>
    <col min="15" max="23" width="9.09765625" style="5" customWidth="1"/>
    <col min="24" max="24" width="12.8984375" style="18" customWidth="1"/>
    <col min="25" max="25" width="9.09765625" style="5" customWidth="1"/>
    <col min="26" max="26" width="7.59765625" style="5" customWidth="1"/>
    <col min="27" max="27" width="9.09765625" style="5" customWidth="1"/>
    <col min="28" max="16384" width="9.09765625" style="5"/>
  </cols>
  <sheetData>
    <row r="1" spans="1:38" x14ac:dyDescent="0.25">
      <c r="A1" s="5" t="s">
        <v>35</v>
      </c>
      <c r="B1" s="5" t="s">
        <v>36</v>
      </c>
      <c r="C1" s="5" t="s">
        <v>37</v>
      </c>
      <c r="D1" s="5" t="s">
        <v>634</v>
      </c>
      <c r="E1" s="5" t="s">
        <v>1396</v>
      </c>
      <c r="F1" s="32" t="s">
        <v>1400</v>
      </c>
      <c r="G1" s="5" t="s">
        <v>635</v>
      </c>
      <c r="H1" s="5" t="s">
        <v>38</v>
      </c>
      <c r="I1" s="5" t="s">
        <v>39</v>
      </c>
      <c r="J1" s="5" t="s">
        <v>40</v>
      </c>
      <c r="K1" s="5" t="s">
        <v>46</v>
      </c>
      <c r="L1" s="5" t="s">
        <v>765</v>
      </c>
      <c r="M1" s="25" t="s">
        <v>1235</v>
      </c>
      <c r="N1" s="29" t="s">
        <v>1251</v>
      </c>
      <c r="O1" s="25" t="s">
        <v>1236</v>
      </c>
      <c r="P1" s="25" t="s">
        <v>1237</v>
      </c>
      <c r="Q1" s="25" t="s">
        <v>1238</v>
      </c>
      <c r="R1" s="25" t="s">
        <v>1239</v>
      </c>
      <c r="S1" s="25" t="s">
        <v>1240</v>
      </c>
      <c r="T1" s="25" t="s">
        <v>1241</v>
      </c>
      <c r="U1" s="25" t="s">
        <v>1242</v>
      </c>
      <c r="V1" s="26" t="s">
        <v>1096</v>
      </c>
      <c r="W1" s="26" t="s">
        <v>45</v>
      </c>
      <c r="X1" s="27" t="s">
        <v>44</v>
      </c>
      <c r="Y1" s="26" t="s">
        <v>42</v>
      </c>
      <c r="Z1" s="26" t="s">
        <v>43</v>
      </c>
      <c r="AA1" s="26" t="s">
        <v>41</v>
      </c>
      <c r="AJ1" s="5" t="s">
        <v>753</v>
      </c>
    </row>
    <row r="2" spans="1:38" x14ac:dyDescent="0.25">
      <c r="A2" s="5" t="s">
        <v>47</v>
      </c>
      <c r="C2" s="28"/>
      <c r="E2" s="5" t="e">
        <f>#REF!*products[[#This Row],[buy price]]</f>
        <v>#REF!</v>
      </c>
      <c r="G2" s="5">
        <v>0</v>
      </c>
      <c r="I2" s="35"/>
      <c r="K2" s="5">
        <v>1</v>
      </c>
      <c r="L2" s="5">
        <f>VLOOKUP(products[[#This Row],[sellunit]],AJ:AK,2,0)</f>
        <v>0</v>
      </c>
      <c r="N2" s="28">
        <f>products[[#This Row],[buy price]]</f>
        <v>0</v>
      </c>
      <c r="T2" s="5">
        <v>1</v>
      </c>
      <c r="U2" s="5">
        <v>0</v>
      </c>
      <c r="V2" s="5" t="s">
        <v>1094</v>
      </c>
      <c r="W2" s="5" t="s">
        <v>857</v>
      </c>
      <c r="X2" s="18" t="s">
        <v>627</v>
      </c>
      <c r="Y2" s="5">
        <v>100000</v>
      </c>
      <c r="Z2" s="5">
        <v>100000</v>
      </c>
      <c r="AJ2" s="5" t="s">
        <v>636</v>
      </c>
      <c r="AK2" s="5" t="s">
        <v>754</v>
      </c>
      <c r="AL2" s="5" t="s">
        <v>636</v>
      </c>
    </row>
    <row r="3" spans="1:38" x14ac:dyDescent="0.25">
      <c r="A3" s="5" t="s">
        <v>880</v>
      </c>
      <c r="B3" s="34" t="s">
        <v>49</v>
      </c>
      <c r="C3" s="28">
        <v>486</v>
      </c>
      <c r="D3" s="5">
        <v>732</v>
      </c>
      <c r="E3" s="5">
        <f>products[[#This Row],[stock]]*products[[#This Row],[buy price]]</f>
        <v>355752</v>
      </c>
      <c r="F3" s="32">
        <v>550</v>
      </c>
      <c r="G3" s="5">
        <v>1</v>
      </c>
      <c r="H3" s="5" t="s">
        <v>148</v>
      </c>
      <c r="I3" s="35">
        <v>6700</v>
      </c>
      <c r="J3" s="5" t="s">
        <v>50</v>
      </c>
      <c r="K3" s="5">
        <v>1</v>
      </c>
      <c r="L3" s="5" t="str">
        <f>VLOOKUP(products[[#This Row],[sellunit]],AJ:AK,2,0)</f>
        <v>dozen</v>
      </c>
      <c r="M3" s="5" t="s">
        <v>49</v>
      </c>
      <c r="N3" s="28">
        <f>products[[#This Row],[buy price]]</f>
        <v>486</v>
      </c>
      <c r="P3" s="5">
        <v>1</v>
      </c>
      <c r="Q3" s="5" t="s">
        <v>636</v>
      </c>
      <c r="R3" s="5">
        <v>7750</v>
      </c>
      <c r="S3" s="5" t="s">
        <v>50</v>
      </c>
      <c r="T3" s="5">
        <v>1</v>
      </c>
      <c r="U3" s="5" t="s">
        <v>754</v>
      </c>
      <c r="V3" s="5" t="s">
        <v>1094</v>
      </c>
      <c r="W3" s="5" t="s">
        <v>857</v>
      </c>
      <c r="X3" s="18" t="s">
        <v>627</v>
      </c>
      <c r="Y3" s="5">
        <v>100000</v>
      </c>
      <c r="Z3" s="5">
        <v>100010</v>
      </c>
      <c r="AA3" s="5">
        <v>1</v>
      </c>
      <c r="AJ3" s="5" t="s">
        <v>54</v>
      </c>
      <c r="AK3" s="5" t="s">
        <v>755</v>
      </c>
      <c r="AL3" s="5" t="s">
        <v>54</v>
      </c>
    </row>
    <row r="4" spans="1:38" x14ac:dyDescent="0.25">
      <c r="A4" s="5" t="s">
        <v>880</v>
      </c>
      <c r="B4" s="34" t="s">
        <v>1431</v>
      </c>
      <c r="C4" s="28">
        <v>416</v>
      </c>
      <c r="D4" s="5">
        <f>216+12</f>
        <v>228</v>
      </c>
      <c r="E4" s="5">
        <f>products[[#This Row],[stock]]*products[[#This Row],[buy price]]</f>
        <v>94848</v>
      </c>
      <c r="F4" s="32">
        <v>470</v>
      </c>
      <c r="G4" s="5">
        <v>1</v>
      </c>
      <c r="H4" s="5" t="s">
        <v>148</v>
      </c>
      <c r="I4" s="35">
        <v>5740</v>
      </c>
      <c r="J4" s="5" t="s">
        <v>50</v>
      </c>
      <c r="K4" s="5">
        <v>1</v>
      </c>
      <c r="L4" s="5" t="str">
        <f>VLOOKUP(products[[#This Row],[sellunit]],AJ:AK,2,0)</f>
        <v>dozen</v>
      </c>
      <c r="M4" s="5" t="s">
        <v>51</v>
      </c>
      <c r="N4" s="28">
        <f>products[[#This Row],[buy price]]</f>
        <v>416</v>
      </c>
      <c r="P4" s="5">
        <v>1</v>
      </c>
      <c r="Q4" s="5" t="s">
        <v>636</v>
      </c>
      <c r="R4" s="5">
        <v>7000</v>
      </c>
      <c r="S4" s="5" t="s">
        <v>50</v>
      </c>
      <c r="T4" s="5">
        <v>1</v>
      </c>
      <c r="U4" s="5" t="s">
        <v>754</v>
      </c>
      <c r="V4" s="5" t="s">
        <v>1094</v>
      </c>
      <c r="W4" s="5" t="s">
        <v>857</v>
      </c>
      <c r="X4" s="18" t="s">
        <v>627</v>
      </c>
      <c r="Y4" s="5">
        <v>100000</v>
      </c>
      <c r="Z4" s="5">
        <v>100015</v>
      </c>
      <c r="AA4" s="5">
        <v>1</v>
      </c>
      <c r="AJ4" s="5" t="s">
        <v>148</v>
      </c>
      <c r="AK4" s="5" t="s">
        <v>756</v>
      </c>
      <c r="AL4" s="5" t="s">
        <v>148</v>
      </c>
    </row>
    <row r="5" spans="1:38" x14ac:dyDescent="0.25">
      <c r="A5" s="5" t="s">
        <v>881</v>
      </c>
      <c r="B5" s="5" t="s">
        <v>53</v>
      </c>
      <c r="C5" s="28">
        <v>959</v>
      </c>
      <c r="D5" s="5">
        <f>48+24</f>
        <v>72</v>
      </c>
      <c r="E5" s="5">
        <f>products[[#This Row],[stock]]*products[[#This Row],[buy price]]</f>
        <v>69048</v>
      </c>
      <c r="F5" s="32">
        <v>1250</v>
      </c>
      <c r="G5" s="5">
        <v>6</v>
      </c>
      <c r="H5" s="5" t="s">
        <v>636</v>
      </c>
      <c r="I5" s="35">
        <v>1350</v>
      </c>
      <c r="J5" s="5" t="s">
        <v>54</v>
      </c>
      <c r="K5" s="5">
        <v>1</v>
      </c>
      <c r="L5" s="5" t="str">
        <f>VLOOKUP(products[[#This Row],[sellunit]],AJ:AK,2,0)</f>
        <v>packet</v>
      </c>
      <c r="M5" s="5" t="s">
        <v>53</v>
      </c>
      <c r="N5" s="28">
        <f>products[[#This Row],[buy price]]</f>
        <v>959</v>
      </c>
      <c r="P5" s="5">
        <v>1</v>
      </c>
      <c r="Q5" s="5" t="s">
        <v>636</v>
      </c>
      <c r="R5" s="5">
        <v>1600</v>
      </c>
      <c r="S5" s="5" t="s">
        <v>54</v>
      </c>
      <c r="T5" s="5">
        <v>1</v>
      </c>
      <c r="U5" s="5" t="s">
        <v>754</v>
      </c>
      <c r="V5" s="5" t="s">
        <v>1094</v>
      </c>
      <c r="W5" s="5" t="s">
        <v>857</v>
      </c>
      <c r="X5" s="18" t="s">
        <v>627</v>
      </c>
      <c r="Y5" s="5">
        <v>100000</v>
      </c>
      <c r="Z5" s="5">
        <v>100030</v>
      </c>
      <c r="AA5" s="5">
        <v>1</v>
      </c>
      <c r="AJ5" s="5" t="s">
        <v>520</v>
      </c>
      <c r="AK5" s="5" t="s">
        <v>757</v>
      </c>
      <c r="AL5" s="5" t="s">
        <v>520</v>
      </c>
    </row>
    <row r="6" spans="1:38" x14ac:dyDescent="0.25">
      <c r="A6" s="5" t="s">
        <v>881</v>
      </c>
      <c r="B6" s="5" t="s">
        <v>55</v>
      </c>
      <c r="C6" s="28">
        <v>1230</v>
      </c>
      <c r="D6" s="5">
        <f>108+12</f>
        <v>120</v>
      </c>
      <c r="E6" s="5">
        <f>products[[#This Row],[stock]]*products[[#This Row],[buy price]]</f>
        <v>147600</v>
      </c>
      <c r="F6" s="32">
        <v>1200</v>
      </c>
      <c r="G6" s="5">
        <v>6</v>
      </c>
      <c r="H6" s="5" t="s">
        <v>636</v>
      </c>
      <c r="I6" s="35">
        <v>1300</v>
      </c>
      <c r="J6" s="5" t="s">
        <v>54</v>
      </c>
      <c r="K6" s="5">
        <v>1</v>
      </c>
      <c r="L6" s="5" t="str">
        <f>VLOOKUP(products[[#This Row],[sellunit]],AJ:AK,2,0)</f>
        <v>packet</v>
      </c>
      <c r="M6" s="5" t="s">
        <v>55</v>
      </c>
      <c r="N6" s="28">
        <v>1220</v>
      </c>
      <c r="P6" s="5">
        <v>1</v>
      </c>
      <c r="Q6" s="5" t="s">
        <v>636</v>
      </c>
      <c r="R6" s="5">
        <v>1500</v>
      </c>
      <c r="S6" s="5" t="s">
        <v>54</v>
      </c>
      <c r="T6" s="5">
        <v>1</v>
      </c>
      <c r="U6" s="5" t="s">
        <v>754</v>
      </c>
      <c r="V6" s="5" t="s">
        <v>1094</v>
      </c>
      <c r="W6" s="5" t="s">
        <v>857</v>
      </c>
      <c r="X6" s="18" t="s">
        <v>627</v>
      </c>
      <c r="Y6" s="5">
        <v>100000</v>
      </c>
      <c r="Z6" s="5">
        <v>100040</v>
      </c>
      <c r="AA6" s="5">
        <v>1</v>
      </c>
      <c r="AJ6" s="5" t="s">
        <v>215</v>
      </c>
      <c r="AK6" s="5" t="s">
        <v>758</v>
      </c>
      <c r="AL6" s="5" t="s">
        <v>215</v>
      </c>
    </row>
    <row r="7" spans="1:38" x14ac:dyDescent="0.25">
      <c r="A7" s="5" t="s">
        <v>882</v>
      </c>
      <c r="B7" s="5" t="s">
        <v>57</v>
      </c>
      <c r="C7" s="28">
        <v>869</v>
      </c>
      <c r="E7" s="5">
        <f>products[[#This Row],[stock]]*products[[#This Row],[buy price]]</f>
        <v>0</v>
      </c>
      <c r="G7" s="5">
        <v>6</v>
      </c>
      <c r="H7" s="5" t="s">
        <v>636</v>
      </c>
      <c r="I7" s="35">
        <v>1085</v>
      </c>
      <c r="J7" s="5" t="s">
        <v>54</v>
      </c>
      <c r="K7" s="5">
        <v>0</v>
      </c>
      <c r="L7" s="5" t="str">
        <f>VLOOKUP(products[[#This Row],[sellunit]],AJ:AK,2,0)</f>
        <v>packet</v>
      </c>
      <c r="M7" s="5" t="s">
        <v>1139</v>
      </c>
      <c r="N7" s="28">
        <f>products[[#This Row],[buy price]]</f>
        <v>869</v>
      </c>
      <c r="P7" s="5">
        <v>1</v>
      </c>
      <c r="Q7" s="5" t="s">
        <v>636</v>
      </c>
      <c r="R7" s="5">
        <v>1250</v>
      </c>
      <c r="S7" s="5" t="s">
        <v>54</v>
      </c>
      <c r="T7" s="5">
        <v>0</v>
      </c>
      <c r="U7" s="5" t="s">
        <v>754</v>
      </c>
      <c r="V7" s="5" t="s">
        <v>1094</v>
      </c>
      <c r="W7" s="5" t="s">
        <v>857</v>
      </c>
      <c r="X7" s="18" t="s">
        <v>627</v>
      </c>
      <c r="Y7" s="5">
        <v>100000</v>
      </c>
      <c r="Z7" s="5">
        <v>100050</v>
      </c>
      <c r="AA7" s="5">
        <v>1</v>
      </c>
      <c r="AJ7" s="5" t="s">
        <v>393</v>
      </c>
      <c r="AK7" s="5" t="s">
        <v>759</v>
      </c>
      <c r="AL7" s="5" t="s">
        <v>393</v>
      </c>
    </row>
    <row r="8" spans="1:38" x14ac:dyDescent="0.25">
      <c r="A8" s="5" t="s">
        <v>883</v>
      </c>
      <c r="B8" s="5" t="s">
        <v>59</v>
      </c>
      <c r="C8" s="28">
        <v>1350</v>
      </c>
      <c r="D8" s="5">
        <v>120</v>
      </c>
      <c r="E8" s="5">
        <f>products[[#This Row],[stock]]*products[[#This Row],[buy price]]</f>
        <v>162000</v>
      </c>
      <c r="F8" s="32">
        <v>1350</v>
      </c>
      <c r="G8" s="5">
        <v>6</v>
      </c>
      <c r="H8" s="5" t="s">
        <v>636</v>
      </c>
      <c r="I8" s="35">
        <v>1400</v>
      </c>
      <c r="J8" s="5" t="s">
        <v>54</v>
      </c>
      <c r="K8" s="5">
        <v>1</v>
      </c>
      <c r="L8" s="5" t="str">
        <f>VLOOKUP(products[[#This Row],[sellunit]],AJ:AK,2,0)</f>
        <v>packet</v>
      </c>
      <c r="M8" s="5" t="s">
        <v>1140</v>
      </c>
      <c r="N8" s="28">
        <v>1350</v>
      </c>
      <c r="P8" s="5">
        <v>1</v>
      </c>
      <c r="Q8" s="5" t="s">
        <v>636</v>
      </c>
      <c r="R8" s="5">
        <v>1650</v>
      </c>
      <c r="S8" s="5" t="s">
        <v>54</v>
      </c>
      <c r="T8" s="5">
        <v>1</v>
      </c>
      <c r="U8" s="5" t="s">
        <v>754</v>
      </c>
      <c r="V8" s="5" t="s">
        <v>1094</v>
      </c>
      <c r="W8" s="5" t="s">
        <v>857</v>
      </c>
      <c r="X8" s="18" t="s">
        <v>627</v>
      </c>
      <c r="Y8" s="5">
        <v>100000</v>
      </c>
      <c r="Z8" s="5">
        <v>100060</v>
      </c>
      <c r="AA8" s="5">
        <v>1</v>
      </c>
      <c r="AJ8" s="5" t="s">
        <v>638</v>
      </c>
      <c r="AK8" s="5" t="s">
        <v>760</v>
      </c>
      <c r="AL8" s="5" t="s">
        <v>638</v>
      </c>
    </row>
    <row r="9" spans="1:38" x14ac:dyDescent="0.25">
      <c r="A9" s="5" t="s">
        <v>884</v>
      </c>
      <c r="B9" s="5" t="s">
        <v>61</v>
      </c>
      <c r="C9" s="28">
        <v>1550</v>
      </c>
      <c r="E9" s="5">
        <f>products[[#This Row],[stock]]*products[[#This Row],[buy price]]</f>
        <v>0</v>
      </c>
      <c r="F9" s="32">
        <v>1360</v>
      </c>
      <c r="G9" s="5">
        <v>1</v>
      </c>
      <c r="H9" s="5" t="s">
        <v>637</v>
      </c>
      <c r="I9" s="35">
        <v>1450</v>
      </c>
      <c r="J9" s="5" t="s">
        <v>54</v>
      </c>
      <c r="K9" s="5">
        <v>1</v>
      </c>
      <c r="L9" s="5" t="str">
        <f>VLOOKUP(products[[#This Row],[sellunit]],AJ:AK,2,0)</f>
        <v>72jar</v>
      </c>
      <c r="M9" s="5" t="s">
        <v>1141</v>
      </c>
      <c r="N9" s="28">
        <v>1550</v>
      </c>
      <c r="P9" s="5">
        <v>1</v>
      </c>
      <c r="Q9" s="5" t="s">
        <v>636</v>
      </c>
      <c r="R9" s="5">
        <v>1920</v>
      </c>
      <c r="S9" s="5" t="s">
        <v>54</v>
      </c>
      <c r="T9" s="5">
        <v>1</v>
      </c>
      <c r="U9" s="5" t="s">
        <v>754</v>
      </c>
      <c r="V9" s="5" t="s">
        <v>1094</v>
      </c>
      <c r="W9" s="5" t="s">
        <v>857</v>
      </c>
      <c r="X9" s="18" t="s">
        <v>627</v>
      </c>
      <c r="Y9" s="5">
        <v>100000</v>
      </c>
      <c r="Z9" s="5">
        <v>100070</v>
      </c>
      <c r="AA9" s="5">
        <v>1</v>
      </c>
      <c r="AJ9" s="5" t="s">
        <v>640</v>
      </c>
      <c r="AK9" s="5" t="s">
        <v>761</v>
      </c>
      <c r="AL9" s="5" t="s">
        <v>640</v>
      </c>
    </row>
    <row r="10" spans="1:38" x14ac:dyDescent="0.25">
      <c r="A10" s="5" t="s">
        <v>885</v>
      </c>
      <c r="B10" s="5" t="s">
        <v>63</v>
      </c>
      <c r="C10" s="28">
        <v>1550</v>
      </c>
      <c r="E10" s="5">
        <f>products[[#This Row],[stock]]*products[[#This Row],[buy price]]</f>
        <v>0</v>
      </c>
      <c r="G10" s="5">
        <v>1</v>
      </c>
      <c r="H10" s="5" t="s">
        <v>637</v>
      </c>
      <c r="I10" s="35">
        <v>1100</v>
      </c>
      <c r="J10" s="5" t="s">
        <v>54</v>
      </c>
      <c r="K10" s="5">
        <v>0</v>
      </c>
      <c r="L10" s="5" t="str">
        <f>VLOOKUP(products[[#This Row],[sellunit]],AJ:AK,2,0)</f>
        <v>72jar</v>
      </c>
      <c r="M10" s="5" t="s">
        <v>63</v>
      </c>
      <c r="N10" s="28">
        <v>1470</v>
      </c>
      <c r="P10" s="5">
        <v>1</v>
      </c>
      <c r="Q10" s="5" t="s">
        <v>636</v>
      </c>
      <c r="R10" s="5">
        <v>1820</v>
      </c>
      <c r="S10" s="5" t="s">
        <v>54</v>
      </c>
      <c r="T10" s="5">
        <v>1</v>
      </c>
      <c r="U10" s="5" t="s">
        <v>754</v>
      </c>
      <c r="V10" s="5" t="s">
        <v>1094</v>
      </c>
      <c r="W10" s="5" t="s">
        <v>857</v>
      </c>
      <c r="X10" s="18" t="s">
        <v>627</v>
      </c>
      <c r="Y10" s="5">
        <v>100000</v>
      </c>
      <c r="Z10" s="5">
        <v>100080</v>
      </c>
      <c r="AA10" s="5">
        <v>1</v>
      </c>
      <c r="AJ10" s="5" t="s">
        <v>173</v>
      </c>
      <c r="AK10" s="5" t="s">
        <v>762</v>
      </c>
      <c r="AL10" s="5" t="s">
        <v>173</v>
      </c>
    </row>
    <row r="11" spans="1:38" x14ac:dyDescent="0.25">
      <c r="B11" s="5" t="s">
        <v>1355</v>
      </c>
      <c r="C11" s="28">
        <v>1600</v>
      </c>
      <c r="E11" s="5">
        <f>products[[#This Row],[stock]]*products[[#This Row],[buy price]]</f>
        <v>0</v>
      </c>
      <c r="F11" s="32">
        <v>1600</v>
      </c>
      <c r="G11" s="5">
        <v>1</v>
      </c>
      <c r="H11" s="5" t="s">
        <v>637</v>
      </c>
      <c r="I11" s="35">
        <v>1700</v>
      </c>
      <c r="K11" s="5">
        <v>1</v>
      </c>
      <c r="N11" s="28">
        <f>products[[#This Row],[buy price]]</f>
        <v>1600</v>
      </c>
    </row>
    <row r="12" spans="1:38" x14ac:dyDescent="0.25">
      <c r="B12" s="5" t="s">
        <v>1356</v>
      </c>
      <c r="C12" s="28"/>
      <c r="E12" s="5">
        <f>products[[#This Row],[stock]]*products[[#This Row],[buy price]]</f>
        <v>0</v>
      </c>
      <c r="F12" s="32">
        <v>1220</v>
      </c>
      <c r="G12" s="5">
        <v>1</v>
      </c>
      <c r="H12" s="5" t="s">
        <v>637</v>
      </c>
      <c r="I12" s="35">
        <v>1400</v>
      </c>
      <c r="K12" s="5">
        <v>1</v>
      </c>
      <c r="N12" s="28">
        <f>products[[#This Row],[buy price]]</f>
        <v>0</v>
      </c>
    </row>
    <row r="13" spans="1:38" x14ac:dyDescent="0.25">
      <c r="A13" s="5" t="s">
        <v>886</v>
      </c>
      <c r="B13" s="5" t="s">
        <v>65</v>
      </c>
      <c r="C13" s="28">
        <v>1950</v>
      </c>
      <c r="E13" s="5">
        <f>products[[#This Row],[stock]]*products[[#This Row],[buy price]]</f>
        <v>0</v>
      </c>
      <c r="F13" s="32">
        <v>1950</v>
      </c>
      <c r="G13" s="5">
        <v>1</v>
      </c>
      <c r="H13" s="5" t="s">
        <v>637</v>
      </c>
      <c r="I13" s="35">
        <v>2100</v>
      </c>
      <c r="J13" s="5" t="s">
        <v>54</v>
      </c>
      <c r="K13" s="5">
        <v>1</v>
      </c>
      <c r="L13" s="5" t="str">
        <f>VLOOKUP(products[[#This Row],[sellunit]],AJ:AK,2,0)</f>
        <v>72jar</v>
      </c>
      <c r="M13" s="5" t="s">
        <v>65</v>
      </c>
      <c r="N13" s="28">
        <v>1950</v>
      </c>
      <c r="P13" s="5">
        <v>1</v>
      </c>
      <c r="Q13" s="5" t="s">
        <v>636</v>
      </c>
      <c r="R13" s="5">
        <v>2450</v>
      </c>
      <c r="S13" s="5" t="s">
        <v>54</v>
      </c>
      <c r="T13" s="5">
        <v>1</v>
      </c>
      <c r="U13" s="5" t="s">
        <v>754</v>
      </c>
      <c r="V13" s="5" t="s">
        <v>1094</v>
      </c>
      <c r="W13" s="5" t="s">
        <v>857</v>
      </c>
      <c r="X13" s="18" t="s">
        <v>627</v>
      </c>
      <c r="Y13" s="5">
        <v>100000</v>
      </c>
      <c r="Z13" s="5">
        <v>100090</v>
      </c>
      <c r="AA13" s="5">
        <v>1</v>
      </c>
      <c r="AJ13" s="5" t="s">
        <v>637</v>
      </c>
      <c r="AK13" s="5" t="s">
        <v>763</v>
      </c>
      <c r="AL13" s="5" t="s">
        <v>637</v>
      </c>
    </row>
    <row r="14" spans="1:38" x14ac:dyDescent="0.25">
      <c r="A14" s="5" t="s">
        <v>887</v>
      </c>
      <c r="B14" s="5" t="s">
        <v>67</v>
      </c>
      <c r="C14" s="28">
        <v>750</v>
      </c>
      <c r="D14" s="5">
        <f>1824+144</f>
        <v>1968</v>
      </c>
      <c r="E14" s="5">
        <f>products[[#This Row],[stock]]*products[[#This Row],[buy price]]</f>
        <v>1476000</v>
      </c>
      <c r="F14" s="32">
        <v>860</v>
      </c>
      <c r="G14" s="5">
        <v>1</v>
      </c>
      <c r="H14" s="5" t="s">
        <v>148</v>
      </c>
      <c r="I14" s="35">
        <v>1025</v>
      </c>
      <c r="J14" s="5" t="s">
        <v>54</v>
      </c>
      <c r="K14" s="5">
        <v>1</v>
      </c>
      <c r="L14" s="5" t="str">
        <f>VLOOKUP(products[[#This Row],[sellunit]],AJ:AK,2,0)</f>
        <v>dozen</v>
      </c>
      <c r="M14" s="5" t="s">
        <v>67</v>
      </c>
      <c r="N14" s="28">
        <v>750</v>
      </c>
      <c r="P14" s="5">
        <v>1</v>
      </c>
      <c r="Q14" s="5" t="s">
        <v>636</v>
      </c>
      <c r="R14" s="5">
        <v>1200</v>
      </c>
      <c r="S14" s="5" t="s">
        <v>54</v>
      </c>
      <c r="T14" s="5">
        <v>1</v>
      </c>
      <c r="U14" s="5" t="s">
        <v>754</v>
      </c>
      <c r="V14" s="5" t="s">
        <v>1094</v>
      </c>
      <c r="W14" s="5" t="s">
        <v>857</v>
      </c>
      <c r="X14" s="18" t="s">
        <v>627</v>
      </c>
      <c r="Y14" s="5">
        <v>100000</v>
      </c>
      <c r="Z14" s="5">
        <v>100091</v>
      </c>
      <c r="AA14" s="5">
        <v>1</v>
      </c>
      <c r="AJ14" s="5" t="s">
        <v>639</v>
      </c>
      <c r="AK14" s="5" t="s">
        <v>764</v>
      </c>
      <c r="AL14" s="5" t="s">
        <v>639</v>
      </c>
    </row>
    <row r="15" spans="1:38" x14ac:dyDescent="0.25">
      <c r="A15" s="5" t="s">
        <v>887</v>
      </c>
      <c r="B15" s="5" t="s">
        <v>68</v>
      </c>
      <c r="C15" s="28">
        <v>820</v>
      </c>
      <c r="D15" s="5">
        <v>2124</v>
      </c>
      <c r="E15" s="5">
        <f>products[[#This Row],[stock]]*products[[#This Row],[buy price]]</f>
        <v>1741680</v>
      </c>
      <c r="F15" s="32">
        <v>950</v>
      </c>
      <c r="G15" s="5">
        <v>1</v>
      </c>
      <c r="H15" s="5" t="s">
        <v>148</v>
      </c>
      <c r="I15" s="35">
        <v>1125</v>
      </c>
      <c r="J15" s="5" t="s">
        <v>54</v>
      </c>
      <c r="K15" s="5">
        <v>1</v>
      </c>
      <c r="L15" s="5" t="str">
        <f>VLOOKUP(products[[#This Row],[sellunit]],AJ:AK,2,0)</f>
        <v>dozen</v>
      </c>
      <c r="M15" s="5" t="s">
        <v>68</v>
      </c>
      <c r="N15" s="28">
        <v>825</v>
      </c>
      <c r="P15" s="5">
        <v>1</v>
      </c>
      <c r="Q15" s="5" t="s">
        <v>636</v>
      </c>
      <c r="R15" s="5">
        <v>1450</v>
      </c>
      <c r="S15" s="5" t="s">
        <v>54</v>
      </c>
      <c r="T15" s="5">
        <v>1</v>
      </c>
      <c r="U15" s="5" t="s">
        <v>754</v>
      </c>
      <c r="V15" s="5" t="s">
        <v>1094</v>
      </c>
      <c r="W15" s="5" t="s">
        <v>857</v>
      </c>
      <c r="X15" s="18" t="s">
        <v>627</v>
      </c>
      <c r="Y15" s="5">
        <v>100000</v>
      </c>
      <c r="Z15" s="5">
        <v>100092</v>
      </c>
      <c r="AA15" s="5">
        <v>1</v>
      </c>
      <c r="AJ15" s="5">
        <v>0</v>
      </c>
      <c r="AK15" s="5">
        <v>0</v>
      </c>
      <c r="AL15" s="5">
        <v>0</v>
      </c>
    </row>
    <row r="16" spans="1:38" x14ac:dyDescent="0.25">
      <c r="A16" s="5" t="s">
        <v>888</v>
      </c>
      <c r="B16" s="5" t="s">
        <v>70</v>
      </c>
      <c r="C16" s="28">
        <v>830</v>
      </c>
      <c r="D16" s="5">
        <v>2304</v>
      </c>
      <c r="E16" s="5">
        <f>products[[#This Row],[stock]]*products[[#This Row],[buy price]]</f>
        <v>1912320</v>
      </c>
      <c r="F16" s="32">
        <v>960</v>
      </c>
      <c r="G16" s="5">
        <v>8</v>
      </c>
      <c r="H16" s="5" t="s">
        <v>636</v>
      </c>
      <c r="I16" s="35">
        <v>1150</v>
      </c>
      <c r="J16" s="5" t="s">
        <v>54</v>
      </c>
      <c r="K16" s="5">
        <v>1</v>
      </c>
      <c r="L16" s="5" t="str">
        <f>VLOOKUP(products[[#This Row],[sellunit]],AJ:AK,2,0)</f>
        <v>packet</v>
      </c>
      <c r="M16" s="5" t="s">
        <v>1142</v>
      </c>
      <c r="N16" s="28">
        <v>830</v>
      </c>
      <c r="P16" s="5">
        <v>1</v>
      </c>
      <c r="Q16" s="5" t="s">
        <v>636</v>
      </c>
      <c r="R16" s="5">
        <v>1400</v>
      </c>
      <c r="S16" s="5" t="s">
        <v>54</v>
      </c>
      <c r="T16" s="5">
        <v>1</v>
      </c>
      <c r="U16" s="5" t="s">
        <v>754</v>
      </c>
      <c r="V16" s="5" t="s">
        <v>1094</v>
      </c>
      <c r="W16" s="5" t="s">
        <v>857</v>
      </c>
      <c r="X16" s="18" t="s">
        <v>627</v>
      </c>
      <c r="Y16" s="5">
        <v>100000</v>
      </c>
      <c r="Z16" s="5">
        <v>100100</v>
      </c>
      <c r="AA16" s="5">
        <v>1</v>
      </c>
    </row>
    <row r="17" spans="1:27" x14ac:dyDescent="0.25">
      <c r="A17" s="5" t="s">
        <v>889</v>
      </c>
      <c r="B17" s="5" t="s">
        <v>71</v>
      </c>
      <c r="C17" s="28">
        <v>820</v>
      </c>
      <c r="D17" s="5">
        <v>1080</v>
      </c>
      <c r="E17" s="5">
        <f>products[[#This Row],[stock]]*products[[#This Row],[buy price]]</f>
        <v>885600</v>
      </c>
      <c r="F17" s="32">
        <v>960</v>
      </c>
      <c r="G17" s="5">
        <v>6</v>
      </c>
      <c r="H17" s="5" t="s">
        <v>636</v>
      </c>
      <c r="I17" s="35">
        <v>1100</v>
      </c>
      <c r="K17" s="5">
        <v>1</v>
      </c>
      <c r="L17" s="5" t="str">
        <f>VLOOKUP(products[[#This Row],[sellunit]],AJ:AK,2,0)</f>
        <v>packet</v>
      </c>
      <c r="M17" s="5" t="s">
        <v>71</v>
      </c>
      <c r="N17" s="28">
        <v>825</v>
      </c>
      <c r="P17" s="5">
        <v>1</v>
      </c>
      <c r="Q17" s="5" t="s">
        <v>636</v>
      </c>
      <c r="R17" s="5">
        <v>1400</v>
      </c>
      <c r="S17" s="5" t="s">
        <v>54</v>
      </c>
      <c r="T17" s="5">
        <v>1</v>
      </c>
      <c r="U17" s="5" t="s">
        <v>754</v>
      </c>
      <c r="V17" s="5" t="s">
        <v>1094</v>
      </c>
      <c r="W17" s="5" t="s">
        <v>857</v>
      </c>
      <c r="X17" s="18" t="s">
        <v>627</v>
      </c>
      <c r="Y17" s="5">
        <v>100000</v>
      </c>
      <c r="Z17" s="5">
        <v>100101</v>
      </c>
    </row>
    <row r="18" spans="1:27" x14ac:dyDescent="0.25">
      <c r="A18" s="5" t="s">
        <v>890</v>
      </c>
      <c r="B18" s="5" t="s">
        <v>73</v>
      </c>
      <c r="C18" s="28">
        <v>959</v>
      </c>
      <c r="E18" s="5">
        <f>products[[#This Row],[stock]]*products[[#This Row],[buy price]]</f>
        <v>0</v>
      </c>
      <c r="F18" s="33">
        <v>1325</v>
      </c>
      <c r="G18" s="5">
        <v>6</v>
      </c>
      <c r="H18" s="5" t="s">
        <v>636</v>
      </c>
      <c r="I18" s="35">
        <v>1400</v>
      </c>
      <c r="J18" s="5" t="s">
        <v>54</v>
      </c>
      <c r="K18" s="5">
        <v>1</v>
      </c>
      <c r="L18" s="5" t="str">
        <f>VLOOKUP(products[[#This Row],[sellunit]],AJ:AK,2,0)</f>
        <v>packet</v>
      </c>
      <c r="M18" s="5" t="s">
        <v>73</v>
      </c>
      <c r="N18" s="28">
        <f>products[[#This Row],[buy price]]</f>
        <v>959</v>
      </c>
      <c r="P18" s="5">
        <v>1</v>
      </c>
      <c r="Q18" s="5" t="s">
        <v>636</v>
      </c>
      <c r="R18" s="5">
        <v>1500</v>
      </c>
      <c r="S18" s="5" t="s">
        <v>54</v>
      </c>
      <c r="T18" s="5">
        <v>1</v>
      </c>
      <c r="U18" s="5" t="s">
        <v>754</v>
      </c>
      <c r="V18" s="5" t="s">
        <v>1094</v>
      </c>
      <c r="W18" s="5" t="s">
        <v>857</v>
      </c>
      <c r="X18" s="18" t="s">
        <v>627</v>
      </c>
      <c r="Y18" s="5">
        <v>100000</v>
      </c>
      <c r="Z18" s="5">
        <v>100110</v>
      </c>
      <c r="AA18" s="5">
        <v>1</v>
      </c>
    </row>
    <row r="19" spans="1:27" x14ac:dyDescent="0.25">
      <c r="B19" s="5" t="s">
        <v>1416</v>
      </c>
      <c r="C19" s="28">
        <v>1360</v>
      </c>
      <c r="E19" s="5">
        <f>products[[#This Row],[stock]]*products[[#This Row],[buy price]]</f>
        <v>0</v>
      </c>
      <c r="F19" s="32">
        <v>1360</v>
      </c>
      <c r="I19" s="35">
        <v>1450</v>
      </c>
      <c r="J19" s="5" t="s">
        <v>54</v>
      </c>
      <c r="K19" s="5">
        <v>1</v>
      </c>
      <c r="N19" s="28">
        <f>products[[#This Row],[buy price]]</f>
        <v>1360</v>
      </c>
    </row>
    <row r="20" spans="1:27" x14ac:dyDescent="0.25">
      <c r="B20" s="5" t="s">
        <v>1351</v>
      </c>
      <c r="C20" s="28">
        <v>490</v>
      </c>
      <c r="D20" s="5">
        <v>288</v>
      </c>
      <c r="E20" s="5">
        <f>products[[#This Row],[stock]]*products[[#This Row],[buy price]]</f>
        <v>141120</v>
      </c>
      <c r="F20" s="32">
        <v>500</v>
      </c>
      <c r="G20" s="5">
        <v>1</v>
      </c>
      <c r="H20" s="5" t="s">
        <v>148</v>
      </c>
      <c r="I20" s="35">
        <v>6500</v>
      </c>
      <c r="J20" s="5" t="s">
        <v>50</v>
      </c>
      <c r="K20" s="5">
        <v>1</v>
      </c>
      <c r="L20" s="5" t="str">
        <f>VLOOKUP(products[[#This Row],[sellunit]],AJ:AK,2,0)</f>
        <v>dozen</v>
      </c>
      <c r="N20" s="28">
        <f>products[[#This Row],[buy price]]</f>
        <v>490</v>
      </c>
    </row>
    <row r="21" spans="1:27" x14ac:dyDescent="0.25">
      <c r="A21" s="24"/>
      <c r="B21" s="5" t="s">
        <v>74</v>
      </c>
      <c r="C21" s="28"/>
      <c r="E21" s="5">
        <f>products[[#This Row],[stock]]*products[[#This Row],[buy price]]</f>
        <v>0</v>
      </c>
      <c r="G21" s="5">
        <v>6</v>
      </c>
      <c r="H21" s="5" t="s">
        <v>636</v>
      </c>
      <c r="I21" s="35"/>
      <c r="K21" s="5">
        <v>0</v>
      </c>
      <c r="L21" s="5" t="str">
        <f>VLOOKUP(products[[#This Row],[sellunit]],AJ:AK,2,0)</f>
        <v>packet</v>
      </c>
      <c r="M21" s="5" t="s">
        <v>74</v>
      </c>
      <c r="N21" s="28">
        <f>products[[#This Row],[buy price]]</f>
        <v>0</v>
      </c>
      <c r="P21" s="5">
        <v>1</v>
      </c>
      <c r="Q21" s="5" t="s">
        <v>636</v>
      </c>
      <c r="R21" s="5">
        <v>1300</v>
      </c>
      <c r="U21" s="5" t="s">
        <v>754</v>
      </c>
      <c r="V21" s="5" t="s">
        <v>1094</v>
      </c>
      <c r="W21" s="5" t="s">
        <v>857</v>
      </c>
      <c r="X21" s="18" t="s">
        <v>627</v>
      </c>
      <c r="Y21" s="5">
        <v>100000</v>
      </c>
      <c r="Z21" s="5">
        <v>100111</v>
      </c>
    </row>
    <row r="22" spans="1:27" x14ac:dyDescent="0.25">
      <c r="A22" s="24"/>
      <c r="B22" s="5" t="s">
        <v>75</v>
      </c>
      <c r="C22" s="28">
        <v>1500</v>
      </c>
      <c r="E22" s="5">
        <f>products[[#This Row],[stock]]*products[[#This Row],[buy price]]</f>
        <v>0</v>
      </c>
      <c r="G22" s="5">
        <v>0</v>
      </c>
      <c r="I22" s="35"/>
      <c r="K22" s="5">
        <v>0</v>
      </c>
      <c r="L22" s="5">
        <f>VLOOKUP(products[[#This Row],[sellunit]],AJ:AK,2,0)</f>
        <v>0</v>
      </c>
      <c r="M22" s="5" t="s">
        <v>75</v>
      </c>
      <c r="N22" s="28">
        <f>products[[#This Row],[buy price]]</f>
        <v>1500</v>
      </c>
      <c r="P22" s="5">
        <v>1</v>
      </c>
      <c r="Q22" s="5" t="s">
        <v>636</v>
      </c>
      <c r="R22" s="5">
        <v>1250</v>
      </c>
      <c r="U22" s="5" t="s">
        <v>754</v>
      </c>
      <c r="V22" s="5" t="s">
        <v>1094</v>
      </c>
      <c r="W22" s="5" t="s">
        <v>857</v>
      </c>
      <c r="X22" s="18" t="s">
        <v>627</v>
      </c>
      <c r="Y22" s="5">
        <v>100000</v>
      </c>
      <c r="Z22" s="5">
        <v>100112</v>
      </c>
    </row>
    <row r="23" spans="1:27" x14ac:dyDescent="0.25">
      <c r="A23" s="24"/>
      <c r="B23" s="36" t="s">
        <v>1340</v>
      </c>
      <c r="C23" s="28">
        <v>2200</v>
      </c>
      <c r="E23" s="5">
        <f>products[[#This Row],[stock]]*products[[#This Row],[buy price]]</f>
        <v>0</v>
      </c>
      <c r="F23" s="33"/>
      <c r="I23" s="35"/>
      <c r="N23" s="28">
        <f>products[[#This Row],[buy price]]</f>
        <v>2200</v>
      </c>
    </row>
    <row r="24" spans="1:27" x14ac:dyDescent="0.25">
      <c r="A24" s="5" t="s">
        <v>891</v>
      </c>
      <c r="B24" s="5" t="s">
        <v>858</v>
      </c>
      <c r="C24" s="28">
        <v>2200</v>
      </c>
      <c r="D24" s="5">
        <v>72</v>
      </c>
      <c r="E24" s="5">
        <f>products[[#This Row],[stock]]*products[[#This Row],[buy price]]</f>
        <v>158400</v>
      </c>
      <c r="F24" s="32">
        <v>2850</v>
      </c>
      <c r="G24" s="5">
        <v>1</v>
      </c>
      <c r="H24" s="5" t="s">
        <v>636</v>
      </c>
      <c r="I24" s="35">
        <v>3100</v>
      </c>
      <c r="J24" s="5" t="s">
        <v>54</v>
      </c>
      <c r="K24" s="5">
        <v>1</v>
      </c>
      <c r="L24" s="5" t="str">
        <f>VLOOKUP(products[[#This Row],[sellunit]],AJ:AK,2,0)</f>
        <v>packet</v>
      </c>
      <c r="M24" s="5" t="s">
        <v>1143</v>
      </c>
      <c r="N24" s="28">
        <f>products[[#This Row],[buy price]]</f>
        <v>2200</v>
      </c>
      <c r="P24" s="5">
        <v>1</v>
      </c>
      <c r="Q24" s="5" t="s">
        <v>636</v>
      </c>
      <c r="R24" s="5">
        <v>4000</v>
      </c>
      <c r="S24" s="5" t="s">
        <v>54</v>
      </c>
      <c r="T24" s="5">
        <v>1</v>
      </c>
      <c r="U24" s="5" t="s">
        <v>754</v>
      </c>
      <c r="V24" s="5" t="s">
        <v>1095</v>
      </c>
      <c r="W24" s="5" t="s">
        <v>857</v>
      </c>
      <c r="X24" s="18" t="s">
        <v>627</v>
      </c>
      <c r="Y24" s="5">
        <v>110000</v>
      </c>
      <c r="Z24" s="5">
        <v>110010</v>
      </c>
      <c r="AA24" s="5">
        <v>0</v>
      </c>
    </row>
    <row r="25" spans="1:27" x14ac:dyDescent="0.25">
      <c r="B25" s="36" t="s">
        <v>1353</v>
      </c>
      <c r="C25" s="28">
        <v>3000</v>
      </c>
      <c r="E25" s="5">
        <f>products[[#This Row],[stock]]*products[[#This Row],[buy price]]</f>
        <v>0</v>
      </c>
      <c r="F25" s="33"/>
      <c r="I25" s="35"/>
      <c r="N25" s="28">
        <f>products[[#This Row],[buy price]]</f>
        <v>3000</v>
      </c>
    </row>
    <row r="26" spans="1:27" x14ac:dyDescent="0.25">
      <c r="B26" s="5" t="s">
        <v>1354</v>
      </c>
      <c r="C26" s="28">
        <v>3000</v>
      </c>
      <c r="D26" s="5">
        <v>72</v>
      </c>
      <c r="E26" s="5">
        <f>products[[#This Row],[stock]]*products[[#This Row],[buy price]]</f>
        <v>216000</v>
      </c>
      <c r="F26" s="32">
        <v>3900</v>
      </c>
      <c r="I26" s="35">
        <v>4100</v>
      </c>
      <c r="K26" s="5">
        <v>1</v>
      </c>
      <c r="N26" s="28">
        <f>products[[#This Row],[buy price]]</f>
        <v>3000</v>
      </c>
    </row>
    <row r="27" spans="1:27" x14ac:dyDescent="0.25">
      <c r="B27" s="36" t="s">
        <v>1341</v>
      </c>
      <c r="C27" s="28">
        <v>2400</v>
      </c>
      <c r="E27" s="5">
        <f>products[[#This Row],[stock]]*products[[#This Row],[buy price]]</f>
        <v>0</v>
      </c>
      <c r="F27" s="33"/>
      <c r="I27" s="35"/>
      <c r="N27" s="28">
        <f>products[[#This Row],[buy price]]</f>
        <v>2400</v>
      </c>
    </row>
    <row r="28" spans="1:27" x14ac:dyDescent="0.25">
      <c r="A28" s="5" t="s">
        <v>892</v>
      </c>
      <c r="B28" s="5" t="s">
        <v>1432</v>
      </c>
      <c r="C28" s="28">
        <v>2400</v>
      </c>
      <c r="D28" s="5">
        <v>48</v>
      </c>
      <c r="E28" s="5">
        <f>products[[#This Row],[stock]]*products[[#This Row],[buy price]]</f>
        <v>115200</v>
      </c>
      <c r="F28" s="32">
        <v>3200</v>
      </c>
      <c r="G28" s="5">
        <v>1</v>
      </c>
      <c r="H28" s="5" t="s">
        <v>636</v>
      </c>
      <c r="I28" s="35">
        <v>3400</v>
      </c>
      <c r="J28" s="5" t="s">
        <v>54</v>
      </c>
      <c r="K28" s="5">
        <v>1</v>
      </c>
      <c r="L28" s="5" t="str">
        <f>VLOOKUP(products[[#This Row],[sellunit]],AJ:AK,2,0)</f>
        <v>packet</v>
      </c>
      <c r="M28" s="5" t="s">
        <v>1144</v>
      </c>
      <c r="N28" s="28">
        <f>products[[#This Row],[buy price]]</f>
        <v>2400</v>
      </c>
      <c r="P28" s="5">
        <v>1</v>
      </c>
      <c r="Q28" s="5" t="s">
        <v>636</v>
      </c>
      <c r="R28" s="5">
        <v>4500</v>
      </c>
      <c r="S28" s="5" t="s">
        <v>54</v>
      </c>
      <c r="T28" s="5">
        <v>1</v>
      </c>
      <c r="U28" s="5" t="s">
        <v>754</v>
      </c>
      <c r="V28" s="5" t="s">
        <v>1095</v>
      </c>
      <c r="W28" s="5" t="s">
        <v>857</v>
      </c>
      <c r="X28" s="18" t="s">
        <v>627</v>
      </c>
      <c r="Y28" s="5">
        <v>110000</v>
      </c>
      <c r="Z28" s="5">
        <v>110020</v>
      </c>
      <c r="AA28" s="5">
        <v>0</v>
      </c>
    </row>
    <row r="29" spans="1:27" x14ac:dyDescent="0.25">
      <c r="B29" s="5" t="s">
        <v>1342</v>
      </c>
      <c r="C29" s="28">
        <v>3100</v>
      </c>
      <c r="E29" s="5">
        <f>products[[#This Row],[stock]]*products[[#This Row],[buy price]]</f>
        <v>0</v>
      </c>
      <c r="F29" s="33"/>
      <c r="I29" s="35"/>
      <c r="N29" s="28">
        <f>products[[#This Row],[buy price]]</f>
        <v>3100</v>
      </c>
    </row>
    <row r="30" spans="1:27" x14ac:dyDescent="0.25">
      <c r="A30" s="5" t="s">
        <v>893</v>
      </c>
      <c r="B30" s="5" t="s">
        <v>860</v>
      </c>
      <c r="C30" s="28">
        <v>3100</v>
      </c>
      <c r="D30" s="5">
        <v>72</v>
      </c>
      <c r="E30" s="5">
        <f>products[[#This Row],[stock]]*products[[#This Row],[buy price]]</f>
        <v>223200</v>
      </c>
      <c r="F30" s="32">
        <v>4200</v>
      </c>
      <c r="G30" s="5">
        <v>1</v>
      </c>
      <c r="H30" s="5" t="s">
        <v>636</v>
      </c>
      <c r="I30" s="35">
        <v>4450</v>
      </c>
      <c r="J30" s="5" t="s">
        <v>54</v>
      </c>
      <c r="K30" s="5">
        <v>1</v>
      </c>
      <c r="L30" s="5" t="str">
        <f>VLOOKUP(products[[#This Row],[sellunit]],AJ:AK,2,0)</f>
        <v>packet</v>
      </c>
      <c r="M30" s="5" t="s">
        <v>1145</v>
      </c>
      <c r="N30" s="28">
        <f>products[[#This Row],[buy price]]</f>
        <v>3100</v>
      </c>
      <c r="P30" s="5">
        <v>1</v>
      </c>
      <c r="Q30" s="5" t="s">
        <v>636</v>
      </c>
      <c r="R30" s="5">
        <v>4500</v>
      </c>
      <c r="S30" s="5" t="s">
        <v>54</v>
      </c>
      <c r="T30" s="5">
        <v>1</v>
      </c>
      <c r="U30" s="5" t="s">
        <v>754</v>
      </c>
      <c r="V30" s="5" t="s">
        <v>1095</v>
      </c>
      <c r="W30" s="5" t="s">
        <v>857</v>
      </c>
      <c r="X30" s="18" t="s">
        <v>627</v>
      </c>
      <c r="Y30" s="5">
        <v>110000</v>
      </c>
      <c r="Z30" s="5">
        <v>110030</v>
      </c>
      <c r="AA30" s="5">
        <v>0</v>
      </c>
    </row>
    <row r="31" spans="1:27" x14ac:dyDescent="0.25">
      <c r="A31" s="5" t="s">
        <v>894</v>
      </c>
      <c r="B31" s="5" t="s">
        <v>1433</v>
      </c>
      <c r="C31" s="28">
        <v>2400</v>
      </c>
      <c r="D31" s="5">
        <v>24</v>
      </c>
      <c r="E31" s="5">
        <f>products[[#This Row],[stock]]*products[[#This Row],[buy price]]</f>
        <v>57600</v>
      </c>
      <c r="F31" s="33">
        <v>3100</v>
      </c>
      <c r="G31" s="5">
        <v>1</v>
      </c>
      <c r="H31" s="5" t="s">
        <v>636</v>
      </c>
      <c r="I31" s="35">
        <v>3250</v>
      </c>
      <c r="J31" s="5" t="s">
        <v>54</v>
      </c>
      <c r="K31" s="5">
        <v>1</v>
      </c>
      <c r="L31" s="5" t="str">
        <f>VLOOKUP(products[[#This Row],[sellunit]],AJ:AK,2,0)</f>
        <v>packet</v>
      </c>
      <c r="M31" s="5" t="s">
        <v>1146</v>
      </c>
      <c r="N31" s="28">
        <f>products[[#This Row],[buy price]]</f>
        <v>2400</v>
      </c>
      <c r="P31" s="5">
        <v>1</v>
      </c>
      <c r="Q31" s="5" t="s">
        <v>636</v>
      </c>
      <c r="R31" s="5">
        <v>5000</v>
      </c>
      <c r="S31" s="5" t="s">
        <v>54</v>
      </c>
      <c r="T31" s="5">
        <v>0</v>
      </c>
      <c r="U31" s="5" t="s">
        <v>754</v>
      </c>
      <c r="V31" s="5" t="s">
        <v>1095</v>
      </c>
      <c r="W31" s="5" t="s">
        <v>857</v>
      </c>
      <c r="X31" s="18" t="s">
        <v>627</v>
      </c>
      <c r="Y31" s="5">
        <v>110000</v>
      </c>
      <c r="Z31" s="5">
        <v>110040</v>
      </c>
      <c r="AA31" s="5">
        <v>0</v>
      </c>
    </row>
    <row r="32" spans="1:27" x14ac:dyDescent="0.25">
      <c r="A32" s="23"/>
      <c r="B32" s="5" t="s">
        <v>81</v>
      </c>
      <c r="C32" s="28">
        <v>2400</v>
      </c>
      <c r="E32" s="5">
        <f>products[[#This Row],[stock]]*products[[#This Row],[buy price]]</f>
        <v>0</v>
      </c>
      <c r="G32" s="5">
        <v>1</v>
      </c>
      <c r="H32" s="5" t="s">
        <v>636</v>
      </c>
      <c r="I32" s="35"/>
      <c r="K32" s="5">
        <v>0</v>
      </c>
      <c r="L32" s="5" t="str">
        <f>VLOOKUP(products[[#This Row],[sellunit]],AJ:AK,2,0)</f>
        <v>packet</v>
      </c>
      <c r="M32" s="5" t="s">
        <v>1147</v>
      </c>
      <c r="N32" s="28">
        <f>products[[#This Row],[buy price]]</f>
        <v>2400</v>
      </c>
      <c r="P32" s="5">
        <v>1</v>
      </c>
      <c r="Q32" s="5" t="s">
        <v>636</v>
      </c>
      <c r="R32" s="5">
        <v>4000</v>
      </c>
      <c r="S32" s="5" t="s">
        <v>54</v>
      </c>
      <c r="T32" s="5">
        <v>1</v>
      </c>
      <c r="U32" s="5" t="s">
        <v>754</v>
      </c>
      <c r="V32" s="5" t="s">
        <v>1095</v>
      </c>
      <c r="W32" s="5" t="s">
        <v>857</v>
      </c>
      <c r="X32" s="18" t="s">
        <v>627</v>
      </c>
      <c r="Y32" s="5">
        <v>110000</v>
      </c>
      <c r="Z32" s="5">
        <v>110041</v>
      </c>
    </row>
    <row r="33" spans="1:27" x14ac:dyDescent="0.25">
      <c r="A33" s="5" t="s">
        <v>895</v>
      </c>
      <c r="B33" s="5" t="s">
        <v>861</v>
      </c>
      <c r="C33" s="28">
        <v>2350</v>
      </c>
      <c r="E33" s="5">
        <f>products[[#This Row],[stock]]*products[[#This Row],[buy price]]</f>
        <v>0</v>
      </c>
      <c r="F33" s="33"/>
      <c r="G33" s="5">
        <v>1</v>
      </c>
      <c r="H33" s="5" t="s">
        <v>636</v>
      </c>
      <c r="I33" s="35">
        <v>2705</v>
      </c>
      <c r="J33" s="5" t="s">
        <v>54</v>
      </c>
      <c r="K33" s="5">
        <v>0</v>
      </c>
      <c r="L33" s="5" t="str">
        <f>VLOOKUP(products[[#This Row],[sellunit]],AJ:AK,2,0)</f>
        <v>packet</v>
      </c>
      <c r="M33" s="5" t="s">
        <v>1148</v>
      </c>
      <c r="N33" s="28">
        <f>products[[#This Row],[buy price]]</f>
        <v>2350</v>
      </c>
      <c r="P33" s="5">
        <v>1</v>
      </c>
      <c r="Q33" s="5" t="s">
        <v>636</v>
      </c>
      <c r="R33" s="5">
        <v>4000</v>
      </c>
      <c r="S33" s="5" t="s">
        <v>54</v>
      </c>
      <c r="T33" s="5">
        <v>0</v>
      </c>
      <c r="U33" s="5" t="s">
        <v>754</v>
      </c>
      <c r="V33" s="5" t="s">
        <v>1095</v>
      </c>
      <c r="W33" s="5" t="s">
        <v>857</v>
      </c>
      <c r="X33" s="18" t="s">
        <v>627</v>
      </c>
      <c r="Y33" s="5">
        <v>110000</v>
      </c>
      <c r="Z33" s="5">
        <v>110050</v>
      </c>
      <c r="AA33" s="5">
        <v>0</v>
      </c>
    </row>
    <row r="34" spans="1:27" x14ac:dyDescent="0.25">
      <c r="A34" s="5" t="s">
        <v>896</v>
      </c>
      <c r="B34" s="5" t="s">
        <v>862</v>
      </c>
      <c r="C34" s="28">
        <v>6100</v>
      </c>
      <c r="E34" s="5">
        <f>products[[#This Row],[stock]]*products[[#This Row],[buy price]]</f>
        <v>0</v>
      </c>
      <c r="F34" s="33">
        <v>10450</v>
      </c>
      <c r="G34" s="5">
        <v>1</v>
      </c>
      <c r="H34" s="5" t="s">
        <v>636</v>
      </c>
      <c r="I34" s="35">
        <v>11500</v>
      </c>
      <c r="J34" s="5" t="s">
        <v>54</v>
      </c>
      <c r="K34" s="5">
        <v>1</v>
      </c>
      <c r="L34" s="5" t="str">
        <f>VLOOKUP(products[[#This Row],[sellunit]],AJ:AK,2,0)</f>
        <v>packet</v>
      </c>
      <c r="M34" s="5" t="s">
        <v>1149</v>
      </c>
      <c r="N34" s="28">
        <f>products[[#This Row],[buy price]]</f>
        <v>6100</v>
      </c>
      <c r="P34" s="5">
        <v>1</v>
      </c>
      <c r="Q34" s="5" t="s">
        <v>636</v>
      </c>
      <c r="R34" s="5">
        <v>9500</v>
      </c>
      <c r="S34" s="5" t="s">
        <v>54</v>
      </c>
      <c r="T34" s="5">
        <v>0</v>
      </c>
      <c r="U34" s="5" t="s">
        <v>754</v>
      </c>
      <c r="V34" s="5" t="s">
        <v>1095</v>
      </c>
      <c r="W34" s="5" t="s">
        <v>857</v>
      </c>
      <c r="X34" s="18" t="s">
        <v>627</v>
      </c>
      <c r="Y34" s="5">
        <v>110000</v>
      </c>
      <c r="Z34" s="5">
        <v>110060</v>
      </c>
      <c r="AA34" s="5">
        <v>0</v>
      </c>
    </row>
    <row r="35" spans="1:27" x14ac:dyDescent="0.25">
      <c r="B35" s="5" t="s">
        <v>1343</v>
      </c>
      <c r="C35" s="28">
        <v>8000</v>
      </c>
      <c r="E35" s="5">
        <f>products[[#This Row],[stock]]*products[[#This Row],[buy price]]</f>
        <v>0</v>
      </c>
      <c r="F35" s="33"/>
      <c r="I35" s="35"/>
      <c r="N35" s="28">
        <f>products[[#This Row],[buy price]]</f>
        <v>8000</v>
      </c>
    </row>
    <row r="36" spans="1:27" x14ac:dyDescent="0.25">
      <c r="A36" s="5" t="s">
        <v>897</v>
      </c>
      <c r="B36" s="5" t="s">
        <v>863</v>
      </c>
      <c r="C36" s="28">
        <v>8000</v>
      </c>
      <c r="D36" s="5">
        <v>11</v>
      </c>
      <c r="E36" s="5">
        <f>products[[#This Row],[stock]]*products[[#This Row],[buy price]]</f>
        <v>88000</v>
      </c>
      <c r="F36" s="32">
        <v>9000</v>
      </c>
      <c r="G36" s="5">
        <v>1</v>
      </c>
      <c r="H36" s="5" t="s">
        <v>636</v>
      </c>
      <c r="I36" s="35">
        <v>10000</v>
      </c>
      <c r="J36" s="5" t="s">
        <v>54</v>
      </c>
      <c r="K36" s="5">
        <v>1</v>
      </c>
      <c r="L36" s="5" t="str">
        <f>VLOOKUP(products[[#This Row],[sellunit]],AJ:AK,2,0)</f>
        <v>packet</v>
      </c>
      <c r="M36" s="5" t="s">
        <v>1150</v>
      </c>
      <c r="N36" s="28">
        <f>products[[#This Row],[buy price]]</f>
        <v>8000</v>
      </c>
      <c r="P36" s="5">
        <v>1</v>
      </c>
      <c r="Q36" s="5" t="s">
        <v>636</v>
      </c>
      <c r="R36" s="5">
        <v>11000</v>
      </c>
      <c r="S36" s="5" t="s">
        <v>54</v>
      </c>
      <c r="T36" s="5">
        <v>1</v>
      </c>
      <c r="U36" s="5" t="s">
        <v>754</v>
      </c>
      <c r="V36" s="5" t="s">
        <v>1095</v>
      </c>
      <c r="W36" s="5" t="s">
        <v>857</v>
      </c>
      <c r="X36" s="18" t="s">
        <v>627</v>
      </c>
      <c r="Y36" s="5">
        <v>110000</v>
      </c>
      <c r="Z36" s="5">
        <v>110070</v>
      </c>
      <c r="AA36" s="5">
        <v>0</v>
      </c>
    </row>
    <row r="37" spans="1:27" x14ac:dyDescent="0.25">
      <c r="A37" s="5" t="s">
        <v>898</v>
      </c>
      <c r="B37" s="5" t="s">
        <v>864</v>
      </c>
      <c r="C37" s="28">
        <v>14000</v>
      </c>
      <c r="E37" s="5">
        <f>products[[#This Row],[stock]]*products[[#This Row],[buy price]]</f>
        <v>0</v>
      </c>
      <c r="F37" s="33">
        <v>19800</v>
      </c>
      <c r="G37" s="5">
        <v>1</v>
      </c>
      <c r="H37" s="5" t="s">
        <v>636</v>
      </c>
      <c r="I37" s="35">
        <v>21500</v>
      </c>
      <c r="J37" s="5" t="s">
        <v>54</v>
      </c>
      <c r="K37" s="5">
        <v>1</v>
      </c>
      <c r="L37" s="5" t="str">
        <f>VLOOKUP(products[[#This Row],[sellunit]],AJ:AK,2,0)</f>
        <v>packet</v>
      </c>
      <c r="M37" s="5" t="s">
        <v>1151</v>
      </c>
      <c r="N37" s="28">
        <f>products[[#This Row],[buy price]]</f>
        <v>14000</v>
      </c>
      <c r="P37" s="5">
        <v>1</v>
      </c>
      <c r="Q37" s="5" t="s">
        <v>636</v>
      </c>
      <c r="R37" s="5">
        <v>19500</v>
      </c>
      <c r="S37" s="5" t="s">
        <v>54</v>
      </c>
      <c r="T37" s="5">
        <v>0</v>
      </c>
      <c r="U37" s="5" t="s">
        <v>754</v>
      </c>
      <c r="V37" s="5" t="s">
        <v>1095</v>
      </c>
      <c r="W37" s="5" t="s">
        <v>857</v>
      </c>
      <c r="X37" s="18" t="s">
        <v>627</v>
      </c>
      <c r="Y37" s="5">
        <v>110000</v>
      </c>
      <c r="Z37" s="5">
        <v>110080</v>
      </c>
      <c r="AA37" s="5">
        <v>0</v>
      </c>
    </row>
    <row r="38" spans="1:27" x14ac:dyDescent="0.25">
      <c r="B38" s="5" t="s">
        <v>1344</v>
      </c>
      <c r="C38" s="28">
        <v>10500</v>
      </c>
      <c r="E38" s="5">
        <f>products[[#This Row],[stock]]*products[[#This Row],[buy price]]</f>
        <v>0</v>
      </c>
      <c r="F38" s="33">
        <v>14500</v>
      </c>
      <c r="I38" s="35">
        <v>15300</v>
      </c>
      <c r="K38" s="5">
        <v>0</v>
      </c>
      <c r="N38" s="28">
        <f>products[[#This Row],[buy price]]</f>
        <v>10500</v>
      </c>
    </row>
    <row r="39" spans="1:27" x14ac:dyDescent="0.25">
      <c r="A39" s="5" t="s">
        <v>899</v>
      </c>
      <c r="B39" s="5" t="s">
        <v>865</v>
      </c>
      <c r="C39" s="28">
        <v>10500</v>
      </c>
      <c r="D39" s="5">
        <v>24</v>
      </c>
      <c r="E39" s="5">
        <f>products[[#This Row],[stock]]*products[[#This Row],[buy price]]</f>
        <v>252000</v>
      </c>
      <c r="F39" s="32">
        <v>14500</v>
      </c>
      <c r="G39" s="5">
        <v>30</v>
      </c>
      <c r="H39" s="5" t="s">
        <v>54</v>
      </c>
      <c r="I39" s="35">
        <v>15300</v>
      </c>
      <c r="J39" s="5" t="s">
        <v>54</v>
      </c>
      <c r="K39" s="5">
        <v>1</v>
      </c>
      <c r="L39" s="5" t="str">
        <f>VLOOKUP(products[[#This Row],[sellunit]],AJ:AK,2,0)</f>
        <v>single</v>
      </c>
      <c r="M39" s="5" t="s">
        <v>865</v>
      </c>
      <c r="N39" s="28">
        <f>products[[#This Row],[buy price]]</f>
        <v>10500</v>
      </c>
      <c r="P39" s="5">
        <v>1</v>
      </c>
      <c r="Q39" s="5" t="s">
        <v>636</v>
      </c>
      <c r="R39" s="5">
        <v>13000</v>
      </c>
      <c r="S39" s="5" t="s">
        <v>54</v>
      </c>
      <c r="T39" s="5">
        <v>1</v>
      </c>
      <c r="U39" s="5" t="s">
        <v>754</v>
      </c>
      <c r="V39" s="5" t="s">
        <v>1095</v>
      </c>
      <c r="W39" s="5" t="s">
        <v>857</v>
      </c>
      <c r="X39" s="18" t="s">
        <v>627</v>
      </c>
      <c r="Y39" s="5">
        <v>110000</v>
      </c>
      <c r="Z39" s="5">
        <v>110090</v>
      </c>
      <c r="AA39" s="5">
        <v>0</v>
      </c>
    </row>
    <row r="40" spans="1:27" x14ac:dyDescent="0.25">
      <c r="B40" s="5" t="s">
        <v>1345</v>
      </c>
      <c r="C40" s="28">
        <v>11500</v>
      </c>
      <c r="E40" s="5">
        <f>products[[#This Row],[stock]]*products[[#This Row],[buy price]]</f>
        <v>0</v>
      </c>
      <c r="F40" s="33"/>
      <c r="I40" s="35"/>
      <c r="N40" s="28">
        <f>products[[#This Row],[buy price]]</f>
        <v>11500</v>
      </c>
    </row>
    <row r="41" spans="1:27" x14ac:dyDescent="0.25">
      <c r="A41" s="5" t="s">
        <v>900</v>
      </c>
      <c r="B41" s="5" t="s">
        <v>866</v>
      </c>
      <c r="C41" s="28">
        <v>11500</v>
      </c>
      <c r="E41" s="5">
        <f>products[[#This Row],[stock]]*products[[#This Row],[buy price]]</f>
        <v>0</v>
      </c>
      <c r="F41" s="32">
        <v>15500</v>
      </c>
      <c r="G41" s="5">
        <v>30</v>
      </c>
      <c r="H41" s="5" t="s">
        <v>54</v>
      </c>
      <c r="I41" s="35">
        <v>16200</v>
      </c>
      <c r="J41" s="5" t="s">
        <v>54</v>
      </c>
      <c r="K41" s="5">
        <v>1</v>
      </c>
      <c r="L41" s="5" t="str">
        <f>VLOOKUP(products[[#This Row],[sellunit]],AJ:AK,2,0)</f>
        <v>single</v>
      </c>
      <c r="M41" s="5" t="s">
        <v>866</v>
      </c>
      <c r="N41" s="28">
        <f>products[[#This Row],[buy price]]</f>
        <v>11500</v>
      </c>
      <c r="P41" s="5">
        <v>1</v>
      </c>
      <c r="Q41" s="5" t="s">
        <v>636</v>
      </c>
      <c r="R41" s="5">
        <v>13000</v>
      </c>
      <c r="S41" s="5" t="s">
        <v>54</v>
      </c>
      <c r="T41" s="5">
        <v>1</v>
      </c>
      <c r="U41" s="5" t="s">
        <v>754</v>
      </c>
      <c r="V41" s="5" t="s">
        <v>1095</v>
      </c>
      <c r="W41" s="5" t="s">
        <v>857</v>
      </c>
      <c r="X41" s="18" t="s">
        <v>627</v>
      </c>
      <c r="Y41" s="5">
        <v>110000</v>
      </c>
      <c r="Z41" s="5">
        <v>110100</v>
      </c>
      <c r="AA41" s="5">
        <v>0</v>
      </c>
    </row>
    <row r="42" spans="1:27" x14ac:dyDescent="0.25">
      <c r="A42" s="21" t="s">
        <v>901</v>
      </c>
      <c r="B42" s="5" t="s">
        <v>867</v>
      </c>
      <c r="C42" s="28">
        <v>20000</v>
      </c>
      <c r="E42" s="5">
        <f>products[[#This Row],[stock]]*products[[#This Row],[buy price]]</f>
        <v>0</v>
      </c>
      <c r="F42" s="32">
        <v>20000</v>
      </c>
      <c r="G42" s="5">
        <v>0</v>
      </c>
      <c r="I42" s="35">
        <v>24000</v>
      </c>
      <c r="K42" s="5">
        <v>1</v>
      </c>
      <c r="L42" s="5">
        <f>VLOOKUP(products[[#This Row],[sellunit]],AJ:AK,2,0)</f>
        <v>0</v>
      </c>
      <c r="M42" s="5" t="s">
        <v>867</v>
      </c>
      <c r="N42" s="28">
        <f>products[[#This Row],[buy price]]</f>
        <v>20000</v>
      </c>
      <c r="P42" s="5">
        <v>1</v>
      </c>
      <c r="Q42" s="5" t="s">
        <v>636</v>
      </c>
      <c r="R42" s="5">
        <v>30000</v>
      </c>
      <c r="S42" s="5" t="s">
        <v>54</v>
      </c>
      <c r="T42" s="5">
        <v>1</v>
      </c>
      <c r="U42" s="5" t="s">
        <v>754</v>
      </c>
      <c r="V42" s="5" t="s">
        <v>1095</v>
      </c>
      <c r="W42" s="5" t="s">
        <v>857</v>
      </c>
      <c r="X42" s="18" t="s">
        <v>627</v>
      </c>
      <c r="Y42" s="5">
        <v>110000</v>
      </c>
      <c r="Z42" s="5">
        <v>110101</v>
      </c>
    </row>
    <row r="43" spans="1:27" x14ac:dyDescent="0.25">
      <c r="A43" s="5" t="s">
        <v>902</v>
      </c>
      <c r="B43" s="34" t="s">
        <v>1126</v>
      </c>
      <c r="C43" s="28">
        <v>18000</v>
      </c>
      <c r="E43" s="5">
        <f>products[[#This Row],[stock]]*products[[#This Row],[buy price]]</f>
        <v>0</v>
      </c>
      <c r="F43" s="32">
        <v>25400</v>
      </c>
      <c r="G43" s="5">
        <v>1</v>
      </c>
      <c r="H43" s="5" t="s">
        <v>638</v>
      </c>
      <c r="I43" s="35">
        <v>26500</v>
      </c>
      <c r="J43" s="5" t="s">
        <v>54</v>
      </c>
      <c r="K43" s="5">
        <v>1</v>
      </c>
      <c r="L43" s="5" t="str">
        <f>VLOOKUP(products[[#This Row],[sellunit]],AJ:AK,2,0)</f>
        <v>36jar</v>
      </c>
      <c r="M43" s="5" t="s">
        <v>1152</v>
      </c>
      <c r="N43" s="28">
        <f>products[[#This Row],[buy price]]</f>
        <v>18000</v>
      </c>
      <c r="P43" s="5">
        <v>1</v>
      </c>
      <c r="Q43" s="5" t="s">
        <v>636</v>
      </c>
      <c r="R43" s="5">
        <v>24000</v>
      </c>
      <c r="S43" s="5" t="s">
        <v>54</v>
      </c>
      <c r="T43" s="5">
        <v>0</v>
      </c>
      <c r="U43" s="5" t="s">
        <v>754</v>
      </c>
      <c r="V43" s="5" t="s">
        <v>1095</v>
      </c>
      <c r="W43" s="5" t="s">
        <v>857</v>
      </c>
      <c r="X43" s="18" t="s">
        <v>627</v>
      </c>
      <c r="Y43" s="5">
        <v>110000</v>
      </c>
      <c r="Z43" s="5">
        <v>110110</v>
      </c>
      <c r="AA43" s="5">
        <v>0</v>
      </c>
    </row>
    <row r="44" spans="1:27" x14ac:dyDescent="0.25">
      <c r="A44" s="5" t="s">
        <v>903</v>
      </c>
      <c r="B44" s="5" t="s">
        <v>869</v>
      </c>
      <c r="C44" s="28">
        <v>18800</v>
      </c>
      <c r="E44" s="5">
        <f>products[[#This Row],[stock]]*products[[#This Row],[buy price]]</f>
        <v>0</v>
      </c>
      <c r="F44" s="32">
        <v>35000</v>
      </c>
      <c r="G44" s="5">
        <v>10</v>
      </c>
      <c r="H44" s="5" t="s">
        <v>54</v>
      </c>
      <c r="I44" s="35">
        <v>37000</v>
      </c>
      <c r="J44" s="5" t="s">
        <v>54</v>
      </c>
      <c r="K44" s="5">
        <v>1</v>
      </c>
      <c r="L44" s="5" t="str">
        <f>VLOOKUP(products[[#This Row],[sellunit]],AJ:AK,2,0)</f>
        <v>single</v>
      </c>
      <c r="M44" s="5" t="s">
        <v>1153</v>
      </c>
      <c r="N44" s="28">
        <f>products[[#This Row],[buy price]]</f>
        <v>18800</v>
      </c>
      <c r="P44" s="5">
        <v>1</v>
      </c>
      <c r="Q44" s="5" t="s">
        <v>636</v>
      </c>
      <c r="R44" s="5">
        <v>25000</v>
      </c>
      <c r="S44" s="5" t="s">
        <v>54</v>
      </c>
      <c r="T44" s="5">
        <v>0</v>
      </c>
      <c r="U44" s="5" t="s">
        <v>754</v>
      </c>
      <c r="V44" s="5" t="s">
        <v>1095</v>
      </c>
      <c r="W44" s="5" t="s">
        <v>857</v>
      </c>
      <c r="X44" s="18" t="s">
        <v>627</v>
      </c>
      <c r="Y44" s="5">
        <v>110000</v>
      </c>
      <c r="Z44" s="5">
        <v>110120</v>
      </c>
      <c r="AA44" s="5">
        <v>0</v>
      </c>
    </row>
    <row r="45" spans="1:27" x14ac:dyDescent="0.25">
      <c r="A45" s="5" t="s">
        <v>904</v>
      </c>
      <c r="B45" s="5" t="s">
        <v>1127</v>
      </c>
      <c r="C45" s="28">
        <v>32000</v>
      </c>
      <c r="E45" s="5">
        <f>products[[#This Row],[stock]]*products[[#This Row],[buy price]]</f>
        <v>0</v>
      </c>
      <c r="F45" s="33">
        <v>38000</v>
      </c>
      <c r="G45" s="5">
        <v>1</v>
      </c>
      <c r="H45" s="5" t="s">
        <v>636</v>
      </c>
      <c r="I45" s="35">
        <v>40000</v>
      </c>
      <c r="J45" s="5" t="s">
        <v>54</v>
      </c>
      <c r="K45" s="5">
        <v>1</v>
      </c>
      <c r="L45" s="5" t="str">
        <f>VLOOKUP(products[[#This Row],[sellunit]],AJ:AK,2,0)</f>
        <v>packet</v>
      </c>
      <c r="M45" s="5" t="s">
        <v>1154</v>
      </c>
      <c r="N45" s="28">
        <f>products[[#This Row],[buy price]]</f>
        <v>32000</v>
      </c>
      <c r="P45" s="5">
        <v>1</v>
      </c>
      <c r="Q45" s="5" t="s">
        <v>636</v>
      </c>
      <c r="R45" s="5">
        <v>40000</v>
      </c>
      <c r="S45" s="5" t="s">
        <v>54</v>
      </c>
      <c r="T45" s="5">
        <v>0</v>
      </c>
      <c r="U45" s="5" t="s">
        <v>754</v>
      </c>
      <c r="V45" s="5" t="s">
        <v>1095</v>
      </c>
      <c r="W45" s="5" t="s">
        <v>857</v>
      </c>
      <c r="X45" s="18" t="s">
        <v>627</v>
      </c>
      <c r="Y45" s="5">
        <v>110000</v>
      </c>
      <c r="Z45" s="5">
        <v>110130</v>
      </c>
      <c r="AA45" s="5">
        <v>0</v>
      </c>
    </row>
    <row r="46" spans="1:27" x14ac:dyDescent="0.25">
      <c r="A46" s="5" t="s">
        <v>904</v>
      </c>
      <c r="B46" s="5" t="s">
        <v>1128</v>
      </c>
      <c r="C46" s="28">
        <v>34000</v>
      </c>
      <c r="E46" s="5">
        <f>products[[#This Row],[stock]]*products[[#This Row],[buy price]]</f>
        <v>0</v>
      </c>
      <c r="F46" s="32">
        <v>38000</v>
      </c>
      <c r="G46" s="5">
        <v>1</v>
      </c>
      <c r="H46" s="5" t="s">
        <v>636</v>
      </c>
      <c r="I46" s="35">
        <v>40000</v>
      </c>
      <c r="J46" s="5" t="s">
        <v>54</v>
      </c>
      <c r="K46" s="5">
        <v>1</v>
      </c>
      <c r="L46" s="5" t="str">
        <f>VLOOKUP(products[[#This Row],[sellunit]],AJ:AK,2,0)</f>
        <v>packet</v>
      </c>
      <c r="M46" s="5" t="s">
        <v>1155</v>
      </c>
      <c r="N46" s="28">
        <f>products[[#This Row],[buy price]]</f>
        <v>34000</v>
      </c>
      <c r="P46" s="5">
        <v>1</v>
      </c>
      <c r="Q46" s="5" t="s">
        <v>636</v>
      </c>
      <c r="R46" s="5">
        <v>42000</v>
      </c>
      <c r="S46" s="5" t="s">
        <v>54</v>
      </c>
      <c r="T46" s="5">
        <v>0</v>
      </c>
      <c r="U46" s="5" t="s">
        <v>754</v>
      </c>
      <c r="V46" s="5" t="s">
        <v>1095</v>
      </c>
      <c r="W46" s="5" t="s">
        <v>857</v>
      </c>
      <c r="X46" s="18" t="s">
        <v>627</v>
      </c>
      <c r="Y46" s="5">
        <v>110000</v>
      </c>
      <c r="Z46" s="5">
        <v>110140</v>
      </c>
      <c r="AA46" s="5">
        <v>0</v>
      </c>
    </row>
    <row r="47" spans="1:27" x14ac:dyDescent="0.25">
      <c r="B47" s="5" t="s">
        <v>1438</v>
      </c>
      <c r="C47" s="28"/>
      <c r="D47" s="5">
        <v>324</v>
      </c>
      <c r="E47" s="37" t="e">
        <f>#REF!*products[[#This Row],[buy price]]</f>
        <v>#REF!</v>
      </c>
      <c r="I47" s="35"/>
      <c r="N47" s="28">
        <f>products[[#This Row],[buy price]]</f>
        <v>0</v>
      </c>
    </row>
    <row r="48" spans="1:27" x14ac:dyDescent="0.25">
      <c r="B48" s="5" t="s">
        <v>1439</v>
      </c>
      <c r="C48" s="28"/>
      <c r="D48" s="5">
        <v>80</v>
      </c>
      <c r="E48" s="37" t="e">
        <f>#REF!*products[[#This Row],[buy price]]</f>
        <v>#REF!</v>
      </c>
      <c r="I48" s="35"/>
      <c r="N48" s="28">
        <f>products[[#This Row],[buy price]]</f>
        <v>0</v>
      </c>
    </row>
    <row r="49" spans="1:27" x14ac:dyDescent="0.25">
      <c r="B49" s="5" t="s">
        <v>1346</v>
      </c>
      <c r="C49" s="28">
        <v>1350</v>
      </c>
      <c r="E49" s="5">
        <f>products[[#This Row],[stock]]*products[[#This Row],[buy price]]</f>
        <v>0</v>
      </c>
      <c r="F49" s="33"/>
      <c r="I49" s="35"/>
      <c r="N49" s="28">
        <f>products[[#This Row],[buy price]]</f>
        <v>1350</v>
      </c>
    </row>
    <row r="50" spans="1:27" x14ac:dyDescent="0.25">
      <c r="A50" s="5" t="s">
        <v>905</v>
      </c>
      <c r="B50" s="5" t="s">
        <v>581</v>
      </c>
      <c r="C50" s="28">
        <v>1350</v>
      </c>
      <c r="D50" s="5">
        <f>18*12+60</f>
        <v>276</v>
      </c>
      <c r="E50" s="5">
        <f>products[[#This Row],[stock]]*products[[#This Row],[buy price]]</f>
        <v>372600</v>
      </c>
      <c r="F50" s="32">
        <v>1500</v>
      </c>
      <c r="G50" s="5">
        <v>1</v>
      </c>
      <c r="H50" s="5" t="s">
        <v>148</v>
      </c>
      <c r="I50" s="35">
        <v>1650</v>
      </c>
      <c r="J50" s="5" t="s">
        <v>50</v>
      </c>
      <c r="K50" s="5">
        <v>1</v>
      </c>
      <c r="L50" s="5" t="str">
        <f>VLOOKUP(products[[#This Row],[sellunit]],AJ:AK,2,0)</f>
        <v>dozen</v>
      </c>
      <c r="M50" s="5" t="s">
        <v>581</v>
      </c>
      <c r="N50" s="28">
        <f>products[[#This Row],[buy price]]</f>
        <v>1350</v>
      </c>
      <c r="P50" s="5">
        <v>1</v>
      </c>
      <c r="Q50" s="5" t="s">
        <v>636</v>
      </c>
      <c r="R50" s="5">
        <v>2000</v>
      </c>
      <c r="S50" s="5" t="s">
        <v>50</v>
      </c>
      <c r="T50" s="5">
        <v>1</v>
      </c>
      <c r="U50" s="5" t="s">
        <v>754</v>
      </c>
      <c r="V50" s="5" t="s">
        <v>1282</v>
      </c>
      <c r="W50" s="5" t="s">
        <v>857</v>
      </c>
      <c r="X50" s="18" t="s">
        <v>627</v>
      </c>
      <c r="Y50" s="5">
        <v>110000</v>
      </c>
      <c r="Z50" s="5">
        <v>110150</v>
      </c>
      <c r="AA50" s="5">
        <v>1</v>
      </c>
    </row>
    <row r="51" spans="1:27" x14ac:dyDescent="0.25">
      <c r="B51" s="5" t="s">
        <v>1347</v>
      </c>
      <c r="C51" s="28">
        <v>2375</v>
      </c>
      <c r="E51" s="5">
        <f>products[[#This Row],[stock]]*products[[#This Row],[buy price]]</f>
        <v>0</v>
      </c>
      <c r="F51" s="33"/>
      <c r="I51" s="35"/>
      <c r="N51" s="28">
        <f>products[[#This Row],[buy price]]</f>
        <v>2375</v>
      </c>
    </row>
    <row r="52" spans="1:27" customFormat="1" x14ac:dyDescent="0.25">
      <c r="A52" s="5" t="s">
        <v>906</v>
      </c>
      <c r="B52" s="5" t="s">
        <v>1434</v>
      </c>
      <c r="C52" s="28">
        <v>2375</v>
      </c>
      <c r="D52" s="5">
        <v>72</v>
      </c>
      <c r="E52" s="5">
        <f>products[[#This Row],[stock]]*products[[#This Row],[buy price]]</f>
        <v>171000</v>
      </c>
      <c r="F52" s="32"/>
      <c r="G52" s="5">
        <v>1</v>
      </c>
      <c r="H52" s="5" t="s">
        <v>148</v>
      </c>
      <c r="I52" s="35">
        <v>2800</v>
      </c>
      <c r="J52" s="5" t="s">
        <v>50</v>
      </c>
      <c r="K52" s="5">
        <v>1</v>
      </c>
      <c r="L52" s="5" t="str">
        <f>VLOOKUP(products[[#This Row],[sellunit]],AJ:AK,2,0)</f>
        <v>dozen</v>
      </c>
      <c r="M52" s="5" t="s">
        <v>582</v>
      </c>
      <c r="N52" s="28">
        <f>products[[#This Row],[buy price]]</f>
        <v>2375</v>
      </c>
      <c r="O52" s="5"/>
      <c r="P52" s="5">
        <v>1</v>
      </c>
      <c r="Q52" s="5" t="s">
        <v>636</v>
      </c>
      <c r="R52" s="5">
        <v>3000</v>
      </c>
      <c r="S52" s="5" t="s">
        <v>50</v>
      </c>
      <c r="T52" s="5">
        <v>1</v>
      </c>
      <c r="U52" s="5" t="s">
        <v>754</v>
      </c>
      <c r="V52" s="5" t="s">
        <v>1282</v>
      </c>
      <c r="W52" s="5" t="s">
        <v>857</v>
      </c>
      <c r="X52" s="18" t="s">
        <v>627</v>
      </c>
      <c r="Y52" s="5">
        <v>110000</v>
      </c>
      <c r="Z52" s="5">
        <v>110160</v>
      </c>
      <c r="AA52" s="5">
        <v>0</v>
      </c>
    </row>
    <row r="53" spans="1:27" x14ac:dyDescent="0.25">
      <c r="B53" s="5" t="s">
        <v>1348</v>
      </c>
      <c r="C53" s="28">
        <v>2375</v>
      </c>
      <c r="E53" s="5">
        <f>products[[#This Row],[stock]]*products[[#This Row],[buy price]]</f>
        <v>0</v>
      </c>
      <c r="F53" s="33"/>
      <c r="I53" s="35"/>
      <c r="N53" s="28">
        <f>products[[#This Row],[buy price]]</f>
        <v>2375</v>
      </c>
    </row>
    <row r="54" spans="1:27" x14ac:dyDescent="0.25">
      <c r="A54" s="5" t="s">
        <v>907</v>
      </c>
      <c r="B54" s="5" t="s">
        <v>583</v>
      </c>
      <c r="C54" s="28">
        <v>2375</v>
      </c>
      <c r="D54" s="5">
        <v>120</v>
      </c>
      <c r="E54" s="5">
        <f>products[[#This Row],[stock]]*products[[#This Row],[buy price]]</f>
        <v>285000</v>
      </c>
      <c r="G54" s="5">
        <v>1</v>
      </c>
      <c r="H54" s="5" t="s">
        <v>148</v>
      </c>
      <c r="I54" s="35">
        <v>2800</v>
      </c>
      <c r="J54" s="5" t="s">
        <v>50</v>
      </c>
      <c r="K54" s="5">
        <v>1</v>
      </c>
      <c r="L54" s="5" t="str">
        <f>VLOOKUP(products[[#This Row],[sellunit]],AJ:AK,2,0)</f>
        <v>dozen</v>
      </c>
      <c r="M54" s="5" t="s">
        <v>583</v>
      </c>
      <c r="N54" s="28">
        <f>products[[#This Row],[buy price]]</f>
        <v>2375</v>
      </c>
      <c r="P54" s="5">
        <v>1</v>
      </c>
      <c r="Q54" s="5" t="s">
        <v>636</v>
      </c>
      <c r="R54" s="5">
        <v>3000</v>
      </c>
      <c r="S54" s="5" t="s">
        <v>50</v>
      </c>
      <c r="T54" s="5">
        <v>0</v>
      </c>
      <c r="U54" s="5" t="s">
        <v>754</v>
      </c>
      <c r="V54" s="5" t="s">
        <v>1282</v>
      </c>
      <c r="W54" s="5" t="s">
        <v>857</v>
      </c>
      <c r="X54" s="18" t="s">
        <v>627</v>
      </c>
      <c r="Y54" s="5">
        <v>110000</v>
      </c>
      <c r="Z54" s="5">
        <v>110170</v>
      </c>
      <c r="AA54" s="5">
        <v>0</v>
      </c>
    </row>
    <row r="55" spans="1:27" x14ac:dyDescent="0.25">
      <c r="A55" s="5" t="s">
        <v>908</v>
      </c>
      <c r="B55" s="5" t="s">
        <v>735</v>
      </c>
      <c r="C55" s="28">
        <v>2100</v>
      </c>
      <c r="E55" s="5">
        <f>products[[#This Row],[stock]]*products[[#This Row],[buy price]]</f>
        <v>0</v>
      </c>
      <c r="F55" s="32">
        <v>2500</v>
      </c>
      <c r="G55" s="5">
        <v>1</v>
      </c>
      <c r="H55" s="5" t="s">
        <v>148</v>
      </c>
      <c r="I55" s="35">
        <v>2650</v>
      </c>
      <c r="J55" s="5" t="s">
        <v>50</v>
      </c>
      <c r="K55" s="5">
        <v>0</v>
      </c>
      <c r="L55" s="5" t="str">
        <f>VLOOKUP(products[[#This Row],[sellunit]],AJ:AK,2,0)</f>
        <v>dozen</v>
      </c>
      <c r="M55" s="5" t="s">
        <v>735</v>
      </c>
      <c r="N55" s="28">
        <f>products[[#This Row],[buy price]]</f>
        <v>2100</v>
      </c>
      <c r="P55" s="5">
        <v>1</v>
      </c>
      <c r="Q55" s="5" t="s">
        <v>636</v>
      </c>
      <c r="R55" s="5">
        <v>3000</v>
      </c>
      <c r="S55" s="5" t="s">
        <v>636</v>
      </c>
      <c r="T55" s="5">
        <v>1</v>
      </c>
      <c r="U55" s="5" t="s">
        <v>754</v>
      </c>
      <c r="V55" s="5" t="s">
        <v>1282</v>
      </c>
      <c r="W55" s="5" t="s">
        <v>857</v>
      </c>
      <c r="X55" s="18" t="s">
        <v>627</v>
      </c>
      <c r="Y55" s="5">
        <v>110000</v>
      </c>
      <c r="Z55" s="5">
        <v>110171</v>
      </c>
    </row>
    <row r="56" spans="1:27" x14ac:dyDescent="0.25">
      <c r="B56" s="5" t="s">
        <v>1349</v>
      </c>
      <c r="C56" s="28">
        <v>1750</v>
      </c>
      <c r="E56" s="5">
        <f>products[[#This Row],[stock]]*products[[#This Row],[buy price]]</f>
        <v>0</v>
      </c>
      <c r="I56" s="35"/>
      <c r="N56" s="28">
        <f>products[[#This Row],[buy price]]</f>
        <v>1750</v>
      </c>
    </row>
    <row r="57" spans="1:27" x14ac:dyDescent="0.25">
      <c r="A57" s="5" t="s">
        <v>909</v>
      </c>
      <c r="B57" s="5" t="s">
        <v>584</v>
      </c>
      <c r="C57" s="28">
        <v>1750</v>
      </c>
      <c r="D57" s="5">
        <v>120</v>
      </c>
      <c r="E57" s="5">
        <f>products[[#This Row],[stock]]*products[[#This Row],[buy price]]</f>
        <v>210000</v>
      </c>
      <c r="F57" s="33">
        <v>2500</v>
      </c>
      <c r="G57" s="5">
        <v>1</v>
      </c>
      <c r="H57" s="5" t="s">
        <v>148</v>
      </c>
      <c r="I57" s="35">
        <v>2700</v>
      </c>
      <c r="J57" s="5" t="s">
        <v>50</v>
      </c>
      <c r="K57" s="5">
        <v>1</v>
      </c>
      <c r="L57" s="5" t="str">
        <f>VLOOKUP(products[[#This Row],[sellunit]],AJ:AK,2,0)</f>
        <v>dozen</v>
      </c>
      <c r="M57" s="5" t="s">
        <v>584</v>
      </c>
      <c r="N57" s="28">
        <f>products[[#This Row],[buy price]]</f>
        <v>1750</v>
      </c>
      <c r="P57" s="5">
        <v>1</v>
      </c>
      <c r="Q57" s="5" t="s">
        <v>636</v>
      </c>
      <c r="R57" s="5">
        <v>2500</v>
      </c>
      <c r="S57" s="5" t="s">
        <v>50</v>
      </c>
      <c r="T57" s="5">
        <v>1</v>
      </c>
      <c r="U57" s="5" t="s">
        <v>754</v>
      </c>
      <c r="V57" s="5" t="s">
        <v>1282</v>
      </c>
      <c r="W57" s="5" t="s">
        <v>857</v>
      </c>
      <c r="X57" s="18" t="s">
        <v>627</v>
      </c>
      <c r="Y57" s="5">
        <v>110000</v>
      </c>
      <c r="Z57" s="5">
        <v>110180</v>
      </c>
      <c r="AA57" s="5">
        <v>0</v>
      </c>
    </row>
    <row r="58" spans="1:27" x14ac:dyDescent="0.25">
      <c r="B58" s="5" t="s">
        <v>1350</v>
      </c>
      <c r="C58" s="28">
        <v>2170</v>
      </c>
      <c r="E58" s="5">
        <f>products[[#This Row],[stock]]*products[[#This Row],[buy price]]</f>
        <v>0</v>
      </c>
      <c r="F58" s="33"/>
      <c r="I58" s="35"/>
      <c r="N58" s="28">
        <f>products[[#This Row],[buy price]]</f>
        <v>2170</v>
      </c>
    </row>
    <row r="59" spans="1:27" x14ac:dyDescent="0.25">
      <c r="A59" s="5" t="s">
        <v>910</v>
      </c>
      <c r="B59" s="5" t="s">
        <v>585</v>
      </c>
      <c r="C59" s="28">
        <v>2170</v>
      </c>
      <c r="D59" s="5">
        <v>240</v>
      </c>
      <c r="E59" s="5">
        <f>products[[#This Row],[stock]]*products[[#This Row],[buy price]]</f>
        <v>520800</v>
      </c>
      <c r="F59" s="32">
        <v>3350</v>
      </c>
      <c r="G59" s="5">
        <v>1</v>
      </c>
      <c r="H59" s="5" t="s">
        <v>148</v>
      </c>
      <c r="I59" s="35">
        <v>3400</v>
      </c>
      <c r="J59" s="5" t="s">
        <v>50</v>
      </c>
      <c r="K59" s="5">
        <v>1</v>
      </c>
      <c r="L59" s="5" t="str">
        <f>VLOOKUP(products[[#This Row],[sellunit]],AJ:AK,2,0)</f>
        <v>dozen</v>
      </c>
      <c r="M59" s="5" t="s">
        <v>585</v>
      </c>
      <c r="N59" s="28">
        <f>products[[#This Row],[buy price]]</f>
        <v>2170</v>
      </c>
      <c r="P59" s="5">
        <v>1</v>
      </c>
      <c r="Q59" s="5" t="s">
        <v>636</v>
      </c>
      <c r="R59" s="5">
        <v>3000</v>
      </c>
      <c r="S59" s="5" t="s">
        <v>50</v>
      </c>
      <c r="T59" s="5">
        <v>1</v>
      </c>
      <c r="U59" s="5" t="s">
        <v>754</v>
      </c>
      <c r="V59" s="5" t="s">
        <v>1282</v>
      </c>
      <c r="W59" s="5" t="s">
        <v>857</v>
      </c>
      <c r="X59" s="18" t="s">
        <v>627</v>
      </c>
      <c r="Y59" s="5">
        <v>110000</v>
      </c>
      <c r="Z59" s="5">
        <v>110190</v>
      </c>
      <c r="AA59" s="5">
        <v>0</v>
      </c>
    </row>
    <row r="60" spans="1:27" x14ac:dyDescent="0.25">
      <c r="B60" s="5" t="s">
        <v>1401</v>
      </c>
      <c r="C60" s="28">
        <v>2500</v>
      </c>
      <c r="E60" s="5">
        <f>products[[#This Row],[stock]]*products[[#This Row],[buy price]]</f>
        <v>0</v>
      </c>
      <c r="F60" s="33"/>
      <c r="I60" s="35"/>
      <c r="N60" s="28">
        <f>products[[#This Row],[buy price]]</f>
        <v>2500</v>
      </c>
    </row>
    <row r="61" spans="1:27" customFormat="1" x14ac:dyDescent="0.25">
      <c r="A61" s="21" t="s">
        <v>911</v>
      </c>
      <c r="B61" s="5" t="s">
        <v>731</v>
      </c>
      <c r="C61" s="28">
        <v>2500</v>
      </c>
      <c r="D61" s="5">
        <v>124</v>
      </c>
      <c r="E61" s="5">
        <f>products[[#This Row],[stock]]*products[[#This Row],[buy price]]</f>
        <v>310000</v>
      </c>
      <c r="F61" s="32">
        <v>4000</v>
      </c>
      <c r="G61" s="5">
        <v>1</v>
      </c>
      <c r="H61" s="5" t="s">
        <v>148</v>
      </c>
      <c r="I61" s="35">
        <v>4000</v>
      </c>
      <c r="J61" s="5" t="s">
        <v>50</v>
      </c>
      <c r="K61" s="5">
        <v>1</v>
      </c>
      <c r="L61" s="5" t="str">
        <f>VLOOKUP(products[[#This Row],[sellunit]],AJ:AK,2,0)</f>
        <v>dozen</v>
      </c>
      <c r="M61" s="5" t="s">
        <v>731</v>
      </c>
      <c r="N61" s="28">
        <f>products[[#This Row],[buy price]]</f>
        <v>2500</v>
      </c>
      <c r="O61" s="5"/>
      <c r="P61" s="5">
        <v>1</v>
      </c>
      <c r="Q61" s="5" t="s">
        <v>636</v>
      </c>
      <c r="R61" s="5">
        <v>3500</v>
      </c>
      <c r="S61" s="5" t="s">
        <v>50</v>
      </c>
      <c r="T61" s="5">
        <v>1</v>
      </c>
      <c r="U61" s="5" t="s">
        <v>754</v>
      </c>
      <c r="V61" s="5" t="s">
        <v>1282</v>
      </c>
      <c r="W61" s="5" t="s">
        <v>857</v>
      </c>
      <c r="X61" s="18" t="s">
        <v>627</v>
      </c>
      <c r="Y61" s="5">
        <v>110000</v>
      </c>
      <c r="Z61" s="5">
        <v>110191</v>
      </c>
      <c r="AA61" s="5"/>
    </row>
    <row r="62" spans="1:27" x14ac:dyDescent="0.25">
      <c r="A62" s="21" t="s">
        <v>912</v>
      </c>
      <c r="B62" s="5" t="s">
        <v>736</v>
      </c>
      <c r="C62" s="28">
        <v>2500</v>
      </c>
      <c r="E62" s="5">
        <f>products[[#This Row],[stock]]*products[[#This Row],[buy price]]</f>
        <v>0</v>
      </c>
      <c r="G62" s="5">
        <v>1</v>
      </c>
      <c r="H62" s="5" t="s">
        <v>148</v>
      </c>
      <c r="I62" s="35">
        <v>2900</v>
      </c>
      <c r="J62" s="5" t="s">
        <v>50</v>
      </c>
      <c r="K62" s="5">
        <v>0</v>
      </c>
      <c r="L62" s="5" t="str">
        <f>VLOOKUP(products[[#This Row],[sellunit]],AJ:AK,2,0)</f>
        <v>dozen</v>
      </c>
      <c r="M62" s="5" t="s">
        <v>736</v>
      </c>
      <c r="N62" s="28">
        <f>products[[#This Row],[buy price]]</f>
        <v>2500</v>
      </c>
      <c r="P62" s="5">
        <v>1</v>
      </c>
      <c r="Q62" s="5" t="s">
        <v>636</v>
      </c>
      <c r="R62" s="5">
        <v>3500</v>
      </c>
      <c r="T62" s="5">
        <v>1</v>
      </c>
      <c r="U62" s="5" t="s">
        <v>754</v>
      </c>
      <c r="V62" s="5" t="s">
        <v>1282</v>
      </c>
      <c r="W62" s="5" t="s">
        <v>857</v>
      </c>
      <c r="X62" s="18" t="s">
        <v>627</v>
      </c>
      <c r="Y62" s="5">
        <v>110000</v>
      </c>
      <c r="Z62" s="5">
        <v>110192</v>
      </c>
    </row>
    <row r="63" spans="1:27" x14ac:dyDescent="0.25">
      <c r="A63" s="5" t="s">
        <v>913</v>
      </c>
      <c r="B63" s="5" t="s">
        <v>586</v>
      </c>
      <c r="C63" s="28">
        <v>2500</v>
      </c>
      <c r="E63" s="5">
        <f>products[[#This Row],[stock]]*products[[#This Row],[buy price]]</f>
        <v>0</v>
      </c>
      <c r="G63" s="5">
        <v>1</v>
      </c>
      <c r="H63" s="5" t="s">
        <v>148</v>
      </c>
      <c r="I63" s="35">
        <v>2790</v>
      </c>
      <c r="J63" s="5" t="s">
        <v>50</v>
      </c>
      <c r="K63" s="5">
        <v>0</v>
      </c>
      <c r="L63" s="5" t="str">
        <f>VLOOKUP(products[[#This Row],[sellunit]],AJ:AK,2,0)</f>
        <v>dozen</v>
      </c>
      <c r="M63" s="5" t="s">
        <v>586</v>
      </c>
      <c r="N63" s="28">
        <f>products[[#This Row],[buy price]]</f>
        <v>2500</v>
      </c>
      <c r="P63" s="5">
        <v>1</v>
      </c>
      <c r="Q63" s="5" t="s">
        <v>636</v>
      </c>
      <c r="R63" s="5">
        <v>3500</v>
      </c>
      <c r="S63" s="5" t="s">
        <v>50</v>
      </c>
      <c r="T63" s="5">
        <v>0</v>
      </c>
      <c r="U63" s="5" t="s">
        <v>754</v>
      </c>
      <c r="V63" s="5" t="s">
        <v>1282</v>
      </c>
      <c r="W63" s="5" t="s">
        <v>857</v>
      </c>
      <c r="X63" s="18" t="s">
        <v>627</v>
      </c>
      <c r="Y63" s="5">
        <v>110000</v>
      </c>
      <c r="Z63" s="5">
        <v>110200</v>
      </c>
      <c r="AA63" s="5">
        <v>0</v>
      </c>
    </row>
    <row r="64" spans="1:27" x14ac:dyDescent="0.25">
      <c r="A64" s="5" t="s">
        <v>913</v>
      </c>
      <c r="B64" s="5" t="s">
        <v>587</v>
      </c>
      <c r="C64" s="28">
        <v>2670</v>
      </c>
      <c r="D64" s="5">
        <v>12</v>
      </c>
      <c r="E64" s="5">
        <f>products[[#This Row],[stock]]*products[[#This Row],[buy price]]</f>
        <v>32040</v>
      </c>
      <c r="F64" s="32">
        <v>3000</v>
      </c>
      <c r="G64" s="5">
        <v>1</v>
      </c>
      <c r="H64" s="5" t="s">
        <v>148</v>
      </c>
      <c r="I64" s="35">
        <v>3100</v>
      </c>
      <c r="J64" s="5" t="s">
        <v>50</v>
      </c>
      <c r="K64" s="5">
        <v>1</v>
      </c>
      <c r="L64" s="5" t="str">
        <f>VLOOKUP(products[[#This Row],[sellunit]],AJ:AK,2,0)</f>
        <v>dozen</v>
      </c>
      <c r="M64" s="5" t="s">
        <v>587</v>
      </c>
      <c r="N64" s="28">
        <v>3000</v>
      </c>
      <c r="P64" s="5">
        <v>1</v>
      </c>
      <c r="Q64" s="5" t="s">
        <v>636</v>
      </c>
      <c r="R64" s="5">
        <v>3750</v>
      </c>
      <c r="S64" s="5" t="s">
        <v>50</v>
      </c>
      <c r="T64" s="5">
        <v>1</v>
      </c>
      <c r="U64" s="5" t="s">
        <v>754</v>
      </c>
      <c r="V64" s="5" t="s">
        <v>1282</v>
      </c>
      <c r="W64" s="5" t="s">
        <v>857</v>
      </c>
      <c r="X64" s="18" t="s">
        <v>627</v>
      </c>
      <c r="Y64" s="5">
        <v>110000</v>
      </c>
      <c r="Z64" s="5">
        <v>110210</v>
      </c>
      <c r="AA64" s="5">
        <v>0</v>
      </c>
    </row>
    <row r="65" spans="1:27" x14ac:dyDescent="0.25">
      <c r="A65" s="5" t="s">
        <v>913</v>
      </c>
      <c r="B65" s="5" t="s">
        <v>588</v>
      </c>
      <c r="C65" s="28">
        <v>3000</v>
      </c>
      <c r="E65" s="5">
        <f>products[[#This Row],[stock]]*products[[#This Row],[buy price]]</f>
        <v>0</v>
      </c>
      <c r="G65" s="5">
        <v>1</v>
      </c>
      <c r="H65" s="5" t="s">
        <v>148</v>
      </c>
      <c r="I65" s="35">
        <v>3380</v>
      </c>
      <c r="J65" s="5" t="s">
        <v>50</v>
      </c>
      <c r="K65" s="5">
        <v>0</v>
      </c>
      <c r="L65" s="5" t="str">
        <f>VLOOKUP(products[[#This Row],[sellunit]],AJ:AK,2,0)</f>
        <v>dozen</v>
      </c>
      <c r="M65" s="5" t="s">
        <v>588</v>
      </c>
      <c r="N65" s="28">
        <f>products[[#This Row],[buy price]]</f>
        <v>3000</v>
      </c>
      <c r="P65" s="5">
        <v>1</v>
      </c>
      <c r="Q65" s="5" t="s">
        <v>636</v>
      </c>
      <c r="R65" s="5">
        <v>4000</v>
      </c>
      <c r="S65" s="5" t="s">
        <v>50</v>
      </c>
      <c r="T65" s="5">
        <v>0</v>
      </c>
      <c r="U65" s="5" t="s">
        <v>754</v>
      </c>
      <c r="V65" s="5" t="s">
        <v>1282</v>
      </c>
      <c r="W65" s="5" t="s">
        <v>857</v>
      </c>
      <c r="X65" s="18" t="s">
        <v>627</v>
      </c>
      <c r="Y65" s="5">
        <v>110000</v>
      </c>
      <c r="Z65" s="5">
        <v>110220</v>
      </c>
      <c r="AA65" s="5">
        <v>0</v>
      </c>
    </row>
    <row r="66" spans="1:27" x14ac:dyDescent="0.25">
      <c r="B66" s="5" t="s">
        <v>1435</v>
      </c>
      <c r="C66" s="28">
        <v>4000</v>
      </c>
      <c r="E66" s="5">
        <f>products[[#This Row],[stock]]*products[[#This Row],[buy price]]</f>
        <v>0</v>
      </c>
      <c r="F66" s="33"/>
      <c r="I66" s="35"/>
      <c r="N66" s="28">
        <f>products[[#This Row],[buy price]]</f>
        <v>4000</v>
      </c>
    </row>
    <row r="67" spans="1:27" x14ac:dyDescent="0.25">
      <c r="A67" s="5" t="s">
        <v>914</v>
      </c>
      <c r="B67" s="5" t="s">
        <v>1436</v>
      </c>
      <c r="C67" s="28">
        <v>4000</v>
      </c>
      <c r="D67" s="5">
        <v>48</v>
      </c>
      <c r="E67" s="5">
        <f>products[[#This Row],[stock]]*products[[#This Row],[buy price]]</f>
        <v>192000</v>
      </c>
      <c r="F67" s="32">
        <v>4180</v>
      </c>
      <c r="G67" s="5">
        <v>1</v>
      </c>
      <c r="H67" s="5" t="s">
        <v>148</v>
      </c>
      <c r="I67" s="35">
        <v>4550</v>
      </c>
      <c r="J67" s="5" t="s">
        <v>50</v>
      </c>
      <c r="K67" s="5">
        <v>1</v>
      </c>
      <c r="L67" s="5" t="str">
        <f>VLOOKUP(products[[#This Row],[sellunit]],AJ:AK,2,0)</f>
        <v>dozen</v>
      </c>
      <c r="M67" s="5" t="s">
        <v>732</v>
      </c>
      <c r="N67" s="28">
        <f>products[[#This Row],[buy price]]</f>
        <v>4000</v>
      </c>
      <c r="P67" s="5">
        <v>1</v>
      </c>
      <c r="Q67" s="5" t="s">
        <v>636</v>
      </c>
      <c r="R67" s="5">
        <v>5000</v>
      </c>
      <c r="S67" s="5" t="s">
        <v>50</v>
      </c>
      <c r="T67" s="5">
        <v>1</v>
      </c>
      <c r="U67" s="5" t="s">
        <v>754</v>
      </c>
      <c r="V67" s="5" t="s">
        <v>1282</v>
      </c>
      <c r="W67" s="5" t="s">
        <v>857</v>
      </c>
      <c r="X67" s="18" t="s">
        <v>627</v>
      </c>
      <c r="Y67" s="5">
        <v>110000</v>
      </c>
      <c r="Z67" s="5">
        <v>110230</v>
      </c>
      <c r="AA67" s="5">
        <v>0</v>
      </c>
    </row>
    <row r="68" spans="1:27" x14ac:dyDescent="0.25">
      <c r="B68" s="5" t="s">
        <v>1352</v>
      </c>
      <c r="C68" s="28">
        <v>5000</v>
      </c>
      <c r="E68" s="5">
        <f>products[[#This Row],[stock]]*products[[#This Row],[buy price]]</f>
        <v>0</v>
      </c>
      <c r="I68" s="35"/>
      <c r="N68" s="28">
        <f>products[[#This Row],[buy price]]</f>
        <v>5000</v>
      </c>
    </row>
    <row r="69" spans="1:27" x14ac:dyDescent="0.25">
      <c r="A69" s="5" t="s">
        <v>915</v>
      </c>
      <c r="B69" s="34" t="s">
        <v>1437</v>
      </c>
      <c r="C69" s="28">
        <v>5000</v>
      </c>
      <c r="D69" s="5">
        <v>9</v>
      </c>
      <c r="E69" s="5">
        <f>products[[#This Row],[stock]]*products[[#This Row],[buy price]]</f>
        <v>45000</v>
      </c>
      <c r="F69" s="32">
        <v>5500</v>
      </c>
      <c r="G69" s="5">
        <v>10</v>
      </c>
      <c r="H69" s="5" t="s">
        <v>54</v>
      </c>
      <c r="I69" s="35">
        <v>6000</v>
      </c>
      <c r="J69" s="5" t="s">
        <v>50</v>
      </c>
      <c r="K69" s="5">
        <v>1</v>
      </c>
      <c r="L69" s="5" t="str">
        <f>VLOOKUP(products[[#This Row],[sellunit]],AJ:AK,2,0)</f>
        <v>single</v>
      </c>
      <c r="M69" s="5" t="s">
        <v>589</v>
      </c>
      <c r="N69" s="28">
        <v>5500</v>
      </c>
      <c r="P69" s="5">
        <v>1</v>
      </c>
      <c r="Q69" s="5" t="s">
        <v>636</v>
      </c>
      <c r="R69" s="5">
        <v>7000</v>
      </c>
      <c r="S69" s="5" t="s">
        <v>50</v>
      </c>
      <c r="T69" s="5">
        <v>0</v>
      </c>
      <c r="U69" s="5" t="s">
        <v>754</v>
      </c>
      <c r="V69" s="5" t="s">
        <v>1282</v>
      </c>
      <c r="W69" s="5" t="s">
        <v>857</v>
      </c>
      <c r="X69" s="18" t="s">
        <v>627</v>
      </c>
      <c r="Y69" s="5">
        <v>110000</v>
      </c>
      <c r="Z69" s="5">
        <v>110240</v>
      </c>
      <c r="AA69" s="5">
        <v>0</v>
      </c>
    </row>
    <row r="70" spans="1:27" x14ac:dyDescent="0.25">
      <c r="A70" s="5" t="s">
        <v>916</v>
      </c>
      <c r="B70" s="5" t="s">
        <v>1417</v>
      </c>
      <c r="C70" s="28">
        <v>2670</v>
      </c>
      <c r="E70" s="5">
        <f>products[[#This Row],[stock]]*products[[#This Row],[buy price]]</f>
        <v>0</v>
      </c>
      <c r="F70" s="33">
        <v>4180</v>
      </c>
      <c r="G70" s="5">
        <v>1</v>
      </c>
      <c r="H70" s="5" t="s">
        <v>148</v>
      </c>
      <c r="I70" s="35">
        <v>4400</v>
      </c>
      <c r="J70" s="5" t="s">
        <v>50</v>
      </c>
      <c r="K70" s="5">
        <v>1</v>
      </c>
      <c r="L70" s="5" t="str">
        <f>VLOOKUP(products[[#This Row],[sellunit]],AJ:AK,2,0)</f>
        <v>dozen</v>
      </c>
      <c r="M70" s="5" t="s">
        <v>100</v>
      </c>
      <c r="N70" s="28">
        <f>products[[#This Row],[buy price]]</f>
        <v>2670</v>
      </c>
      <c r="P70" s="5">
        <v>1</v>
      </c>
      <c r="Q70" s="5" t="s">
        <v>636</v>
      </c>
      <c r="R70" s="5">
        <v>3500</v>
      </c>
      <c r="S70" s="5" t="s">
        <v>50</v>
      </c>
      <c r="T70" s="5">
        <v>1</v>
      </c>
      <c r="U70" s="5" t="s">
        <v>754</v>
      </c>
      <c r="V70" s="5" t="s">
        <v>1282</v>
      </c>
      <c r="W70" s="5" t="s">
        <v>857</v>
      </c>
      <c r="X70" s="18" t="s">
        <v>627</v>
      </c>
      <c r="Y70" s="5">
        <v>110000</v>
      </c>
      <c r="Z70" s="5">
        <v>110250</v>
      </c>
      <c r="AA70" s="5">
        <v>0</v>
      </c>
    </row>
    <row r="71" spans="1:27" x14ac:dyDescent="0.25">
      <c r="A71" s="5" t="s">
        <v>917</v>
      </c>
      <c r="B71" s="5" t="s">
        <v>102</v>
      </c>
      <c r="C71" s="28">
        <v>1050</v>
      </c>
      <c r="D71" s="5">
        <v>250</v>
      </c>
      <c r="E71" s="5">
        <f>products[[#This Row],[stock]]*products[[#This Row],[buy price]]</f>
        <v>262500</v>
      </c>
      <c r="F71" s="32">
        <v>1050</v>
      </c>
      <c r="G71" s="5">
        <v>50</v>
      </c>
      <c r="H71" s="5" t="s">
        <v>54</v>
      </c>
      <c r="I71" s="35">
        <v>1090</v>
      </c>
      <c r="J71" s="5" t="s">
        <v>54</v>
      </c>
      <c r="K71" s="5">
        <v>1</v>
      </c>
      <c r="L71" s="5" t="str">
        <f>VLOOKUP(products[[#This Row],[sellunit]],AJ:AK,2,0)</f>
        <v>single</v>
      </c>
      <c r="M71" s="5" t="s">
        <v>1156</v>
      </c>
      <c r="N71" s="28">
        <f>products[[#This Row],[buy price]]</f>
        <v>1050</v>
      </c>
      <c r="P71" s="5">
        <v>1</v>
      </c>
      <c r="Q71" s="5" t="s">
        <v>636</v>
      </c>
      <c r="R71" s="5">
        <v>1200</v>
      </c>
      <c r="S71" s="5" t="s">
        <v>54</v>
      </c>
      <c r="T71" s="5">
        <v>1</v>
      </c>
      <c r="U71" s="5" t="s">
        <v>754</v>
      </c>
      <c r="V71" s="5" t="s">
        <v>1098</v>
      </c>
      <c r="W71" s="5" t="s">
        <v>857</v>
      </c>
      <c r="X71" s="18" t="s">
        <v>627</v>
      </c>
      <c r="Y71" s="5">
        <v>130000</v>
      </c>
      <c r="Z71" s="5">
        <v>130010</v>
      </c>
      <c r="AA71" s="5">
        <v>1</v>
      </c>
    </row>
    <row r="72" spans="1:27" x14ac:dyDescent="0.25">
      <c r="A72" s="5" t="s">
        <v>918</v>
      </c>
      <c r="B72" s="34" t="s">
        <v>104</v>
      </c>
      <c r="C72" s="28">
        <v>1000</v>
      </c>
      <c r="D72" s="5">
        <v>350</v>
      </c>
      <c r="E72" s="5">
        <f>products[[#This Row],[stock]]*products[[#This Row],[buy price]]</f>
        <v>350000</v>
      </c>
      <c r="F72" s="32">
        <v>1000</v>
      </c>
      <c r="G72" s="5">
        <v>50</v>
      </c>
      <c r="H72" s="5" t="s">
        <v>54</v>
      </c>
      <c r="I72" s="35">
        <v>1050</v>
      </c>
      <c r="J72" s="5" t="s">
        <v>54</v>
      </c>
      <c r="K72" s="5">
        <v>1</v>
      </c>
      <c r="L72" s="5" t="str">
        <f>VLOOKUP(products[[#This Row],[sellunit]],AJ:AK,2,0)</f>
        <v>single</v>
      </c>
      <c r="M72" s="5" t="s">
        <v>1157</v>
      </c>
      <c r="N72" s="28">
        <f>products[[#This Row],[buy price]]</f>
        <v>1000</v>
      </c>
      <c r="P72" s="5">
        <v>1</v>
      </c>
      <c r="Q72" s="5" t="s">
        <v>636</v>
      </c>
      <c r="R72" s="5">
        <v>1500</v>
      </c>
      <c r="S72" s="5" t="s">
        <v>54</v>
      </c>
      <c r="T72" s="5">
        <v>1</v>
      </c>
      <c r="U72" s="5" t="s">
        <v>754</v>
      </c>
      <c r="V72" s="5" t="s">
        <v>1098</v>
      </c>
      <c r="W72" s="5" t="s">
        <v>857</v>
      </c>
      <c r="X72" s="18" t="s">
        <v>627</v>
      </c>
      <c r="Y72" s="5">
        <v>130000</v>
      </c>
      <c r="Z72" s="5">
        <v>130020</v>
      </c>
      <c r="AA72" s="5">
        <v>1</v>
      </c>
    </row>
    <row r="73" spans="1:27" x14ac:dyDescent="0.25">
      <c r="A73" s="5" t="s">
        <v>919</v>
      </c>
      <c r="B73" s="5" t="s">
        <v>1129</v>
      </c>
      <c r="C73" s="28">
        <v>1210</v>
      </c>
      <c r="D73" s="5">
        <v>800</v>
      </c>
      <c r="E73" s="5">
        <f>products[[#This Row],[stock]]*products[[#This Row],[buy price]]</f>
        <v>968000</v>
      </c>
      <c r="F73" s="32">
        <v>1750</v>
      </c>
      <c r="G73" s="5">
        <v>50</v>
      </c>
      <c r="H73" s="5" t="s">
        <v>54</v>
      </c>
      <c r="I73" s="35">
        <v>1750</v>
      </c>
      <c r="J73" s="5" t="s">
        <v>54</v>
      </c>
      <c r="K73" s="5">
        <v>1</v>
      </c>
      <c r="L73" s="5" t="str">
        <f>VLOOKUP(products[[#This Row],[sellunit]],AJ:AK,2,0)</f>
        <v>single</v>
      </c>
      <c r="M73" s="5" t="s">
        <v>1158</v>
      </c>
      <c r="N73" s="28">
        <f>products[[#This Row],[buy price]]</f>
        <v>1210</v>
      </c>
      <c r="P73" s="5">
        <v>1</v>
      </c>
      <c r="Q73" s="5" t="s">
        <v>636</v>
      </c>
      <c r="R73" s="5">
        <v>1600</v>
      </c>
      <c r="S73" s="5" t="s">
        <v>54</v>
      </c>
      <c r="T73" s="5">
        <v>1</v>
      </c>
      <c r="U73" s="5" t="s">
        <v>754</v>
      </c>
      <c r="V73" s="5" t="s">
        <v>1098</v>
      </c>
      <c r="W73" s="5" t="s">
        <v>857</v>
      </c>
      <c r="X73" s="18" t="s">
        <v>627</v>
      </c>
      <c r="Y73" s="5">
        <v>130000</v>
      </c>
      <c r="Z73" s="5">
        <v>130030</v>
      </c>
      <c r="AA73" s="5">
        <v>1</v>
      </c>
    </row>
    <row r="74" spans="1:27" x14ac:dyDescent="0.25">
      <c r="A74" s="5" t="s">
        <v>920</v>
      </c>
      <c r="B74" s="5" t="s">
        <v>108</v>
      </c>
      <c r="C74" s="28">
        <v>4000</v>
      </c>
      <c r="E74" s="5">
        <f>products[[#This Row],[stock]]*products[[#This Row],[buy price]]</f>
        <v>0</v>
      </c>
      <c r="F74" s="32">
        <v>4000</v>
      </c>
      <c r="G74" s="5">
        <v>50</v>
      </c>
      <c r="H74" s="5" t="s">
        <v>54</v>
      </c>
      <c r="I74" s="35">
        <v>4050</v>
      </c>
      <c r="J74" s="5" t="s">
        <v>54</v>
      </c>
      <c r="K74" s="5">
        <v>1</v>
      </c>
      <c r="L74" s="5" t="str">
        <f>VLOOKUP(products[[#This Row],[sellunit]],AJ:AK,2,0)</f>
        <v>single</v>
      </c>
      <c r="M74" s="5" t="s">
        <v>1159</v>
      </c>
      <c r="N74" s="28">
        <v>4000</v>
      </c>
      <c r="P74" s="5">
        <v>1</v>
      </c>
      <c r="Q74" s="5" t="s">
        <v>636</v>
      </c>
      <c r="R74" s="5">
        <v>4900</v>
      </c>
      <c r="S74" s="5" t="s">
        <v>54</v>
      </c>
      <c r="T74" s="5">
        <v>1</v>
      </c>
      <c r="U74" s="5" t="s">
        <v>754</v>
      </c>
      <c r="V74" s="5" t="s">
        <v>1098</v>
      </c>
      <c r="W74" s="5" t="s">
        <v>857</v>
      </c>
      <c r="X74" s="18" t="s">
        <v>627</v>
      </c>
      <c r="Y74" s="5">
        <v>130000</v>
      </c>
      <c r="Z74" s="5">
        <v>130040</v>
      </c>
      <c r="AA74" s="5">
        <v>0</v>
      </c>
    </row>
    <row r="75" spans="1:27" x14ac:dyDescent="0.25">
      <c r="A75" s="5" t="s">
        <v>921</v>
      </c>
      <c r="B75" s="5" t="s">
        <v>1130</v>
      </c>
      <c r="C75" s="28">
        <v>1250</v>
      </c>
      <c r="E75" s="5">
        <f>products[[#This Row],[stock]]*products[[#This Row],[buy price]]</f>
        <v>0</v>
      </c>
      <c r="F75" s="32">
        <v>2000</v>
      </c>
      <c r="G75" s="5">
        <v>50</v>
      </c>
      <c r="H75" s="5" t="s">
        <v>54</v>
      </c>
      <c r="I75" s="35">
        <v>2100</v>
      </c>
      <c r="J75" s="5" t="s">
        <v>54</v>
      </c>
      <c r="K75" s="5">
        <v>1</v>
      </c>
      <c r="L75" s="5" t="str">
        <f>VLOOKUP(products[[#This Row],[sellunit]],AJ:AK,2,0)</f>
        <v>single</v>
      </c>
      <c r="M75" s="5" t="s">
        <v>110</v>
      </c>
      <c r="N75" s="28">
        <f>products[[#This Row],[buy price]]</f>
        <v>1250</v>
      </c>
      <c r="P75" s="5">
        <v>1</v>
      </c>
      <c r="Q75" s="5" t="s">
        <v>636</v>
      </c>
      <c r="R75" s="5">
        <v>1750</v>
      </c>
      <c r="S75" s="5" t="s">
        <v>54</v>
      </c>
      <c r="T75" s="5">
        <v>0</v>
      </c>
      <c r="U75" s="5" t="s">
        <v>754</v>
      </c>
      <c r="V75" s="5" t="s">
        <v>1098</v>
      </c>
      <c r="W75" s="5" t="s">
        <v>857</v>
      </c>
      <c r="X75" s="18" t="s">
        <v>627</v>
      </c>
      <c r="Y75" s="5">
        <v>130000</v>
      </c>
      <c r="Z75" s="5">
        <v>130050</v>
      </c>
      <c r="AA75" s="5">
        <v>0</v>
      </c>
    </row>
    <row r="76" spans="1:27" x14ac:dyDescent="0.25">
      <c r="B76" s="5" t="s">
        <v>1358</v>
      </c>
      <c r="C76" s="28">
        <v>1000</v>
      </c>
      <c r="D76" s="5">
        <v>100</v>
      </c>
      <c r="E76" s="5">
        <f>products[[#This Row],[stock]]*products[[#This Row],[buy price]]</f>
        <v>100000</v>
      </c>
      <c r="F76" s="32">
        <v>1080</v>
      </c>
      <c r="I76" s="35">
        <v>1110</v>
      </c>
      <c r="K76" s="5">
        <v>1</v>
      </c>
      <c r="N76" s="28">
        <f>products[[#This Row],[buy price]]</f>
        <v>1000</v>
      </c>
    </row>
    <row r="77" spans="1:27" x14ac:dyDescent="0.25">
      <c r="B77" s="5" t="s">
        <v>1359</v>
      </c>
      <c r="C77" s="28">
        <v>650</v>
      </c>
      <c r="E77" s="5">
        <f>products[[#This Row],[stock]]*products[[#This Row],[buy price]]</f>
        <v>0</v>
      </c>
      <c r="I77" s="35"/>
      <c r="N77" s="28">
        <f>products[[#This Row],[buy price]]</f>
        <v>650</v>
      </c>
    </row>
    <row r="78" spans="1:27" x14ac:dyDescent="0.25">
      <c r="A78" s="5" t="s">
        <v>922</v>
      </c>
      <c r="B78" s="5" t="s">
        <v>112</v>
      </c>
      <c r="C78" s="28">
        <v>1070</v>
      </c>
      <c r="E78" s="5">
        <f>products[[#This Row],[stock]]*products[[#This Row],[buy price]]</f>
        <v>0</v>
      </c>
      <c r="F78" s="32">
        <v>1180</v>
      </c>
      <c r="G78" s="5">
        <v>50</v>
      </c>
      <c r="H78" s="5" t="s">
        <v>54</v>
      </c>
      <c r="I78" s="35">
        <v>1200</v>
      </c>
      <c r="J78" s="5" t="s">
        <v>54</v>
      </c>
      <c r="K78" s="5">
        <v>1</v>
      </c>
      <c r="L78" s="5" t="str">
        <f>VLOOKUP(products[[#This Row],[sellunit]],AJ:AK,2,0)</f>
        <v>single</v>
      </c>
      <c r="M78" s="5" t="s">
        <v>112</v>
      </c>
      <c r="N78" s="28">
        <f>products[[#This Row],[buy price]]</f>
        <v>1070</v>
      </c>
      <c r="P78" s="5">
        <v>1</v>
      </c>
      <c r="Q78" s="5" t="s">
        <v>636</v>
      </c>
      <c r="R78" s="5">
        <v>1500</v>
      </c>
      <c r="S78" s="5" t="s">
        <v>54</v>
      </c>
      <c r="T78" s="5">
        <v>1</v>
      </c>
      <c r="U78" s="5" t="s">
        <v>754</v>
      </c>
      <c r="V78" s="5" t="s">
        <v>1098</v>
      </c>
      <c r="W78" s="5" t="s">
        <v>857</v>
      </c>
      <c r="X78" s="18" t="s">
        <v>627</v>
      </c>
      <c r="Y78" s="5">
        <v>130000</v>
      </c>
      <c r="Z78" s="5">
        <v>130060</v>
      </c>
      <c r="AA78" s="5">
        <v>1</v>
      </c>
    </row>
    <row r="79" spans="1:27" x14ac:dyDescent="0.25">
      <c r="A79" s="5" t="s">
        <v>923</v>
      </c>
      <c r="B79" s="5" t="s">
        <v>114</v>
      </c>
      <c r="C79" s="28">
        <v>1300</v>
      </c>
      <c r="D79" s="5">
        <v>50</v>
      </c>
      <c r="E79" s="5">
        <f>products[[#This Row],[stock]]*products[[#This Row],[buy price]]</f>
        <v>65000</v>
      </c>
      <c r="F79" s="32">
        <v>1750</v>
      </c>
      <c r="G79" s="5">
        <v>50</v>
      </c>
      <c r="H79" s="5" t="s">
        <v>54</v>
      </c>
      <c r="I79" s="35">
        <v>1850</v>
      </c>
      <c r="J79" s="5" t="s">
        <v>54</v>
      </c>
      <c r="K79" s="5">
        <v>1</v>
      </c>
      <c r="L79" s="5" t="str">
        <f>VLOOKUP(products[[#This Row],[sellunit]],AJ:AK,2,0)</f>
        <v>single</v>
      </c>
      <c r="M79" s="5" t="s">
        <v>114</v>
      </c>
      <c r="N79" s="28">
        <f>products[[#This Row],[buy price]]</f>
        <v>1300</v>
      </c>
      <c r="P79" s="5">
        <v>1</v>
      </c>
      <c r="Q79" s="5" t="s">
        <v>636</v>
      </c>
      <c r="R79" s="5">
        <v>1800</v>
      </c>
      <c r="S79" s="5" t="s">
        <v>54</v>
      </c>
      <c r="T79" s="5">
        <v>1</v>
      </c>
      <c r="U79" s="5" t="s">
        <v>754</v>
      </c>
      <c r="V79" s="5" t="s">
        <v>1098</v>
      </c>
      <c r="W79" s="5" t="s">
        <v>857</v>
      </c>
      <c r="X79" s="18" t="s">
        <v>627</v>
      </c>
      <c r="Y79" s="5">
        <v>130000</v>
      </c>
      <c r="Z79" s="5">
        <v>130070</v>
      </c>
      <c r="AA79" s="5">
        <v>0</v>
      </c>
    </row>
    <row r="80" spans="1:27" x14ac:dyDescent="0.25">
      <c r="A80" s="5" t="s">
        <v>924</v>
      </c>
      <c r="B80" s="5" t="s">
        <v>116</v>
      </c>
      <c r="C80" s="28">
        <v>900</v>
      </c>
      <c r="E80" s="5">
        <f>products[[#This Row],[stock]]*products[[#This Row],[buy price]]</f>
        <v>0</v>
      </c>
      <c r="G80" s="5">
        <v>50</v>
      </c>
      <c r="H80" s="5" t="s">
        <v>54</v>
      </c>
      <c r="I80" s="35">
        <v>990</v>
      </c>
      <c r="J80" s="5" t="s">
        <v>54</v>
      </c>
      <c r="K80" s="5">
        <v>0</v>
      </c>
      <c r="L80" s="5" t="str">
        <f>VLOOKUP(products[[#This Row],[sellunit]],AJ:AK,2,0)</f>
        <v>single</v>
      </c>
      <c r="M80" s="5" t="s">
        <v>116</v>
      </c>
      <c r="N80" s="28">
        <f>products[[#This Row],[buy price]]</f>
        <v>900</v>
      </c>
      <c r="P80" s="5">
        <v>1</v>
      </c>
      <c r="Q80" s="5" t="s">
        <v>636</v>
      </c>
      <c r="R80" s="5">
        <v>1300</v>
      </c>
      <c r="S80" s="5" t="s">
        <v>54</v>
      </c>
      <c r="T80" s="5">
        <v>1</v>
      </c>
      <c r="U80" s="5" t="s">
        <v>754</v>
      </c>
      <c r="V80" s="5" t="s">
        <v>1098</v>
      </c>
      <c r="W80" s="5" t="s">
        <v>857</v>
      </c>
      <c r="X80" s="18" t="s">
        <v>627</v>
      </c>
      <c r="Y80" s="5">
        <v>130000</v>
      </c>
      <c r="Z80" s="5">
        <v>130080</v>
      </c>
      <c r="AA80" s="5">
        <v>1</v>
      </c>
    </row>
    <row r="81" spans="1:27" x14ac:dyDescent="0.25">
      <c r="A81" s="5" t="s">
        <v>925</v>
      </c>
      <c r="B81" s="5" t="s">
        <v>118</v>
      </c>
      <c r="C81" s="28">
        <v>2700</v>
      </c>
      <c r="D81" s="5">
        <v>24</v>
      </c>
      <c r="E81" s="5">
        <f>products[[#This Row],[stock]]*products[[#This Row],[buy price]]</f>
        <v>64800</v>
      </c>
      <c r="F81" s="33">
        <v>3000</v>
      </c>
      <c r="G81" s="5">
        <v>1</v>
      </c>
      <c r="H81" s="5" t="s">
        <v>148</v>
      </c>
      <c r="I81" s="35">
        <v>3300</v>
      </c>
      <c r="J81" s="5" t="s">
        <v>54</v>
      </c>
      <c r="K81" s="5">
        <v>1</v>
      </c>
      <c r="L81" s="5" t="str">
        <f>VLOOKUP(products[[#This Row],[sellunit]],AJ:AK,2,0)</f>
        <v>dozen</v>
      </c>
      <c r="M81" s="5" t="s">
        <v>118</v>
      </c>
      <c r="N81" s="28">
        <f>products[[#This Row],[buy price]]</f>
        <v>2700</v>
      </c>
      <c r="P81" s="5">
        <v>1</v>
      </c>
      <c r="Q81" s="5" t="s">
        <v>636</v>
      </c>
      <c r="R81" s="5">
        <v>4000</v>
      </c>
      <c r="S81" s="5" t="s">
        <v>54</v>
      </c>
      <c r="T81" s="5">
        <v>1</v>
      </c>
      <c r="U81" s="5" t="s">
        <v>754</v>
      </c>
      <c r="V81" s="5" t="s">
        <v>1098</v>
      </c>
      <c r="W81" s="5" t="s">
        <v>857</v>
      </c>
      <c r="X81" s="18" t="s">
        <v>627</v>
      </c>
      <c r="Y81" s="5">
        <v>130000</v>
      </c>
      <c r="Z81" s="5">
        <v>130090</v>
      </c>
      <c r="AA81" s="5">
        <v>0</v>
      </c>
    </row>
    <row r="82" spans="1:27" x14ac:dyDescent="0.25">
      <c r="A82" s="5" t="s">
        <v>926</v>
      </c>
      <c r="B82" s="5" t="s">
        <v>120</v>
      </c>
      <c r="C82" s="28">
        <v>12000</v>
      </c>
      <c r="E82" s="5">
        <f>products[[#This Row],[stock]]*products[[#This Row],[buy price]]</f>
        <v>0</v>
      </c>
      <c r="G82" s="5">
        <v>6</v>
      </c>
      <c r="H82" s="5" t="s">
        <v>636</v>
      </c>
      <c r="I82" s="35">
        <v>12800</v>
      </c>
      <c r="J82" s="5" t="s">
        <v>50</v>
      </c>
      <c r="K82" s="5">
        <v>0</v>
      </c>
      <c r="L82" s="5" t="str">
        <f>VLOOKUP(products[[#This Row],[sellunit]],AJ:AK,2,0)</f>
        <v>packet</v>
      </c>
      <c r="M82" s="5" t="s">
        <v>120</v>
      </c>
      <c r="N82" s="28">
        <f>products[[#This Row],[buy price]]</f>
        <v>12000</v>
      </c>
      <c r="P82" s="5">
        <v>1</v>
      </c>
      <c r="Q82" s="5" t="s">
        <v>636</v>
      </c>
      <c r="R82" s="5">
        <v>18000</v>
      </c>
      <c r="S82" s="5" t="s">
        <v>50</v>
      </c>
      <c r="T82" s="5">
        <v>0</v>
      </c>
      <c r="U82" s="5" t="s">
        <v>754</v>
      </c>
      <c r="V82" s="5" t="s">
        <v>1098</v>
      </c>
      <c r="W82" s="5" t="s">
        <v>857</v>
      </c>
      <c r="X82" s="18" t="s">
        <v>627</v>
      </c>
      <c r="Y82" s="5">
        <v>130000</v>
      </c>
      <c r="Z82" s="5">
        <v>130100</v>
      </c>
      <c r="AA82" s="5">
        <v>1</v>
      </c>
    </row>
    <row r="83" spans="1:27" customFormat="1" x14ac:dyDescent="0.25">
      <c r="A83" s="5" t="s">
        <v>927</v>
      </c>
      <c r="B83" s="5" t="s">
        <v>122</v>
      </c>
      <c r="C83" s="28">
        <v>16500</v>
      </c>
      <c r="D83" s="5"/>
      <c r="E83" s="5">
        <f>products[[#This Row],[stock]]*products[[#This Row],[buy price]]</f>
        <v>0</v>
      </c>
      <c r="F83" s="32">
        <v>17500</v>
      </c>
      <c r="G83" s="5">
        <v>6</v>
      </c>
      <c r="H83" s="5" t="s">
        <v>636</v>
      </c>
      <c r="I83" s="35">
        <v>21000</v>
      </c>
      <c r="J83" s="5" t="s">
        <v>50</v>
      </c>
      <c r="K83" s="5">
        <v>1</v>
      </c>
      <c r="L83" s="5" t="str">
        <f>VLOOKUP(products[[#This Row],[sellunit]],AJ:AK,2,0)</f>
        <v>packet</v>
      </c>
      <c r="M83" s="5" t="s">
        <v>122</v>
      </c>
      <c r="N83" s="28">
        <f>products[[#This Row],[buy price]]</f>
        <v>16500</v>
      </c>
      <c r="O83" s="5"/>
      <c r="P83" s="5">
        <v>1</v>
      </c>
      <c r="Q83" s="5" t="s">
        <v>636</v>
      </c>
      <c r="R83" s="5">
        <v>23000</v>
      </c>
      <c r="S83" s="5" t="s">
        <v>50</v>
      </c>
      <c r="T83" s="5">
        <v>1</v>
      </c>
      <c r="U83" s="5" t="s">
        <v>754</v>
      </c>
      <c r="V83" s="5" t="s">
        <v>1098</v>
      </c>
      <c r="W83" s="5" t="s">
        <v>857</v>
      </c>
      <c r="X83" s="18" t="s">
        <v>627</v>
      </c>
      <c r="Y83" s="5">
        <v>130000</v>
      </c>
      <c r="Z83" s="5">
        <v>130110</v>
      </c>
      <c r="AA83" s="5">
        <v>0</v>
      </c>
    </row>
    <row r="84" spans="1:27" customFormat="1" x14ac:dyDescent="0.25">
      <c r="A84" s="5" t="s">
        <v>928</v>
      </c>
      <c r="B84" s="5" t="s">
        <v>124</v>
      </c>
      <c r="C84" s="28">
        <v>2800</v>
      </c>
      <c r="D84" s="5"/>
      <c r="E84" s="5">
        <f>products[[#This Row],[stock]]*products[[#This Row],[buy price]]</f>
        <v>0</v>
      </c>
      <c r="F84" s="32"/>
      <c r="G84" s="5">
        <v>50</v>
      </c>
      <c r="H84" s="5" t="s">
        <v>54</v>
      </c>
      <c r="I84" s="35">
        <v>2890</v>
      </c>
      <c r="J84" s="5" t="s">
        <v>54</v>
      </c>
      <c r="K84" s="5">
        <v>0</v>
      </c>
      <c r="L84" s="5" t="str">
        <f>VLOOKUP(products[[#This Row],[sellunit]],AJ:AK,2,0)</f>
        <v>single</v>
      </c>
      <c r="M84" s="5" t="s">
        <v>124</v>
      </c>
      <c r="N84" s="28">
        <f>products[[#This Row],[buy price]]</f>
        <v>2800</v>
      </c>
      <c r="O84" s="5"/>
      <c r="P84" s="5">
        <v>1</v>
      </c>
      <c r="Q84" s="5" t="s">
        <v>636</v>
      </c>
      <c r="R84" s="5">
        <v>3750</v>
      </c>
      <c r="S84" s="5" t="s">
        <v>54</v>
      </c>
      <c r="T84" s="5">
        <v>0</v>
      </c>
      <c r="U84" s="5" t="s">
        <v>754</v>
      </c>
      <c r="V84" s="5" t="s">
        <v>1098</v>
      </c>
      <c r="W84" s="5" t="s">
        <v>857</v>
      </c>
      <c r="X84" s="18" t="s">
        <v>627</v>
      </c>
      <c r="Y84" s="5">
        <v>130000</v>
      </c>
      <c r="Z84" s="5">
        <v>130120</v>
      </c>
      <c r="AA84" s="5">
        <v>0</v>
      </c>
    </row>
    <row r="85" spans="1:27" customFormat="1" x14ac:dyDescent="0.25">
      <c r="A85" s="5"/>
      <c r="B85" s="5" t="s">
        <v>1357</v>
      </c>
      <c r="C85" s="28">
        <v>2500</v>
      </c>
      <c r="D85" s="5"/>
      <c r="E85" s="5">
        <f>products[[#This Row],[stock]]*products[[#This Row],[buy price]]</f>
        <v>0</v>
      </c>
      <c r="F85" s="33"/>
      <c r="G85" s="5"/>
      <c r="H85" s="5"/>
      <c r="I85" s="35"/>
      <c r="J85" s="5"/>
      <c r="K85" s="5">
        <v>0</v>
      </c>
      <c r="L85" s="5"/>
      <c r="M85" s="5"/>
      <c r="N85" s="28">
        <f>products[[#This Row],[buy price]]</f>
        <v>2500</v>
      </c>
      <c r="O85" s="5"/>
      <c r="P85" s="5"/>
      <c r="Q85" s="5"/>
      <c r="R85" s="5"/>
      <c r="S85" s="5"/>
      <c r="T85" s="5"/>
      <c r="U85" s="5"/>
      <c r="V85" s="5"/>
      <c r="W85" s="5"/>
      <c r="X85" s="18"/>
      <c r="Y85" s="5"/>
      <c r="Z85" s="5"/>
      <c r="AA85" s="5"/>
    </row>
    <row r="86" spans="1:27" x14ac:dyDescent="0.25">
      <c r="A86" s="24"/>
      <c r="B86" s="5" t="s">
        <v>125</v>
      </c>
      <c r="C86" s="28">
        <v>5000</v>
      </c>
      <c r="E86" s="5">
        <f>products[[#This Row],[stock]]*products[[#This Row],[buy price]]</f>
        <v>0</v>
      </c>
      <c r="G86" s="5">
        <v>0</v>
      </c>
      <c r="I86" s="35"/>
      <c r="K86" s="5">
        <v>0</v>
      </c>
      <c r="L86" s="5">
        <f>VLOOKUP(products[[#This Row],[sellunit]],AJ:AK,2,0)</f>
        <v>0</v>
      </c>
      <c r="M86" s="5" t="s">
        <v>125</v>
      </c>
      <c r="N86" s="28">
        <f>products[[#This Row],[buy price]]</f>
        <v>5000</v>
      </c>
      <c r="P86" s="5">
        <v>1</v>
      </c>
      <c r="Q86" s="5" t="s">
        <v>636</v>
      </c>
      <c r="R86" s="5">
        <v>5000</v>
      </c>
      <c r="S86" s="5" t="s">
        <v>54</v>
      </c>
      <c r="T86" s="5">
        <v>0</v>
      </c>
      <c r="U86" s="5" t="s">
        <v>754</v>
      </c>
      <c r="V86" s="5" t="s">
        <v>1098</v>
      </c>
      <c r="W86" s="5" t="s">
        <v>857</v>
      </c>
      <c r="X86" s="18" t="s">
        <v>627</v>
      </c>
      <c r="Y86" s="5">
        <v>130000</v>
      </c>
      <c r="Z86" s="5">
        <v>130121</v>
      </c>
    </row>
    <row r="87" spans="1:27" x14ac:dyDescent="0.25">
      <c r="A87" s="24"/>
      <c r="B87" s="5" t="s">
        <v>126</v>
      </c>
      <c r="C87" s="28">
        <v>2000</v>
      </c>
      <c r="E87" s="5">
        <f>products[[#This Row],[stock]]*products[[#This Row],[buy price]]</f>
        <v>0</v>
      </c>
      <c r="G87" s="5">
        <v>0</v>
      </c>
      <c r="I87" s="35"/>
      <c r="K87" s="5">
        <v>0</v>
      </c>
      <c r="L87" s="5">
        <f>VLOOKUP(products[[#This Row],[sellunit]],AJ:AK,2,0)</f>
        <v>0</v>
      </c>
      <c r="M87" s="5" t="s">
        <v>126</v>
      </c>
      <c r="N87" s="28">
        <f>products[[#This Row],[buy price]]</f>
        <v>2000</v>
      </c>
      <c r="P87" s="5">
        <v>1</v>
      </c>
      <c r="Q87" s="5" t="s">
        <v>636</v>
      </c>
      <c r="R87" s="5">
        <v>4000</v>
      </c>
      <c r="S87" s="5" t="s">
        <v>54</v>
      </c>
      <c r="T87" s="5">
        <v>1</v>
      </c>
      <c r="U87" s="5" t="s">
        <v>754</v>
      </c>
      <c r="V87" s="5" t="s">
        <v>1098</v>
      </c>
      <c r="W87" s="5" t="s">
        <v>857</v>
      </c>
      <c r="X87" s="18" t="s">
        <v>627</v>
      </c>
      <c r="Y87" s="5">
        <v>130000</v>
      </c>
      <c r="Z87" s="5">
        <v>130122</v>
      </c>
    </row>
    <row r="88" spans="1:27" x14ac:dyDescent="0.25">
      <c r="A88" s="24"/>
      <c r="B88" s="5" t="s">
        <v>741</v>
      </c>
      <c r="C88" s="28">
        <v>1200</v>
      </c>
      <c r="E88" s="5">
        <f>products[[#This Row],[stock]]*products[[#This Row],[buy price]]</f>
        <v>0</v>
      </c>
      <c r="G88" s="5">
        <v>0</v>
      </c>
      <c r="I88" s="35"/>
      <c r="K88" s="5">
        <v>0</v>
      </c>
      <c r="L88" s="5">
        <f>VLOOKUP(products[[#This Row],[sellunit]],AJ:AK,2,0)</f>
        <v>0</v>
      </c>
      <c r="M88" s="5" t="s">
        <v>741</v>
      </c>
      <c r="N88" s="28">
        <f>products[[#This Row],[buy price]]</f>
        <v>1200</v>
      </c>
      <c r="P88" s="5">
        <v>1</v>
      </c>
      <c r="Q88" s="5" t="s">
        <v>636</v>
      </c>
      <c r="R88" s="5">
        <v>1500</v>
      </c>
      <c r="T88" s="5">
        <v>1</v>
      </c>
      <c r="U88" s="5" t="s">
        <v>754</v>
      </c>
      <c r="V88" s="5" t="s">
        <v>1098</v>
      </c>
      <c r="W88" s="5" t="s">
        <v>857</v>
      </c>
      <c r="X88" s="18" t="s">
        <v>627</v>
      </c>
      <c r="Y88" s="5">
        <v>130000</v>
      </c>
      <c r="Z88" s="5">
        <v>130123</v>
      </c>
    </row>
    <row r="89" spans="1:27" customFormat="1" x14ac:dyDescent="0.25">
      <c r="A89" s="24"/>
      <c r="B89" s="5" t="s">
        <v>742</v>
      </c>
      <c r="C89" s="28">
        <v>1200</v>
      </c>
      <c r="D89" s="5"/>
      <c r="E89" s="5">
        <f>products[[#This Row],[stock]]*products[[#This Row],[buy price]]</f>
        <v>0</v>
      </c>
      <c r="F89" s="32"/>
      <c r="G89" s="5">
        <v>0</v>
      </c>
      <c r="H89" s="5"/>
      <c r="I89" s="35"/>
      <c r="J89" s="5"/>
      <c r="K89" s="5">
        <v>0</v>
      </c>
      <c r="L89" s="5">
        <f>VLOOKUP(products[[#This Row],[sellunit]],AJ:AK,2,0)</f>
        <v>0</v>
      </c>
      <c r="M89" s="5" t="s">
        <v>742</v>
      </c>
      <c r="N89" s="28">
        <f>products[[#This Row],[buy price]]</f>
        <v>1200</v>
      </c>
      <c r="O89" s="5"/>
      <c r="P89" s="5">
        <v>1</v>
      </c>
      <c r="Q89" s="5" t="s">
        <v>636</v>
      </c>
      <c r="R89" s="5">
        <v>1500</v>
      </c>
      <c r="S89" s="5"/>
      <c r="T89" s="5">
        <v>1</v>
      </c>
      <c r="U89" s="5" t="s">
        <v>754</v>
      </c>
      <c r="V89" s="5" t="s">
        <v>1098</v>
      </c>
      <c r="W89" s="5" t="s">
        <v>857</v>
      </c>
      <c r="X89" s="18" t="s">
        <v>627</v>
      </c>
      <c r="Y89" s="5">
        <v>130000</v>
      </c>
      <c r="Z89" s="5">
        <v>130124</v>
      </c>
      <c r="AA89" s="5"/>
    </row>
    <row r="90" spans="1:27" x14ac:dyDescent="0.25">
      <c r="A90" s="24"/>
      <c r="B90" s="5" t="s">
        <v>743</v>
      </c>
      <c r="C90" s="28">
        <v>1200</v>
      </c>
      <c r="E90" s="5">
        <f>products[[#This Row],[stock]]*products[[#This Row],[buy price]]</f>
        <v>0</v>
      </c>
      <c r="G90" s="5">
        <v>0</v>
      </c>
      <c r="I90" s="35"/>
      <c r="K90" s="5">
        <v>0</v>
      </c>
      <c r="L90" s="5">
        <f>VLOOKUP(products[[#This Row],[sellunit]],AJ:AK,2,0)</f>
        <v>0</v>
      </c>
      <c r="M90" s="5" t="s">
        <v>743</v>
      </c>
      <c r="N90" s="28">
        <f>products[[#This Row],[buy price]]</f>
        <v>1200</v>
      </c>
      <c r="P90" s="5">
        <v>1</v>
      </c>
      <c r="Q90" s="5" t="s">
        <v>636</v>
      </c>
      <c r="R90" s="5">
        <v>3500</v>
      </c>
      <c r="T90" s="5">
        <v>1</v>
      </c>
      <c r="U90" s="5" t="s">
        <v>754</v>
      </c>
      <c r="V90" s="5" t="s">
        <v>1098</v>
      </c>
      <c r="W90" s="5" t="s">
        <v>857</v>
      </c>
      <c r="X90" s="18" t="s">
        <v>627</v>
      </c>
      <c r="Y90" s="5">
        <v>130000</v>
      </c>
      <c r="Z90" s="5">
        <v>130125</v>
      </c>
    </row>
    <row r="91" spans="1:27" x14ac:dyDescent="0.25">
      <c r="A91" s="5" t="s">
        <v>929</v>
      </c>
      <c r="B91" s="5" t="s">
        <v>128</v>
      </c>
      <c r="C91" s="28">
        <v>32000</v>
      </c>
      <c r="D91" s="5">
        <v>6</v>
      </c>
      <c r="E91" s="5">
        <f>products[[#This Row],[stock]]*products[[#This Row],[buy price]]</f>
        <v>192000</v>
      </c>
      <c r="F91" s="33">
        <v>38000</v>
      </c>
      <c r="G91" s="5">
        <v>1</v>
      </c>
      <c r="H91" s="5" t="s">
        <v>636</v>
      </c>
      <c r="I91" s="35">
        <v>40000</v>
      </c>
      <c r="J91" s="5" t="s">
        <v>50</v>
      </c>
      <c r="K91" s="5">
        <v>1</v>
      </c>
      <c r="L91" s="5" t="str">
        <f>VLOOKUP(products[[#This Row],[sellunit]],AJ:AK,2,0)</f>
        <v>packet</v>
      </c>
      <c r="M91" s="5" t="s">
        <v>128</v>
      </c>
      <c r="N91" s="28">
        <f>products[[#This Row],[buy price]]</f>
        <v>32000</v>
      </c>
      <c r="P91" s="5">
        <v>1</v>
      </c>
      <c r="Q91" s="5" t="s">
        <v>636</v>
      </c>
      <c r="R91" s="5">
        <v>45000</v>
      </c>
      <c r="S91" s="5" t="s">
        <v>50</v>
      </c>
      <c r="T91" s="5">
        <v>1</v>
      </c>
      <c r="U91" s="5" t="s">
        <v>754</v>
      </c>
      <c r="V91" s="5" t="s">
        <v>1283</v>
      </c>
      <c r="W91" s="5" t="s">
        <v>857</v>
      </c>
      <c r="X91" s="18" t="s">
        <v>627</v>
      </c>
      <c r="Y91" s="5">
        <v>130000</v>
      </c>
      <c r="Z91" s="5">
        <v>130130</v>
      </c>
      <c r="AA91" s="5">
        <v>0</v>
      </c>
    </row>
    <row r="92" spans="1:27" x14ac:dyDescent="0.25">
      <c r="A92" s="5" t="s">
        <v>930</v>
      </c>
      <c r="B92" s="34" t="s">
        <v>130</v>
      </c>
      <c r="C92" s="28">
        <v>92400</v>
      </c>
      <c r="E92" s="5">
        <f>products[[#This Row],[stock]]*products[[#This Row],[buy price]]</f>
        <v>0</v>
      </c>
      <c r="F92" s="33">
        <v>120000</v>
      </c>
      <c r="G92" s="5">
        <v>1</v>
      </c>
      <c r="H92" s="5" t="s">
        <v>636</v>
      </c>
      <c r="I92" s="35">
        <v>125000</v>
      </c>
      <c r="J92" s="5" t="s">
        <v>50</v>
      </c>
      <c r="K92" s="5">
        <v>1</v>
      </c>
      <c r="L92" s="5" t="str">
        <f>VLOOKUP(products[[#This Row],[sellunit]],AJ:AK,2,0)</f>
        <v>packet</v>
      </c>
      <c r="M92" s="5" t="s">
        <v>130</v>
      </c>
      <c r="N92" s="28">
        <f>products[[#This Row],[buy price]]</f>
        <v>92400</v>
      </c>
      <c r="P92" s="5">
        <v>1</v>
      </c>
      <c r="Q92" s="5" t="s">
        <v>636</v>
      </c>
      <c r="R92" s="5">
        <v>125000</v>
      </c>
      <c r="S92" s="5" t="s">
        <v>50</v>
      </c>
      <c r="T92" s="5">
        <v>0</v>
      </c>
      <c r="U92" s="5" t="s">
        <v>754</v>
      </c>
      <c r="V92" s="5" t="s">
        <v>1283</v>
      </c>
      <c r="W92" s="5" t="s">
        <v>857</v>
      </c>
      <c r="X92" s="18" t="s">
        <v>627</v>
      </c>
      <c r="Y92" s="5">
        <v>130000</v>
      </c>
      <c r="Z92" s="5">
        <v>130140</v>
      </c>
      <c r="AA92" s="5">
        <v>0</v>
      </c>
    </row>
    <row r="93" spans="1:27" x14ac:dyDescent="0.25">
      <c r="B93" s="34" t="s">
        <v>1360</v>
      </c>
      <c r="C93" s="28">
        <v>2500</v>
      </c>
      <c r="E93" s="5">
        <f>products[[#This Row],[stock]]*products[[#This Row],[buy price]]</f>
        <v>0</v>
      </c>
      <c r="F93" s="32">
        <v>2500</v>
      </c>
      <c r="I93" s="35">
        <v>3000</v>
      </c>
      <c r="K93" s="5">
        <v>1</v>
      </c>
      <c r="N93" s="28">
        <f>products[[#This Row],[buy price]]</f>
        <v>2500</v>
      </c>
    </row>
    <row r="94" spans="1:27" x14ac:dyDescent="0.25">
      <c r="A94" s="5" t="s">
        <v>931</v>
      </c>
      <c r="B94" s="34" t="s">
        <v>1440</v>
      </c>
      <c r="C94" s="28">
        <v>2500</v>
      </c>
      <c r="D94" s="5">
        <v>120</v>
      </c>
      <c r="E94" s="5">
        <f>products[[#This Row],[stock]]*products[[#This Row],[buy price]]</f>
        <v>300000</v>
      </c>
      <c r="F94" s="33">
        <v>2500</v>
      </c>
      <c r="G94" s="5">
        <v>1</v>
      </c>
      <c r="H94" s="5" t="s">
        <v>148</v>
      </c>
      <c r="I94" s="35">
        <v>3000</v>
      </c>
      <c r="J94" s="5" t="s">
        <v>54</v>
      </c>
      <c r="K94" s="5">
        <v>1</v>
      </c>
      <c r="L94" s="5" t="str">
        <f>VLOOKUP(products[[#This Row],[sellunit]],AJ:AK,2,0)</f>
        <v>dozen</v>
      </c>
      <c r="M94" s="5" t="s">
        <v>132</v>
      </c>
      <c r="N94" s="28">
        <f>products[[#This Row],[buy price]]</f>
        <v>2500</v>
      </c>
      <c r="P94" s="5">
        <v>1</v>
      </c>
      <c r="Q94" s="5" t="s">
        <v>636</v>
      </c>
      <c r="R94" s="5">
        <v>4000</v>
      </c>
      <c r="S94" s="5" t="s">
        <v>54</v>
      </c>
      <c r="T94" s="5">
        <v>0</v>
      </c>
      <c r="U94" s="5" t="s">
        <v>754</v>
      </c>
      <c r="V94" s="5" t="s">
        <v>1283</v>
      </c>
      <c r="W94" s="5" t="s">
        <v>857</v>
      </c>
      <c r="X94" s="18" t="s">
        <v>627</v>
      </c>
      <c r="Y94" s="5">
        <v>130000</v>
      </c>
      <c r="Z94" s="5">
        <v>130150</v>
      </c>
      <c r="AA94" s="5">
        <v>0</v>
      </c>
    </row>
    <row r="95" spans="1:27" x14ac:dyDescent="0.25">
      <c r="A95" s="5" t="s">
        <v>932</v>
      </c>
      <c r="B95" s="34" t="s">
        <v>1131</v>
      </c>
      <c r="C95" s="28">
        <v>3500</v>
      </c>
      <c r="E95" s="5">
        <f>products[[#This Row],[stock]]*products[[#This Row],[buy price]]</f>
        <v>0</v>
      </c>
      <c r="F95" s="33">
        <v>3500</v>
      </c>
      <c r="G95" s="5">
        <v>1</v>
      </c>
      <c r="H95" s="5" t="s">
        <v>148</v>
      </c>
      <c r="I95" s="35">
        <v>4025</v>
      </c>
      <c r="J95" s="5" t="s">
        <v>54</v>
      </c>
      <c r="K95" s="5">
        <v>0</v>
      </c>
      <c r="L95" s="5" t="str">
        <f>VLOOKUP(products[[#This Row],[sellunit]],AJ:AK,2,0)</f>
        <v>dozen</v>
      </c>
      <c r="M95" s="5" t="s">
        <v>134</v>
      </c>
      <c r="N95" s="28">
        <f>products[[#This Row],[buy price]]</f>
        <v>3500</v>
      </c>
      <c r="P95" s="5">
        <v>1</v>
      </c>
      <c r="Q95" s="5" t="s">
        <v>636</v>
      </c>
      <c r="R95" s="5">
        <v>5000</v>
      </c>
      <c r="S95" s="5" t="s">
        <v>54</v>
      </c>
      <c r="T95" s="5">
        <v>0</v>
      </c>
      <c r="U95" s="5" t="s">
        <v>754</v>
      </c>
      <c r="V95" s="5" t="s">
        <v>1283</v>
      </c>
      <c r="W95" s="5" t="s">
        <v>857</v>
      </c>
      <c r="X95" s="18" t="s">
        <v>627</v>
      </c>
      <c r="Y95" s="5">
        <v>130000</v>
      </c>
      <c r="Z95" s="5">
        <v>130160</v>
      </c>
      <c r="AA95" s="5">
        <v>0</v>
      </c>
    </row>
    <row r="96" spans="1:27" x14ac:dyDescent="0.25">
      <c r="A96" s="5" t="s">
        <v>932</v>
      </c>
      <c r="B96" s="34" t="s">
        <v>1132</v>
      </c>
      <c r="C96" s="28">
        <v>2500</v>
      </c>
      <c r="E96" s="5">
        <f>products[[#This Row],[stock]]*products[[#This Row],[buy price]]</f>
        <v>0</v>
      </c>
      <c r="F96" s="33">
        <v>2900</v>
      </c>
      <c r="G96" s="5">
        <v>1</v>
      </c>
      <c r="H96" s="5" t="s">
        <v>148</v>
      </c>
      <c r="I96" s="35">
        <v>3200</v>
      </c>
      <c r="J96" s="5" t="s">
        <v>54</v>
      </c>
      <c r="K96" s="5">
        <v>1</v>
      </c>
      <c r="L96" s="5" t="str">
        <f>VLOOKUP(products[[#This Row],[sellunit]],AJ:AK,2,0)</f>
        <v>dozen</v>
      </c>
      <c r="M96" s="5" t="s">
        <v>135</v>
      </c>
      <c r="N96" s="28">
        <f>products[[#This Row],[buy price]]</f>
        <v>2500</v>
      </c>
      <c r="P96" s="5">
        <v>1</v>
      </c>
      <c r="Q96" s="5" t="s">
        <v>636</v>
      </c>
      <c r="R96" s="5">
        <v>3500</v>
      </c>
      <c r="S96" s="5" t="s">
        <v>54</v>
      </c>
      <c r="T96" s="5">
        <v>0</v>
      </c>
      <c r="U96" s="5" t="s">
        <v>754</v>
      </c>
      <c r="V96" s="5" t="s">
        <v>1283</v>
      </c>
      <c r="W96" s="5" t="s">
        <v>857</v>
      </c>
      <c r="X96" s="18" t="s">
        <v>627</v>
      </c>
      <c r="Y96" s="5">
        <v>130000</v>
      </c>
      <c r="Z96" s="5">
        <v>130170</v>
      </c>
      <c r="AA96" s="5">
        <v>0</v>
      </c>
    </row>
    <row r="97" spans="1:27" x14ac:dyDescent="0.25">
      <c r="A97" s="5" t="s">
        <v>932</v>
      </c>
      <c r="B97" s="34" t="s">
        <v>1133</v>
      </c>
      <c r="C97" s="28">
        <v>4300</v>
      </c>
      <c r="E97" s="5">
        <f>products[[#This Row],[stock]]*products[[#This Row],[buy price]]</f>
        <v>0</v>
      </c>
      <c r="F97" s="33">
        <v>4700</v>
      </c>
      <c r="G97" s="5">
        <v>1</v>
      </c>
      <c r="H97" s="5" t="s">
        <v>148</v>
      </c>
      <c r="I97" s="35">
        <v>5380</v>
      </c>
      <c r="J97" s="5" t="s">
        <v>54</v>
      </c>
      <c r="K97" s="5">
        <v>1</v>
      </c>
      <c r="L97" s="5" t="str">
        <f>VLOOKUP(products[[#This Row],[sellunit]],AJ:AK,2,0)</f>
        <v>dozen</v>
      </c>
      <c r="M97" s="5" t="s">
        <v>136</v>
      </c>
      <c r="N97" s="28">
        <f>products[[#This Row],[buy price]]</f>
        <v>4300</v>
      </c>
      <c r="P97" s="5">
        <v>1</v>
      </c>
      <c r="Q97" s="5" t="s">
        <v>636</v>
      </c>
      <c r="R97" s="5">
        <v>7500</v>
      </c>
      <c r="S97" s="5" t="s">
        <v>54</v>
      </c>
      <c r="T97" s="5">
        <v>0</v>
      </c>
      <c r="U97" s="5" t="s">
        <v>754</v>
      </c>
      <c r="V97" s="5" t="s">
        <v>1283</v>
      </c>
      <c r="W97" s="5" t="s">
        <v>857</v>
      </c>
      <c r="X97" s="18" t="s">
        <v>627</v>
      </c>
      <c r="Y97" s="5">
        <v>130000</v>
      </c>
      <c r="Z97" s="5">
        <v>130180</v>
      </c>
      <c r="AA97" s="5">
        <v>0</v>
      </c>
    </row>
    <row r="98" spans="1:27" x14ac:dyDescent="0.25">
      <c r="A98" s="5" t="s">
        <v>933</v>
      </c>
      <c r="B98" s="34" t="s">
        <v>1134</v>
      </c>
      <c r="C98" s="28">
        <v>1500</v>
      </c>
      <c r="D98" s="5">
        <v>1220</v>
      </c>
      <c r="E98" s="5">
        <f>products[[#This Row],[stock]]*products[[#This Row],[buy price]]</f>
        <v>1830000</v>
      </c>
      <c r="F98" s="32">
        <v>3500</v>
      </c>
      <c r="G98" s="5">
        <v>1</v>
      </c>
      <c r="H98" s="5" t="s">
        <v>148</v>
      </c>
      <c r="I98" s="35">
        <v>4000</v>
      </c>
      <c r="J98" s="5" t="s">
        <v>54</v>
      </c>
      <c r="K98" s="5">
        <v>1</v>
      </c>
      <c r="L98" s="5" t="str">
        <f>VLOOKUP(products[[#This Row],[sellunit]],AJ:AK,2,0)</f>
        <v>dozen</v>
      </c>
      <c r="M98" s="5" t="s">
        <v>1160</v>
      </c>
      <c r="N98" s="28">
        <f>products[[#This Row],[buy price]]</f>
        <v>1500</v>
      </c>
      <c r="P98" s="5">
        <v>1</v>
      </c>
      <c r="Q98" s="5" t="s">
        <v>636</v>
      </c>
      <c r="R98" s="5">
        <v>6000</v>
      </c>
      <c r="S98" s="5" t="s">
        <v>54</v>
      </c>
      <c r="T98" s="5">
        <v>1</v>
      </c>
      <c r="U98" s="5" t="s">
        <v>754</v>
      </c>
      <c r="V98" s="5" t="s">
        <v>1283</v>
      </c>
      <c r="W98" s="5" t="s">
        <v>857</v>
      </c>
      <c r="X98" s="18" t="s">
        <v>627</v>
      </c>
      <c r="Y98" s="5">
        <v>130000</v>
      </c>
      <c r="Z98" s="5">
        <v>130190</v>
      </c>
      <c r="AA98" s="5">
        <v>0</v>
      </c>
    </row>
    <row r="99" spans="1:27" x14ac:dyDescent="0.25">
      <c r="A99" s="5" t="s">
        <v>934</v>
      </c>
      <c r="B99" s="5" t="s">
        <v>140</v>
      </c>
      <c r="C99" s="28">
        <v>4500</v>
      </c>
      <c r="E99" s="5">
        <f>products[[#This Row],[stock]]*products[[#This Row],[buy price]]</f>
        <v>0</v>
      </c>
      <c r="F99" s="33">
        <v>6500</v>
      </c>
      <c r="G99" s="5">
        <v>1</v>
      </c>
      <c r="H99" s="5" t="s">
        <v>148</v>
      </c>
      <c r="I99" s="35">
        <v>6600</v>
      </c>
      <c r="J99" s="5" t="s">
        <v>54</v>
      </c>
      <c r="K99" s="5">
        <v>1</v>
      </c>
      <c r="L99" s="5" t="str">
        <f>VLOOKUP(products[[#This Row],[sellunit]],AJ:AK,2,0)</f>
        <v>dozen</v>
      </c>
      <c r="M99" s="5" t="s">
        <v>1161</v>
      </c>
      <c r="N99" s="28">
        <f>products[[#This Row],[buy price]]</f>
        <v>4500</v>
      </c>
      <c r="P99" s="5">
        <v>1</v>
      </c>
      <c r="Q99" s="5" t="s">
        <v>636</v>
      </c>
      <c r="R99" s="5">
        <v>6000</v>
      </c>
      <c r="S99" s="5" t="s">
        <v>54</v>
      </c>
      <c r="T99" s="5">
        <v>0</v>
      </c>
      <c r="U99" s="5" t="s">
        <v>754</v>
      </c>
      <c r="V99" s="5" t="s">
        <v>1283</v>
      </c>
      <c r="W99" s="5" t="s">
        <v>857</v>
      </c>
      <c r="X99" s="18" t="s">
        <v>627</v>
      </c>
      <c r="Y99" s="5">
        <v>130000</v>
      </c>
      <c r="Z99" s="5">
        <v>130200</v>
      </c>
      <c r="AA99" s="5">
        <v>0</v>
      </c>
    </row>
    <row r="100" spans="1:27" x14ac:dyDescent="0.25">
      <c r="A100" s="5" t="s">
        <v>935</v>
      </c>
      <c r="B100" s="5" t="s">
        <v>1135</v>
      </c>
      <c r="C100" s="28">
        <v>5280</v>
      </c>
      <c r="E100" s="5">
        <f>products[[#This Row],[stock]]*products[[#This Row],[buy price]]</f>
        <v>0</v>
      </c>
      <c r="G100" s="5">
        <v>1</v>
      </c>
      <c r="H100" s="5" t="s">
        <v>148</v>
      </c>
      <c r="I100" s="35">
        <v>5915</v>
      </c>
      <c r="J100" s="5" t="s">
        <v>54</v>
      </c>
      <c r="K100" s="5">
        <v>0</v>
      </c>
      <c r="L100" s="5" t="str">
        <f>VLOOKUP(products[[#This Row],[sellunit]],AJ:AK,2,0)</f>
        <v>dozen</v>
      </c>
      <c r="M100" s="5" t="s">
        <v>1162</v>
      </c>
      <c r="N100" s="28">
        <f>products[[#This Row],[buy price]]</f>
        <v>5280</v>
      </c>
      <c r="P100" s="5">
        <v>1</v>
      </c>
      <c r="Q100" s="5" t="s">
        <v>636</v>
      </c>
      <c r="R100" s="5">
        <v>7500</v>
      </c>
      <c r="S100" s="5" t="s">
        <v>54</v>
      </c>
      <c r="T100" s="5">
        <v>0</v>
      </c>
      <c r="U100" s="5" t="s">
        <v>754</v>
      </c>
      <c r="V100" s="5" t="s">
        <v>1283</v>
      </c>
      <c r="W100" s="5" t="s">
        <v>857</v>
      </c>
      <c r="X100" s="18" t="s">
        <v>627</v>
      </c>
      <c r="Y100" s="5">
        <v>130000</v>
      </c>
      <c r="Z100" s="5">
        <v>130210</v>
      </c>
      <c r="AA100" s="5">
        <v>0</v>
      </c>
    </row>
    <row r="101" spans="1:27" x14ac:dyDescent="0.25">
      <c r="A101" s="5" t="s">
        <v>936</v>
      </c>
      <c r="B101" s="5" t="s">
        <v>144</v>
      </c>
      <c r="C101" s="28">
        <v>8400</v>
      </c>
      <c r="E101" s="5">
        <f>products[[#This Row],[stock]]*products[[#This Row],[buy price]]</f>
        <v>0</v>
      </c>
      <c r="F101" s="32">
        <v>15000</v>
      </c>
      <c r="G101" s="5">
        <v>10</v>
      </c>
      <c r="H101" s="5" t="s">
        <v>54</v>
      </c>
      <c r="I101" s="35">
        <v>16000</v>
      </c>
      <c r="J101" s="5" t="s">
        <v>54</v>
      </c>
      <c r="K101" s="5">
        <v>1</v>
      </c>
      <c r="L101" s="5" t="str">
        <f>VLOOKUP(products[[#This Row],[sellunit]],AJ:AK,2,0)</f>
        <v>single</v>
      </c>
      <c r="M101" s="5" t="s">
        <v>144</v>
      </c>
      <c r="N101" s="28">
        <f>products[[#This Row],[buy price]]</f>
        <v>8400</v>
      </c>
      <c r="P101" s="5">
        <v>1</v>
      </c>
      <c r="Q101" s="5" t="s">
        <v>636</v>
      </c>
      <c r="R101" s="5">
        <v>11500</v>
      </c>
      <c r="S101" s="5" t="s">
        <v>54</v>
      </c>
      <c r="T101" s="5">
        <v>0</v>
      </c>
      <c r="U101" s="5" t="s">
        <v>754</v>
      </c>
      <c r="V101" s="5" t="s">
        <v>1283</v>
      </c>
      <c r="W101" s="5" t="s">
        <v>857</v>
      </c>
      <c r="X101" s="18" t="s">
        <v>627</v>
      </c>
      <c r="Y101" s="5">
        <v>130000</v>
      </c>
      <c r="Z101" s="5">
        <v>130220</v>
      </c>
      <c r="AA101" s="5">
        <v>0</v>
      </c>
    </row>
    <row r="102" spans="1:27" x14ac:dyDescent="0.25">
      <c r="A102" s="5" t="s">
        <v>937</v>
      </c>
      <c r="B102" s="5" t="s">
        <v>733</v>
      </c>
      <c r="C102" s="28">
        <v>10000</v>
      </c>
      <c r="E102" s="5">
        <f>products[[#This Row],[stock]]*products[[#This Row],[buy price]]</f>
        <v>0</v>
      </c>
      <c r="F102" s="33"/>
      <c r="G102" s="5">
        <v>1</v>
      </c>
      <c r="H102" s="5" t="s">
        <v>148</v>
      </c>
      <c r="I102" s="35">
        <v>15400</v>
      </c>
      <c r="J102" s="5" t="s">
        <v>54</v>
      </c>
      <c r="K102" s="5">
        <v>0</v>
      </c>
      <c r="L102" s="5" t="str">
        <f>VLOOKUP(products[[#This Row],[sellunit]],AJ:AK,2,0)</f>
        <v>dozen</v>
      </c>
      <c r="M102" s="5" t="s">
        <v>1163</v>
      </c>
      <c r="N102" s="28">
        <f>products[[#This Row],[buy price]]</f>
        <v>10000</v>
      </c>
      <c r="P102" s="5">
        <v>1</v>
      </c>
      <c r="Q102" s="5" t="s">
        <v>636</v>
      </c>
      <c r="R102" s="5">
        <v>18500</v>
      </c>
      <c r="S102" s="5" t="s">
        <v>54</v>
      </c>
      <c r="T102" s="5">
        <v>0</v>
      </c>
      <c r="U102" s="5" t="s">
        <v>754</v>
      </c>
      <c r="V102" s="5" t="s">
        <v>1283</v>
      </c>
      <c r="W102" s="5" t="s">
        <v>857</v>
      </c>
      <c r="X102" s="18" t="s">
        <v>627</v>
      </c>
      <c r="Y102" s="5">
        <v>130000</v>
      </c>
      <c r="Z102" s="5">
        <v>130230</v>
      </c>
      <c r="AA102" s="5">
        <v>0</v>
      </c>
    </row>
    <row r="103" spans="1:27" x14ac:dyDescent="0.25">
      <c r="A103" s="5" t="s">
        <v>938</v>
      </c>
      <c r="B103" s="5" t="s">
        <v>147</v>
      </c>
      <c r="C103" s="28">
        <v>22500</v>
      </c>
      <c r="D103" s="5">
        <v>12</v>
      </c>
      <c r="E103" s="5">
        <f>products[[#This Row],[stock]]*products[[#This Row],[buy price]]</f>
        <v>270000</v>
      </c>
      <c r="F103" s="32">
        <v>21000</v>
      </c>
      <c r="G103" s="5">
        <v>1</v>
      </c>
      <c r="H103" s="5" t="s">
        <v>148</v>
      </c>
      <c r="I103" s="35">
        <v>23500</v>
      </c>
      <c r="J103" s="5" t="s">
        <v>148</v>
      </c>
      <c r="K103" s="5">
        <v>1</v>
      </c>
      <c r="L103" s="5" t="str">
        <f>VLOOKUP(products[[#This Row],[sellunit]],AJ:AK,2,0)</f>
        <v>dozen</v>
      </c>
      <c r="M103" s="5" t="s">
        <v>147</v>
      </c>
      <c r="N103" s="28">
        <f>products[[#This Row],[buy price]]</f>
        <v>22500</v>
      </c>
      <c r="P103" s="5">
        <v>1</v>
      </c>
      <c r="Q103" s="5" t="s">
        <v>636</v>
      </c>
      <c r="R103" s="5">
        <v>3000</v>
      </c>
      <c r="S103" s="5" t="s">
        <v>54</v>
      </c>
      <c r="T103" s="5">
        <v>1</v>
      </c>
      <c r="U103" s="5" t="s">
        <v>754</v>
      </c>
      <c r="V103" s="5" t="s">
        <v>1283</v>
      </c>
      <c r="W103" s="5" t="s">
        <v>857</v>
      </c>
      <c r="X103" s="18" t="s">
        <v>627</v>
      </c>
      <c r="Y103" s="5">
        <v>130000</v>
      </c>
      <c r="Z103" s="5">
        <v>130240</v>
      </c>
      <c r="AA103" s="5">
        <v>0</v>
      </c>
    </row>
    <row r="104" spans="1:27" x14ac:dyDescent="0.25">
      <c r="A104" s="5" t="s">
        <v>939</v>
      </c>
      <c r="B104" s="5" t="s">
        <v>2</v>
      </c>
      <c r="C104" s="28">
        <v>1750</v>
      </c>
      <c r="E104" s="5">
        <f>products[[#This Row],[stock]]*products[[#This Row],[buy price]]</f>
        <v>0</v>
      </c>
      <c r="G104" s="5">
        <v>1</v>
      </c>
      <c r="H104" s="5" t="s">
        <v>148</v>
      </c>
      <c r="I104" s="35">
        <v>2500</v>
      </c>
      <c r="J104" s="5" t="s">
        <v>54</v>
      </c>
      <c r="K104" s="5">
        <v>0</v>
      </c>
      <c r="L104" s="5" t="str">
        <f>VLOOKUP(products[[#This Row],[sellunit]],AJ:AK,2,0)</f>
        <v>dozen</v>
      </c>
      <c r="M104" s="5" t="s">
        <v>1164</v>
      </c>
      <c r="N104" s="28">
        <f>products[[#This Row],[buy price]]</f>
        <v>1750</v>
      </c>
      <c r="P104" s="5">
        <v>1</v>
      </c>
      <c r="Q104" s="5" t="s">
        <v>636</v>
      </c>
      <c r="R104" s="5">
        <v>5000</v>
      </c>
      <c r="S104" s="5" t="s">
        <v>54</v>
      </c>
      <c r="T104" s="5">
        <v>1</v>
      </c>
      <c r="U104" s="5" t="s">
        <v>754</v>
      </c>
      <c r="V104" s="5" t="s">
        <v>1098</v>
      </c>
      <c r="W104" s="5" t="s">
        <v>857</v>
      </c>
      <c r="X104" s="18" t="s">
        <v>627</v>
      </c>
      <c r="Y104" s="5">
        <v>130000</v>
      </c>
      <c r="Z104" s="5">
        <v>130250</v>
      </c>
      <c r="AA104" s="5">
        <v>0</v>
      </c>
    </row>
    <row r="105" spans="1:27" x14ac:dyDescent="0.25">
      <c r="B105" s="5" t="s">
        <v>1442</v>
      </c>
      <c r="C105" s="28"/>
      <c r="D105" s="5">
        <v>11</v>
      </c>
      <c r="E105" s="37" t="e">
        <f>#REF!*products[[#This Row],[buy price]]</f>
        <v>#REF!</v>
      </c>
      <c r="I105" s="35"/>
      <c r="N105" s="28">
        <f>products[[#This Row],[buy price]]</f>
        <v>0</v>
      </c>
    </row>
    <row r="106" spans="1:27" x14ac:dyDescent="0.25">
      <c r="B106" s="5" t="s">
        <v>1443</v>
      </c>
      <c r="C106" s="28"/>
      <c r="D106" s="5">
        <v>150</v>
      </c>
      <c r="E106" s="37" t="e">
        <f>#REF!*products[[#This Row],[buy price]]</f>
        <v>#REF!</v>
      </c>
      <c r="I106" s="35"/>
      <c r="N106" s="28">
        <f>products[[#This Row],[buy price]]</f>
        <v>0</v>
      </c>
    </row>
    <row r="107" spans="1:27" x14ac:dyDescent="0.25">
      <c r="B107" s="34" t="s">
        <v>1339</v>
      </c>
      <c r="C107" s="28">
        <v>3250</v>
      </c>
      <c r="D107" s="5">
        <v>72</v>
      </c>
      <c r="E107" s="5">
        <f>products[[#This Row],[stock]]*products[[#This Row],[buy price]]</f>
        <v>234000</v>
      </c>
      <c r="F107" s="32">
        <v>3620</v>
      </c>
      <c r="I107" s="35">
        <v>3700</v>
      </c>
      <c r="K107" s="5">
        <v>1</v>
      </c>
      <c r="N107" s="28">
        <f>products[[#This Row],[buy price]]</f>
        <v>3250</v>
      </c>
    </row>
    <row r="108" spans="1:27" x14ac:dyDescent="0.25">
      <c r="A108" s="5" t="s">
        <v>940</v>
      </c>
      <c r="B108" s="5" t="s">
        <v>151</v>
      </c>
      <c r="C108" s="28">
        <v>3200</v>
      </c>
      <c r="E108" s="5">
        <f>products[[#This Row],[stock]]*products[[#This Row],[buy price]]</f>
        <v>0</v>
      </c>
      <c r="F108" s="33">
        <v>3500</v>
      </c>
      <c r="G108" s="5">
        <v>1</v>
      </c>
      <c r="H108" s="5" t="s">
        <v>639</v>
      </c>
      <c r="I108" s="35">
        <v>3650</v>
      </c>
      <c r="J108" s="5" t="s">
        <v>54</v>
      </c>
      <c r="K108" s="5">
        <v>1</v>
      </c>
      <c r="L108" s="5" t="str">
        <f>VLOOKUP(products[[#This Row],[sellunit]],AJ:AK,2,0)</f>
        <v>reglamordozen</v>
      </c>
      <c r="M108" s="5" t="s">
        <v>151</v>
      </c>
      <c r="N108" s="28">
        <f>products[[#This Row],[buy price]]</f>
        <v>3200</v>
      </c>
      <c r="P108" s="5">
        <v>1</v>
      </c>
      <c r="Q108" s="5" t="s">
        <v>636</v>
      </c>
      <c r="R108" s="5">
        <v>5000</v>
      </c>
      <c r="S108" s="5" t="s">
        <v>54</v>
      </c>
      <c r="T108" s="5">
        <v>0</v>
      </c>
      <c r="U108" s="5" t="s">
        <v>754</v>
      </c>
      <c r="V108" s="5" t="s">
        <v>1284</v>
      </c>
      <c r="W108" s="5" t="s">
        <v>857</v>
      </c>
      <c r="X108" s="18" t="s">
        <v>627</v>
      </c>
      <c r="Y108" s="5">
        <v>140000</v>
      </c>
      <c r="Z108" s="5">
        <v>140010</v>
      </c>
      <c r="AA108" s="5">
        <v>0</v>
      </c>
    </row>
    <row r="109" spans="1:27" x14ac:dyDescent="0.25">
      <c r="A109" s="5" t="s">
        <v>941</v>
      </c>
      <c r="B109" s="5" t="s">
        <v>153</v>
      </c>
      <c r="C109" s="28">
        <v>12000</v>
      </c>
      <c r="E109" s="5">
        <f>products[[#This Row],[stock]]*products[[#This Row],[buy price]]</f>
        <v>0</v>
      </c>
      <c r="F109" s="32">
        <v>17500</v>
      </c>
      <c r="G109" s="5">
        <v>1</v>
      </c>
      <c r="H109" s="5" t="s">
        <v>148</v>
      </c>
      <c r="I109" s="35">
        <v>18500</v>
      </c>
      <c r="J109" s="5" t="s">
        <v>50</v>
      </c>
      <c r="K109" s="5">
        <v>1</v>
      </c>
      <c r="L109" s="5" t="str">
        <f>VLOOKUP(products[[#This Row],[sellunit]],AJ:AK,2,0)</f>
        <v>dozen</v>
      </c>
      <c r="M109" s="5" t="s">
        <v>1165</v>
      </c>
      <c r="N109" s="28">
        <f>products[[#This Row],[buy price]]</f>
        <v>12000</v>
      </c>
      <c r="P109" s="5">
        <v>1</v>
      </c>
      <c r="Q109" s="5" t="s">
        <v>636</v>
      </c>
      <c r="R109" s="5">
        <v>16500</v>
      </c>
      <c r="S109" s="5" t="s">
        <v>50</v>
      </c>
      <c r="T109" s="5">
        <v>1</v>
      </c>
      <c r="U109" s="5" t="s">
        <v>754</v>
      </c>
      <c r="V109" s="5" t="s">
        <v>1284</v>
      </c>
      <c r="W109" s="5" t="s">
        <v>857</v>
      </c>
      <c r="X109" s="18" t="s">
        <v>627</v>
      </c>
      <c r="Y109" s="5">
        <v>140000</v>
      </c>
      <c r="Z109" s="5">
        <v>140020</v>
      </c>
      <c r="AA109" s="5">
        <v>0</v>
      </c>
    </row>
    <row r="110" spans="1:27" x14ac:dyDescent="0.25">
      <c r="A110" s="5" t="s">
        <v>942</v>
      </c>
      <c r="B110" s="5" t="s">
        <v>155</v>
      </c>
      <c r="C110" s="28">
        <v>3450</v>
      </c>
      <c r="E110" s="5">
        <f>products[[#This Row],[stock]]*products[[#This Row],[buy price]]</f>
        <v>0</v>
      </c>
      <c r="F110" s="33">
        <v>4000</v>
      </c>
      <c r="G110" s="5">
        <v>1</v>
      </c>
      <c r="H110" s="5" t="s">
        <v>639</v>
      </c>
      <c r="I110" s="35">
        <v>4500</v>
      </c>
      <c r="J110" s="5" t="s">
        <v>54</v>
      </c>
      <c r="K110" s="5">
        <v>1</v>
      </c>
      <c r="L110" s="5" t="str">
        <f>VLOOKUP(products[[#This Row],[sellunit]],AJ:AK,2,0)</f>
        <v>reglamordozen</v>
      </c>
      <c r="M110" s="5" t="s">
        <v>155</v>
      </c>
      <c r="N110" s="28">
        <f>products[[#This Row],[buy price]]</f>
        <v>3450</v>
      </c>
      <c r="P110" s="5">
        <v>1</v>
      </c>
      <c r="Q110" s="5" t="s">
        <v>636</v>
      </c>
      <c r="R110" s="5">
        <v>5000</v>
      </c>
      <c r="S110" s="5" t="s">
        <v>54</v>
      </c>
      <c r="T110" s="5">
        <v>0</v>
      </c>
      <c r="U110" s="5" t="s">
        <v>754</v>
      </c>
      <c r="V110" s="5" t="s">
        <v>1284</v>
      </c>
      <c r="W110" s="5" t="s">
        <v>857</v>
      </c>
      <c r="X110" s="18" t="s">
        <v>627</v>
      </c>
      <c r="Y110" s="5">
        <v>140000</v>
      </c>
      <c r="Z110" s="5">
        <v>140030</v>
      </c>
      <c r="AA110" s="5">
        <v>0</v>
      </c>
    </row>
    <row r="111" spans="1:27" x14ac:dyDescent="0.25">
      <c r="A111" s="5" t="s">
        <v>943</v>
      </c>
      <c r="B111" s="5" t="s">
        <v>157</v>
      </c>
      <c r="C111" s="28">
        <v>5500</v>
      </c>
      <c r="E111" s="5">
        <f>products[[#This Row],[stock]]*products[[#This Row],[buy price]]</f>
        <v>0</v>
      </c>
      <c r="F111" s="33">
        <v>7500</v>
      </c>
      <c r="G111" s="5">
        <v>48</v>
      </c>
      <c r="H111" s="5" t="s">
        <v>54</v>
      </c>
      <c r="I111" s="35">
        <v>8000</v>
      </c>
      <c r="J111" s="5" t="s">
        <v>54</v>
      </c>
      <c r="K111" s="5">
        <v>1</v>
      </c>
      <c r="L111" s="5" t="str">
        <f>VLOOKUP(products[[#This Row],[sellunit]],AJ:AK,2,0)</f>
        <v>single</v>
      </c>
      <c r="M111" s="5" t="s">
        <v>157</v>
      </c>
      <c r="N111" s="28">
        <f>products[[#This Row],[buy price]]</f>
        <v>5500</v>
      </c>
      <c r="P111" s="5">
        <v>1</v>
      </c>
      <c r="Q111" s="5" t="s">
        <v>636</v>
      </c>
      <c r="R111" s="5">
        <v>7500</v>
      </c>
      <c r="S111" s="5" t="s">
        <v>54</v>
      </c>
      <c r="T111" s="5">
        <v>0</v>
      </c>
      <c r="U111" s="5" t="s">
        <v>754</v>
      </c>
      <c r="V111" s="5" t="s">
        <v>1284</v>
      </c>
      <c r="W111" s="5" t="s">
        <v>857</v>
      </c>
      <c r="X111" s="18" t="s">
        <v>627</v>
      </c>
      <c r="Y111" s="5">
        <v>140000</v>
      </c>
      <c r="Z111" s="5">
        <v>140040</v>
      </c>
      <c r="AA111" s="5">
        <v>0</v>
      </c>
    </row>
    <row r="112" spans="1:27" x14ac:dyDescent="0.25">
      <c r="A112" s="5" t="s">
        <v>944</v>
      </c>
      <c r="B112" s="5" t="s">
        <v>159</v>
      </c>
      <c r="C112" s="28">
        <v>3000</v>
      </c>
      <c r="E112" s="5">
        <f>products[[#This Row],[stock]]*products[[#This Row],[buy price]]</f>
        <v>0</v>
      </c>
      <c r="F112" s="33"/>
      <c r="G112" s="5">
        <v>24</v>
      </c>
      <c r="H112" s="5" t="s">
        <v>54</v>
      </c>
      <c r="I112" s="35">
        <v>3300</v>
      </c>
      <c r="J112" s="5" t="s">
        <v>54</v>
      </c>
      <c r="K112" s="5">
        <v>0</v>
      </c>
      <c r="L112" s="5" t="str">
        <f>VLOOKUP(products[[#This Row],[sellunit]],AJ:AK,2,0)</f>
        <v>single</v>
      </c>
      <c r="M112" s="5" t="s">
        <v>159</v>
      </c>
      <c r="N112" s="28">
        <f>products[[#This Row],[buy price]]</f>
        <v>3000</v>
      </c>
      <c r="P112" s="5">
        <v>1</v>
      </c>
      <c r="Q112" s="5" t="s">
        <v>636</v>
      </c>
      <c r="R112" s="5">
        <v>4500</v>
      </c>
      <c r="S112" s="5" t="s">
        <v>54</v>
      </c>
      <c r="T112" s="5">
        <v>0</v>
      </c>
      <c r="U112" s="5" t="s">
        <v>754</v>
      </c>
      <c r="V112" s="5" t="s">
        <v>1284</v>
      </c>
      <c r="W112" s="5" t="s">
        <v>857</v>
      </c>
      <c r="X112" s="18" t="s">
        <v>627</v>
      </c>
      <c r="Y112" s="5">
        <v>140000</v>
      </c>
      <c r="Z112" s="5">
        <v>140050</v>
      </c>
      <c r="AA112" s="5">
        <v>0</v>
      </c>
    </row>
    <row r="113" spans="1:27" x14ac:dyDescent="0.25">
      <c r="A113" s="21" t="s">
        <v>945</v>
      </c>
      <c r="B113" s="5" t="s">
        <v>160</v>
      </c>
      <c r="C113" s="28">
        <v>5000</v>
      </c>
      <c r="D113" s="5">
        <v>10</v>
      </c>
      <c r="E113" s="5">
        <f>products[[#This Row],[stock]]*products[[#This Row],[buy price]]</f>
        <v>50000</v>
      </c>
      <c r="F113" s="32">
        <v>5000</v>
      </c>
      <c r="G113" s="5">
        <v>12</v>
      </c>
      <c r="H113" s="5" t="s">
        <v>54</v>
      </c>
      <c r="I113" s="35">
        <v>5200</v>
      </c>
      <c r="K113" s="5">
        <v>1</v>
      </c>
      <c r="L113" s="5" t="str">
        <f>VLOOKUP(products[[#This Row],[sellunit]],AJ:AK,2,0)</f>
        <v>single</v>
      </c>
      <c r="M113" s="5" t="s">
        <v>160</v>
      </c>
      <c r="N113" s="28">
        <v>5000</v>
      </c>
      <c r="P113" s="5">
        <v>1</v>
      </c>
      <c r="Q113" s="5" t="s">
        <v>636</v>
      </c>
      <c r="R113" s="5">
        <v>5900</v>
      </c>
      <c r="S113" s="5" t="s">
        <v>54</v>
      </c>
      <c r="T113" s="5">
        <v>1</v>
      </c>
      <c r="U113" s="5" t="s">
        <v>754</v>
      </c>
      <c r="V113" s="5" t="s">
        <v>1284</v>
      </c>
      <c r="W113" s="5" t="s">
        <v>857</v>
      </c>
      <c r="X113" s="18" t="s">
        <v>627</v>
      </c>
      <c r="Y113" s="5">
        <v>140000</v>
      </c>
      <c r="Z113" s="5">
        <v>140051</v>
      </c>
    </row>
    <row r="114" spans="1:27" x14ac:dyDescent="0.25">
      <c r="A114" s="23"/>
      <c r="B114" s="5" t="s">
        <v>700</v>
      </c>
      <c r="C114" s="28">
        <v>1800</v>
      </c>
      <c r="D114" s="5">
        <v>192</v>
      </c>
      <c r="E114" s="5">
        <f>products[[#This Row],[stock]]*products[[#This Row],[buy price]]</f>
        <v>345600</v>
      </c>
      <c r="F114" s="32">
        <v>1800</v>
      </c>
      <c r="G114" s="5">
        <v>24</v>
      </c>
      <c r="H114" s="5" t="s">
        <v>54</v>
      </c>
      <c r="I114" s="35">
        <v>2100</v>
      </c>
      <c r="K114" s="5">
        <v>1</v>
      </c>
      <c r="L114" s="5" t="str">
        <f>VLOOKUP(products[[#This Row],[sellunit]],AJ:AK,2,0)</f>
        <v>single</v>
      </c>
      <c r="M114" s="5" t="s">
        <v>700</v>
      </c>
      <c r="N114" s="28">
        <f>products[[#This Row],[buy price]]</f>
        <v>1800</v>
      </c>
      <c r="P114" s="5">
        <v>1</v>
      </c>
      <c r="Q114" s="5" t="s">
        <v>636</v>
      </c>
      <c r="R114" s="5">
        <v>3500</v>
      </c>
      <c r="S114" s="5" t="s">
        <v>54</v>
      </c>
      <c r="T114" s="5">
        <v>1</v>
      </c>
      <c r="U114" s="5" t="s">
        <v>754</v>
      </c>
      <c r="V114" s="5" t="s">
        <v>1284</v>
      </c>
      <c r="W114" s="5" t="s">
        <v>857</v>
      </c>
      <c r="X114" s="18" t="s">
        <v>627</v>
      </c>
      <c r="Y114" s="5">
        <v>140000</v>
      </c>
      <c r="Z114" s="5">
        <v>140052</v>
      </c>
    </row>
    <row r="115" spans="1:27" x14ac:dyDescent="0.25">
      <c r="A115" s="23"/>
      <c r="B115" s="5" t="s">
        <v>1361</v>
      </c>
      <c r="C115" s="28">
        <v>3100</v>
      </c>
      <c r="E115" s="5">
        <f>products[[#This Row],[stock]]*products[[#This Row],[buy price]]</f>
        <v>0</v>
      </c>
      <c r="F115" s="32">
        <v>3150</v>
      </c>
      <c r="I115" s="35"/>
      <c r="N115" s="28">
        <f>products[[#This Row],[buy price]]</f>
        <v>3100</v>
      </c>
    </row>
    <row r="116" spans="1:27" x14ac:dyDescent="0.25">
      <c r="A116" s="23"/>
      <c r="B116" s="5" t="s">
        <v>1362</v>
      </c>
      <c r="C116" s="28">
        <v>3100</v>
      </c>
      <c r="E116" s="5">
        <f>products[[#This Row],[stock]]*products[[#This Row],[buy price]]</f>
        <v>0</v>
      </c>
      <c r="F116" s="32">
        <v>3150</v>
      </c>
      <c r="I116" s="35"/>
      <c r="N116" s="28">
        <f>products[[#This Row],[buy price]]</f>
        <v>3100</v>
      </c>
    </row>
    <row r="117" spans="1:27" x14ac:dyDescent="0.25">
      <c r="A117" s="23"/>
      <c r="B117" s="5" t="s">
        <v>1363</v>
      </c>
      <c r="C117" s="28">
        <v>3100</v>
      </c>
      <c r="E117" s="5">
        <f>products[[#This Row],[stock]]*products[[#This Row],[buy price]]</f>
        <v>0</v>
      </c>
      <c r="F117" s="32">
        <v>3150</v>
      </c>
      <c r="I117" s="35"/>
      <c r="N117" s="28">
        <f>products[[#This Row],[buy price]]</f>
        <v>3100</v>
      </c>
    </row>
    <row r="118" spans="1:27" x14ac:dyDescent="0.25">
      <c r="A118" s="23"/>
      <c r="B118" s="5" t="s">
        <v>1364</v>
      </c>
      <c r="C118" s="28">
        <v>3100</v>
      </c>
      <c r="E118" s="5">
        <f>products[[#This Row],[stock]]*products[[#This Row],[buy price]]</f>
        <v>0</v>
      </c>
      <c r="F118" s="32">
        <v>3150</v>
      </c>
      <c r="I118" s="35"/>
      <c r="N118" s="28">
        <f>products[[#This Row],[buy price]]</f>
        <v>3100</v>
      </c>
    </row>
    <row r="119" spans="1:27" x14ac:dyDescent="0.25">
      <c r="A119" s="23"/>
      <c r="B119" s="5" t="s">
        <v>1365</v>
      </c>
      <c r="C119" s="28">
        <v>3100</v>
      </c>
      <c r="E119" s="5">
        <f>products[[#This Row],[stock]]*products[[#This Row],[buy price]]</f>
        <v>0</v>
      </c>
      <c r="F119" s="32">
        <v>3150</v>
      </c>
      <c r="I119" s="35"/>
      <c r="N119" s="28">
        <f>products[[#This Row],[buy price]]</f>
        <v>3100</v>
      </c>
    </row>
    <row r="120" spans="1:27" x14ac:dyDescent="0.25">
      <c r="A120" s="5" t="s">
        <v>946</v>
      </c>
      <c r="B120" s="34" t="s">
        <v>162</v>
      </c>
      <c r="C120" s="28">
        <v>3100</v>
      </c>
      <c r="D120" s="5">
        <v>300</v>
      </c>
      <c r="E120" s="5">
        <f>products[[#This Row],[stock]]*products[[#This Row],[buy price]]</f>
        <v>930000</v>
      </c>
      <c r="F120" s="32">
        <v>3100</v>
      </c>
      <c r="G120" s="5">
        <v>1</v>
      </c>
      <c r="H120" s="5" t="s">
        <v>148</v>
      </c>
      <c r="I120" s="35">
        <v>3300</v>
      </c>
      <c r="J120" s="5" t="s">
        <v>54</v>
      </c>
      <c r="K120" s="5">
        <v>1</v>
      </c>
      <c r="L120" s="5" t="str">
        <f>VLOOKUP(products[[#This Row],[sellunit]],AJ:AK,2,0)</f>
        <v>dozen</v>
      </c>
      <c r="M120" s="5" t="s">
        <v>1166</v>
      </c>
      <c r="N120" s="28">
        <f>products[[#This Row],[buy price]]</f>
        <v>3100</v>
      </c>
      <c r="P120" s="5">
        <v>1</v>
      </c>
      <c r="Q120" s="5" t="s">
        <v>636</v>
      </c>
      <c r="R120" s="5">
        <v>4200</v>
      </c>
      <c r="S120" s="5" t="s">
        <v>54</v>
      </c>
      <c r="T120" s="5">
        <v>1</v>
      </c>
      <c r="U120" s="5" t="s">
        <v>754</v>
      </c>
      <c r="V120" s="5" t="s">
        <v>1099</v>
      </c>
      <c r="W120" s="5" t="s">
        <v>857</v>
      </c>
      <c r="X120" s="18" t="s">
        <v>627</v>
      </c>
      <c r="Y120" s="5">
        <v>140000</v>
      </c>
      <c r="Z120" s="5">
        <v>140060</v>
      </c>
      <c r="AA120" s="5">
        <v>1</v>
      </c>
    </row>
    <row r="121" spans="1:27" x14ac:dyDescent="0.25">
      <c r="B121" s="5" t="s">
        <v>1366</v>
      </c>
      <c r="C121" s="28">
        <v>2920</v>
      </c>
      <c r="E121" s="5">
        <f>products[[#This Row],[stock]]*products[[#This Row],[buy price]]</f>
        <v>0</v>
      </c>
      <c r="F121" s="32">
        <v>2920</v>
      </c>
      <c r="I121" s="35"/>
      <c r="N121" s="28">
        <f>products[[#This Row],[buy price]]</f>
        <v>2920</v>
      </c>
    </row>
    <row r="122" spans="1:27" x14ac:dyDescent="0.25">
      <c r="B122" s="5" t="s">
        <v>1367</v>
      </c>
      <c r="C122" s="28">
        <v>2920</v>
      </c>
      <c r="E122" s="5">
        <f>products[[#This Row],[stock]]*products[[#This Row],[buy price]]</f>
        <v>0</v>
      </c>
      <c r="F122" s="32">
        <v>2920</v>
      </c>
      <c r="I122" s="35"/>
      <c r="N122" s="28">
        <f>products[[#This Row],[buy price]]</f>
        <v>2920</v>
      </c>
    </row>
    <row r="123" spans="1:27" x14ac:dyDescent="0.25">
      <c r="B123" s="5" t="s">
        <v>1368</v>
      </c>
      <c r="C123" s="28">
        <v>2920</v>
      </c>
      <c r="E123" s="5">
        <f>products[[#This Row],[stock]]*products[[#This Row],[buy price]]</f>
        <v>0</v>
      </c>
      <c r="F123" s="32">
        <v>2920</v>
      </c>
      <c r="I123" s="35"/>
      <c r="N123" s="28">
        <f>products[[#This Row],[buy price]]</f>
        <v>2920</v>
      </c>
    </row>
    <row r="124" spans="1:27" x14ac:dyDescent="0.25">
      <c r="B124" s="5" t="s">
        <v>1369</v>
      </c>
      <c r="C124" s="28">
        <v>2920</v>
      </c>
      <c r="E124" s="5">
        <f>products[[#This Row],[stock]]*products[[#This Row],[buy price]]</f>
        <v>0</v>
      </c>
      <c r="F124" s="32">
        <v>2920</v>
      </c>
      <c r="I124" s="35"/>
      <c r="N124" s="28">
        <f>products[[#This Row],[buy price]]</f>
        <v>2920</v>
      </c>
    </row>
    <row r="125" spans="1:27" x14ac:dyDescent="0.25">
      <c r="B125" s="5" t="s">
        <v>1370</v>
      </c>
      <c r="C125" s="28">
        <v>2920</v>
      </c>
      <c r="E125" s="5">
        <f>products[[#This Row],[stock]]*products[[#This Row],[buy price]]</f>
        <v>0</v>
      </c>
      <c r="F125" s="32">
        <v>2920</v>
      </c>
      <c r="I125" s="35"/>
      <c r="N125" s="28">
        <f>products[[#This Row],[buy price]]</f>
        <v>2920</v>
      </c>
    </row>
    <row r="126" spans="1:27" x14ac:dyDescent="0.25">
      <c r="A126" s="5" t="s">
        <v>947</v>
      </c>
      <c r="B126" s="34" t="s">
        <v>164</v>
      </c>
      <c r="C126" s="28">
        <v>2920</v>
      </c>
      <c r="D126" s="5">
        <v>84</v>
      </c>
      <c r="E126" s="5">
        <f>products[[#This Row],[stock]]*products[[#This Row],[buy price]]</f>
        <v>245280</v>
      </c>
      <c r="F126" s="32">
        <v>2920</v>
      </c>
      <c r="G126" s="5">
        <v>1</v>
      </c>
      <c r="H126" s="5" t="s">
        <v>148</v>
      </c>
      <c r="I126" s="35">
        <v>3210</v>
      </c>
      <c r="J126" s="5" t="s">
        <v>54</v>
      </c>
      <c r="K126" s="5">
        <v>1</v>
      </c>
      <c r="L126" s="5" t="str">
        <f>VLOOKUP(products[[#This Row],[sellunit]],AJ:AK,2,0)</f>
        <v>dozen</v>
      </c>
      <c r="M126" s="5" t="s">
        <v>1167</v>
      </c>
      <c r="N126" s="28">
        <f>products[[#This Row],[buy price]]</f>
        <v>2920</v>
      </c>
      <c r="P126" s="5">
        <v>1</v>
      </c>
      <c r="Q126" s="5" t="s">
        <v>636</v>
      </c>
      <c r="R126" s="5">
        <v>3900</v>
      </c>
      <c r="S126" s="5" t="s">
        <v>54</v>
      </c>
      <c r="T126" s="5">
        <v>1</v>
      </c>
      <c r="U126" s="5" t="s">
        <v>754</v>
      </c>
      <c r="V126" s="5" t="s">
        <v>1099</v>
      </c>
      <c r="W126" s="5" t="s">
        <v>857</v>
      </c>
      <c r="X126" s="18" t="s">
        <v>627</v>
      </c>
      <c r="Y126" s="5">
        <v>140000</v>
      </c>
      <c r="Z126" s="5">
        <v>140070</v>
      </c>
      <c r="AA126" s="5">
        <v>1</v>
      </c>
    </row>
    <row r="127" spans="1:27" x14ac:dyDescent="0.25">
      <c r="A127" s="5" t="s">
        <v>948</v>
      </c>
      <c r="B127" s="5" t="s">
        <v>166</v>
      </c>
      <c r="C127" s="28">
        <v>2500</v>
      </c>
      <c r="E127" s="5">
        <f>products[[#This Row],[stock]]*products[[#This Row],[buy price]]</f>
        <v>0</v>
      </c>
      <c r="G127" s="5">
        <v>1</v>
      </c>
      <c r="H127" s="5" t="s">
        <v>148</v>
      </c>
      <c r="I127" s="35">
        <v>3900</v>
      </c>
      <c r="J127" s="5" t="s">
        <v>54</v>
      </c>
      <c r="K127" s="5">
        <v>0</v>
      </c>
      <c r="L127" s="5" t="str">
        <f>VLOOKUP(products[[#This Row],[sellunit]],AJ:AK,2,0)</f>
        <v>dozen</v>
      </c>
      <c r="M127" s="5" t="s">
        <v>166</v>
      </c>
      <c r="N127" s="28">
        <f>products[[#This Row],[buy price]]</f>
        <v>2500</v>
      </c>
      <c r="P127" s="5">
        <v>1</v>
      </c>
      <c r="Q127" s="5" t="s">
        <v>636</v>
      </c>
      <c r="R127" s="5">
        <v>4500</v>
      </c>
      <c r="S127" s="5" t="s">
        <v>54</v>
      </c>
      <c r="T127" s="5">
        <v>1</v>
      </c>
      <c r="U127" s="5" t="s">
        <v>754</v>
      </c>
      <c r="V127" s="5" t="s">
        <v>1099</v>
      </c>
      <c r="W127" s="5" t="s">
        <v>857</v>
      </c>
      <c r="X127" s="18" t="s">
        <v>627</v>
      </c>
      <c r="Y127" s="5">
        <v>140000</v>
      </c>
      <c r="Z127" s="5">
        <v>140080</v>
      </c>
      <c r="AA127" s="5">
        <v>1</v>
      </c>
    </row>
    <row r="128" spans="1:27" x14ac:dyDescent="0.25">
      <c r="A128" s="5" t="s">
        <v>949</v>
      </c>
      <c r="B128" s="34" t="s">
        <v>168</v>
      </c>
      <c r="C128" s="28">
        <v>2250</v>
      </c>
      <c r="E128" s="5">
        <f>products[[#This Row],[stock]]*products[[#This Row],[buy price]]</f>
        <v>0</v>
      </c>
      <c r="F128" s="33">
        <v>2920</v>
      </c>
      <c r="G128" s="5">
        <v>1</v>
      </c>
      <c r="H128" s="5" t="s">
        <v>148</v>
      </c>
      <c r="I128" s="35">
        <v>3250</v>
      </c>
      <c r="J128" s="5" t="s">
        <v>54</v>
      </c>
      <c r="K128" s="5">
        <v>1</v>
      </c>
      <c r="L128" s="5" t="str">
        <f>VLOOKUP(products[[#This Row],[sellunit]],AJ:AK,2,0)</f>
        <v>dozen</v>
      </c>
      <c r="M128" s="5" t="s">
        <v>1168</v>
      </c>
      <c r="N128" s="28">
        <f>products[[#This Row],[buy price]]</f>
        <v>2250</v>
      </c>
      <c r="P128" s="5">
        <v>1</v>
      </c>
      <c r="Q128" s="5" t="s">
        <v>636</v>
      </c>
      <c r="R128" s="5">
        <v>4400</v>
      </c>
      <c r="S128" s="5" t="s">
        <v>54</v>
      </c>
      <c r="T128" s="5">
        <v>1</v>
      </c>
      <c r="U128" s="5" t="s">
        <v>754</v>
      </c>
      <c r="V128" s="5" t="s">
        <v>1099</v>
      </c>
      <c r="W128" s="5" t="s">
        <v>857</v>
      </c>
      <c r="X128" s="18" t="s">
        <v>627</v>
      </c>
      <c r="Y128" s="5">
        <v>140000</v>
      </c>
      <c r="Z128" s="5">
        <v>140090</v>
      </c>
      <c r="AA128" s="5">
        <v>0</v>
      </c>
    </row>
    <row r="129" spans="1:27" x14ac:dyDescent="0.25">
      <c r="A129" s="5" t="s">
        <v>949</v>
      </c>
      <c r="B129" s="34" t="s">
        <v>169</v>
      </c>
      <c r="C129" s="28">
        <v>2700</v>
      </c>
      <c r="D129" s="5">
        <v>12</v>
      </c>
      <c r="E129" s="5">
        <f>products[[#This Row],[stock]]*products[[#This Row],[buy price]]</f>
        <v>32400</v>
      </c>
      <c r="F129" s="33">
        <v>2920</v>
      </c>
      <c r="G129" s="5">
        <v>1</v>
      </c>
      <c r="H129" s="5" t="s">
        <v>148</v>
      </c>
      <c r="I129" s="35">
        <v>3250</v>
      </c>
      <c r="J129" s="5" t="s">
        <v>54</v>
      </c>
      <c r="K129" s="5">
        <v>1</v>
      </c>
      <c r="L129" s="5" t="str">
        <f>VLOOKUP(products[[#This Row],[sellunit]],AJ:AK,2,0)</f>
        <v>dozen</v>
      </c>
      <c r="M129" s="5" t="s">
        <v>169</v>
      </c>
      <c r="N129" s="28">
        <f>products[[#This Row],[buy price]]</f>
        <v>2700</v>
      </c>
      <c r="P129" s="5">
        <v>1</v>
      </c>
      <c r="Q129" s="5" t="s">
        <v>636</v>
      </c>
      <c r="R129" s="5">
        <v>4400</v>
      </c>
      <c r="S129" s="5" t="s">
        <v>54</v>
      </c>
      <c r="T129" s="5">
        <v>1</v>
      </c>
      <c r="U129" s="5" t="s">
        <v>754</v>
      </c>
      <c r="V129" s="5" t="s">
        <v>1099</v>
      </c>
      <c r="W129" s="5" t="s">
        <v>857</v>
      </c>
      <c r="X129" s="18" t="s">
        <v>627</v>
      </c>
      <c r="Y129" s="5">
        <v>140000</v>
      </c>
      <c r="Z129" s="5">
        <v>140100</v>
      </c>
      <c r="AA129" s="5">
        <v>0</v>
      </c>
    </row>
    <row r="130" spans="1:27" x14ac:dyDescent="0.25">
      <c r="A130" s="5" t="s">
        <v>949</v>
      </c>
      <c r="B130" s="5" t="s">
        <v>170</v>
      </c>
      <c r="C130" s="28">
        <v>3750</v>
      </c>
      <c r="E130" s="5">
        <f>products[[#This Row],[stock]]*products[[#This Row],[buy price]]</f>
        <v>0</v>
      </c>
      <c r="F130" s="33">
        <v>3600</v>
      </c>
      <c r="G130" s="5">
        <v>1</v>
      </c>
      <c r="H130" s="5" t="s">
        <v>148</v>
      </c>
      <c r="I130" s="35">
        <v>4520</v>
      </c>
      <c r="J130" s="5" t="s">
        <v>54</v>
      </c>
      <c r="K130" s="5">
        <v>1</v>
      </c>
      <c r="L130" s="5" t="str">
        <f>VLOOKUP(products[[#This Row],[sellunit]],AJ:AK,2,0)</f>
        <v>dozen</v>
      </c>
      <c r="M130" s="5" t="s">
        <v>1169</v>
      </c>
      <c r="N130" s="28">
        <f>products[[#This Row],[buy price]]</f>
        <v>3750</v>
      </c>
      <c r="P130" s="5">
        <v>1</v>
      </c>
      <c r="Q130" s="5" t="s">
        <v>636</v>
      </c>
      <c r="R130" s="5">
        <v>6000</v>
      </c>
      <c r="S130" s="5" t="s">
        <v>54</v>
      </c>
      <c r="T130" s="5">
        <v>0</v>
      </c>
      <c r="U130" s="5" t="s">
        <v>754</v>
      </c>
      <c r="V130" s="5" t="s">
        <v>1099</v>
      </c>
      <c r="W130" s="5" t="s">
        <v>857</v>
      </c>
      <c r="X130" s="18" t="s">
        <v>627</v>
      </c>
      <c r="Y130" s="5">
        <v>140000</v>
      </c>
      <c r="Z130" s="5">
        <v>140110</v>
      </c>
      <c r="AA130" s="5">
        <v>0</v>
      </c>
    </row>
    <row r="131" spans="1:27" x14ac:dyDescent="0.25">
      <c r="A131" s="5" t="s">
        <v>950</v>
      </c>
      <c r="B131" s="5" t="s">
        <v>172</v>
      </c>
      <c r="C131" s="28">
        <v>1250</v>
      </c>
      <c r="E131" s="5">
        <f>products[[#This Row],[stock]]*products[[#This Row],[buy price]]</f>
        <v>0</v>
      </c>
      <c r="F131" s="33">
        <v>1300</v>
      </c>
      <c r="G131" s="5">
        <v>1</v>
      </c>
      <c r="H131" s="5" t="s">
        <v>173</v>
      </c>
      <c r="I131" s="35">
        <v>1440</v>
      </c>
      <c r="J131" s="5" t="s">
        <v>54</v>
      </c>
      <c r="K131" s="5">
        <v>1</v>
      </c>
      <c r="L131" s="5" t="str">
        <f>VLOOKUP(products[[#This Row],[sellunit]],AJ:AK,2,0)</f>
        <v>36packet</v>
      </c>
      <c r="M131" s="5" t="s">
        <v>1170</v>
      </c>
      <c r="N131" s="28">
        <f>products[[#This Row],[buy price]]</f>
        <v>1250</v>
      </c>
      <c r="P131" s="5">
        <v>1</v>
      </c>
      <c r="Q131" s="5" t="s">
        <v>636</v>
      </c>
      <c r="R131" s="5">
        <v>2000</v>
      </c>
      <c r="S131" s="5" t="s">
        <v>54</v>
      </c>
      <c r="T131" s="5">
        <v>0</v>
      </c>
      <c r="U131" s="5" t="s">
        <v>754</v>
      </c>
      <c r="V131" s="5" t="s">
        <v>1099</v>
      </c>
      <c r="W131" s="5" t="s">
        <v>857</v>
      </c>
      <c r="X131" s="18" t="s">
        <v>627</v>
      </c>
      <c r="Y131" s="5">
        <v>140000</v>
      </c>
      <c r="Z131" s="5">
        <v>140120</v>
      </c>
      <c r="AA131" s="5">
        <v>0</v>
      </c>
    </row>
    <row r="132" spans="1:27" x14ac:dyDescent="0.25">
      <c r="A132" s="5" t="s">
        <v>950</v>
      </c>
      <c r="B132" s="5" t="s">
        <v>174</v>
      </c>
      <c r="C132" s="28">
        <v>600</v>
      </c>
      <c r="E132" s="5">
        <f>products[[#This Row],[stock]]*products[[#This Row],[buy price]]</f>
        <v>0</v>
      </c>
      <c r="F132" s="33">
        <v>750</v>
      </c>
      <c r="G132" s="5">
        <v>1</v>
      </c>
      <c r="H132" s="5" t="s">
        <v>173</v>
      </c>
      <c r="I132" s="35">
        <v>880</v>
      </c>
      <c r="J132" s="5" t="s">
        <v>54</v>
      </c>
      <c r="K132" s="5">
        <v>1</v>
      </c>
      <c r="L132" s="5" t="str">
        <f>VLOOKUP(products[[#This Row],[sellunit]],AJ:AK,2,0)</f>
        <v>36packet</v>
      </c>
      <c r="M132" s="5" t="s">
        <v>1171</v>
      </c>
      <c r="N132" s="28">
        <f>products[[#This Row],[buy price]]</f>
        <v>600</v>
      </c>
      <c r="P132" s="5">
        <v>1</v>
      </c>
      <c r="Q132" s="5" t="s">
        <v>636</v>
      </c>
      <c r="R132" s="5">
        <v>1500</v>
      </c>
      <c r="S132" s="5" t="s">
        <v>54</v>
      </c>
      <c r="T132" s="5">
        <v>0</v>
      </c>
      <c r="U132" s="5" t="s">
        <v>754</v>
      </c>
      <c r="V132" s="5" t="s">
        <v>1099</v>
      </c>
      <c r="W132" s="5" t="s">
        <v>857</v>
      </c>
      <c r="X132" s="18" t="s">
        <v>627</v>
      </c>
      <c r="Y132" s="5">
        <v>140000</v>
      </c>
      <c r="Z132" s="5">
        <v>140130</v>
      </c>
      <c r="AA132" s="5">
        <v>0</v>
      </c>
    </row>
    <row r="133" spans="1:27" x14ac:dyDescent="0.25">
      <c r="A133" s="5" t="s">
        <v>951</v>
      </c>
      <c r="B133" s="5" t="s">
        <v>176</v>
      </c>
      <c r="C133" s="28">
        <v>6250</v>
      </c>
      <c r="D133" s="5">
        <v>36</v>
      </c>
      <c r="E133" s="5">
        <f>products[[#This Row],[stock]]*products[[#This Row],[buy price]]</f>
        <v>225000</v>
      </c>
      <c r="F133" s="32">
        <v>9750</v>
      </c>
      <c r="G133" s="5">
        <v>1</v>
      </c>
      <c r="H133" s="5" t="s">
        <v>148</v>
      </c>
      <c r="I133" s="35">
        <v>10500</v>
      </c>
      <c r="J133" s="5" t="s">
        <v>54</v>
      </c>
      <c r="K133" s="5">
        <v>1</v>
      </c>
      <c r="L133" s="5" t="str">
        <f>VLOOKUP(products[[#This Row],[sellunit]],AJ:AK,2,0)</f>
        <v>dozen</v>
      </c>
      <c r="M133" s="5" t="s">
        <v>1172</v>
      </c>
      <c r="N133" s="28">
        <v>9200</v>
      </c>
      <c r="P133" s="5">
        <v>1</v>
      </c>
      <c r="Q133" s="5" t="s">
        <v>636</v>
      </c>
      <c r="R133" s="5">
        <v>11000</v>
      </c>
      <c r="S133" s="5" t="s">
        <v>54</v>
      </c>
      <c r="T133" s="5">
        <v>1</v>
      </c>
      <c r="U133" s="5" t="s">
        <v>754</v>
      </c>
      <c r="V133" s="5" t="s">
        <v>1099</v>
      </c>
      <c r="W133" s="5" t="s">
        <v>857</v>
      </c>
      <c r="X133" s="18" t="s">
        <v>627</v>
      </c>
      <c r="Y133" s="5">
        <v>140000</v>
      </c>
      <c r="Z133" s="5">
        <v>140140</v>
      </c>
      <c r="AA133" s="5">
        <v>0</v>
      </c>
    </row>
    <row r="134" spans="1:27" x14ac:dyDescent="0.25">
      <c r="A134" s="5" t="s">
        <v>951</v>
      </c>
      <c r="B134" s="5" t="s">
        <v>177</v>
      </c>
      <c r="C134" s="28">
        <v>9200</v>
      </c>
      <c r="E134" s="5">
        <f>products[[#This Row],[stock]]*products[[#This Row],[buy price]]</f>
        <v>0</v>
      </c>
      <c r="F134" s="32">
        <v>9200</v>
      </c>
      <c r="G134" s="5">
        <v>1</v>
      </c>
      <c r="H134" s="5" t="s">
        <v>148</v>
      </c>
      <c r="I134" s="35">
        <v>10000</v>
      </c>
      <c r="J134" s="5" t="s">
        <v>54</v>
      </c>
      <c r="K134" s="5">
        <v>1</v>
      </c>
      <c r="L134" s="5" t="str">
        <f>VLOOKUP(products[[#This Row],[sellunit]],AJ:AK,2,0)</f>
        <v>dozen</v>
      </c>
      <c r="M134" s="5" t="s">
        <v>177</v>
      </c>
      <c r="N134" s="28">
        <f>products[[#This Row],[buy price]]</f>
        <v>9200</v>
      </c>
      <c r="P134" s="5">
        <v>1</v>
      </c>
      <c r="Q134" s="5" t="s">
        <v>636</v>
      </c>
      <c r="S134" s="5" t="s">
        <v>54</v>
      </c>
      <c r="T134" s="5">
        <v>0</v>
      </c>
      <c r="U134" s="5" t="s">
        <v>754</v>
      </c>
      <c r="V134" s="5" t="s">
        <v>1099</v>
      </c>
      <c r="W134" s="5" t="s">
        <v>857</v>
      </c>
      <c r="X134" s="18" t="s">
        <v>627</v>
      </c>
      <c r="Y134" s="5">
        <v>140000</v>
      </c>
      <c r="Z134" s="5">
        <v>140141</v>
      </c>
    </row>
    <row r="135" spans="1:27" x14ac:dyDescent="0.25">
      <c r="B135" s="34" t="s">
        <v>1408</v>
      </c>
      <c r="C135" s="28"/>
      <c r="E135" s="5">
        <v>0</v>
      </c>
      <c r="F135" s="32">
        <v>3600</v>
      </c>
      <c r="I135" s="35">
        <v>3900</v>
      </c>
      <c r="N135" s="28">
        <f>products[[#This Row],[buy price]]</f>
        <v>0</v>
      </c>
    </row>
    <row r="136" spans="1:27" x14ac:dyDescent="0.25">
      <c r="B136" s="34" t="s">
        <v>1409</v>
      </c>
      <c r="C136" s="28"/>
      <c r="F136" s="32">
        <v>3100</v>
      </c>
      <c r="I136" s="35">
        <v>3300</v>
      </c>
      <c r="N136" s="28">
        <f>products[[#This Row],[buy price]]</f>
        <v>0</v>
      </c>
    </row>
    <row r="137" spans="1:27" x14ac:dyDescent="0.25">
      <c r="B137" s="34" t="s">
        <v>1418</v>
      </c>
      <c r="C137" s="28"/>
      <c r="F137" s="32">
        <v>2750</v>
      </c>
      <c r="I137" s="35">
        <v>3100</v>
      </c>
      <c r="N137" s="28">
        <f>products[[#This Row],[buy price]]</f>
        <v>0</v>
      </c>
    </row>
    <row r="138" spans="1:27" x14ac:dyDescent="0.25">
      <c r="A138" s="5" t="s">
        <v>951</v>
      </c>
      <c r="B138" s="5" t="s">
        <v>178</v>
      </c>
      <c r="C138" s="28">
        <v>5420</v>
      </c>
      <c r="E138" s="5">
        <f>products[[#This Row],[stock]]*products[[#This Row],[buy price]]</f>
        <v>0</v>
      </c>
      <c r="F138" s="33">
        <v>7500</v>
      </c>
      <c r="G138" s="5">
        <v>1</v>
      </c>
      <c r="H138" s="5" t="s">
        <v>148</v>
      </c>
      <c r="I138" s="35">
        <v>7900</v>
      </c>
      <c r="J138" s="5" t="s">
        <v>54</v>
      </c>
      <c r="K138" s="5">
        <v>1</v>
      </c>
      <c r="L138" s="5" t="str">
        <f>VLOOKUP(products[[#This Row],[sellunit]],AJ:AK,2,0)</f>
        <v>dozen</v>
      </c>
      <c r="M138" s="5" t="s">
        <v>1173</v>
      </c>
      <c r="N138" s="28">
        <f>products[[#This Row],[buy price]]</f>
        <v>5420</v>
      </c>
      <c r="P138" s="5">
        <v>1</v>
      </c>
      <c r="Q138" s="5" t="s">
        <v>636</v>
      </c>
      <c r="R138" s="5">
        <v>7000</v>
      </c>
      <c r="S138" s="5" t="s">
        <v>54</v>
      </c>
      <c r="T138" s="5">
        <v>0</v>
      </c>
      <c r="U138" s="5" t="s">
        <v>754</v>
      </c>
      <c r="V138" s="5" t="s">
        <v>1099</v>
      </c>
      <c r="W138" s="5" t="s">
        <v>857</v>
      </c>
      <c r="X138" s="18" t="s">
        <v>627</v>
      </c>
      <c r="Y138" s="5">
        <v>140000</v>
      </c>
      <c r="Z138" s="5">
        <v>140150</v>
      </c>
      <c r="AA138" s="5">
        <v>0</v>
      </c>
    </row>
    <row r="139" spans="1:27" x14ac:dyDescent="0.25">
      <c r="A139" s="5" t="s">
        <v>951</v>
      </c>
      <c r="B139" s="5" t="s">
        <v>179</v>
      </c>
      <c r="C139" s="28">
        <v>5420</v>
      </c>
      <c r="E139" s="5">
        <f>products[[#This Row],[stock]]*products[[#This Row],[buy price]]</f>
        <v>0</v>
      </c>
      <c r="G139" s="5">
        <v>1</v>
      </c>
      <c r="H139" s="5" t="s">
        <v>148</v>
      </c>
      <c r="I139" s="35">
        <v>6200</v>
      </c>
      <c r="J139" s="5" t="s">
        <v>54</v>
      </c>
      <c r="K139" s="5">
        <v>0</v>
      </c>
      <c r="L139" s="5" t="str">
        <f>VLOOKUP(products[[#This Row],[sellunit]],AJ:AK,2,0)</f>
        <v>dozen</v>
      </c>
      <c r="M139" s="5" t="s">
        <v>179</v>
      </c>
      <c r="N139" s="28">
        <f>products[[#This Row],[buy price]]</f>
        <v>5420</v>
      </c>
      <c r="P139" s="5">
        <v>1</v>
      </c>
      <c r="Q139" s="5" t="s">
        <v>636</v>
      </c>
      <c r="S139" s="5" t="s">
        <v>54</v>
      </c>
      <c r="T139" s="5">
        <v>0</v>
      </c>
      <c r="U139" s="5" t="s">
        <v>754</v>
      </c>
      <c r="V139" s="5" t="s">
        <v>1099</v>
      </c>
      <c r="W139" s="5" t="s">
        <v>857</v>
      </c>
      <c r="X139" s="18" t="s">
        <v>627</v>
      </c>
      <c r="Y139" s="5">
        <v>140000</v>
      </c>
      <c r="Z139" s="5">
        <v>140151</v>
      </c>
    </row>
    <row r="140" spans="1:27" x14ac:dyDescent="0.25">
      <c r="A140" s="5" t="s">
        <v>952</v>
      </c>
      <c r="B140" s="5" t="s">
        <v>181</v>
      </c>
      <c r="C140" s="28">
        <v>35000</v>
      </c>
      <c r="E140" s="5">
        <f>products[[#This Row],[stock]]*products[[#This Row],[buy price]]</f>
        <v>0</v>
      </c>
      <c r="F140" s="32">
        <v>37000</v>
      </c>
      <c r="G140" s="5">
        <v>1</v>
      </c>
      <c r="H140" s="5" t="s">
        <v>636</v>
      </c>
      <c r="I140" s="35">
        <v>39000</v>
      </c>
      <c r="J140" s="5" t="s">
        <v>50</v>
      </c>
      <c r="K140" s="5">
        <v>1</v>
      </c>
      <c r="L140" s="5" t="str">
        <f>VLOOKUP(products[[#This Row],[sellunit]],AJ:AK,2,0)</f>
        <v>packet</v>
      </c>
      <c r="M140" s="5" t="s">
        <v>181</v>
      </c>
      <c r="N140" s="28">
        <f>products[[#This Row],[buy price]]</f>
        <v>35000</v>
      </c>
      <c r="P140" s="5">
        <v>1</v>
      </c>
      <c r="Q140" s="5" t="s">
        <v>636</v>
      </c>
      <c r="R140" s="5">
        <v>43000</v>
      </c>
      <c r="S140" s="5" t="s">
        <v>50</v>
      </c>
      <c r="T140" s="5">
        <v>0</v>
      </c>
      <c r="U140" s="5" t="s">
        <v>754</v>
      </c>
      <c r="V140" s="5" t="s">
        <v>1099</v>
      </c>
      <c r="W140" s="5" t="s">
        <v>857</v>
      </c>
      <c r="X140" s="18" t="s">
        <v>627</v>
      </c>
      <c r="Y140" s="5">
        <v>140000</v>
      </c>
      <c r="Z140" s="5">
        <v>140160</v>
      </c>
      <c r="AA140" s="5">
        <v>1</v>
      </c>
    </row>
    <row r="141" spans="1:27" x14ac:dyDescent="0.25">
      <c r="A141" s="5" t="s">
        <v>953</v>
      </c>
      <c r="B141" s="5" t="s">
        <v>183</v>
      </c>
      <c r="C141" s="28">
        <v>2700</v>
      </c>
      <c r="E141" s="5">
        <f>products[[#This Row],[stock]]*products[[#This Row],[buy price]]</f>
        <v>0</v>
      </c>
      <c r="F141" s="33">
        <v>3100</v>
      </c>
      <c r="G141" s="5">
        <v>1</v>
      </c>
      <c r="H141" s="5" t="s">
        <v>148</v>
      </c>
      <c r="I141" s="35">
        <v>3500</v>
      </c>
      <c r="J141" s="5" t="s">
        <v>54</v>
      </c>
      <c r="K141" s="5">
        <v>1</v>
      </c>
      <c r="L141" s="5" t="str">
        <f>VLOOKUP(products[[#This Row],[sellunit]],AJ:AK,2,0)</f>
        <v>dozen</v>
      </c>
      <c r="M141" s="5" t="s">
        <v>183</v>
      </c>
      <c r="N141" s="28">
        <f>products[[#This Row],[buy price]]</f>
        <v>2700</v>
      </c>
      <c r="P141" s="5">
        <v>1</v>
      </c>
      <c r="Q141" s="5" t="s">
        <v>636</v>
      </c>
      <c r="R141" s="5">
        <v>4000</v>
      </c>
      <c r="S141" s="5" t="s">
        <v>54</v>
      </c>
      <c r="T141" s="5">
        <v>0</v>
      </c>
      <c r="U141" s="5" t="s">
        <v>754</v>
      </c>
      <c r="V141" s="5" t="s">
        <v>1285</v>
      </c>
      <c r="W141" s="5" t="s">
        <v>857</v>
      </c>
      <c r="X141" s="18" t="s">
        <v>627</v>
      </c>
      <c r="Y141" s="5">
        <v>140000</v>
      </c>
      <c r="Z141" s="5">
        <v>140170</v>
      </c>
      <c r="AA141" s="5">
        <v>0</v>
      </c>
    </row>
    <row r="142" spans="1:27" x14ac:dyDescent="0.25">
      <c r="A142" s="5" t="s">
        <v>954</v>
      </c>
      <c r="B142" s="5" t="s">
        <v>185</v>
      </c>
      <c r="C142" s="28">
        <v>3280</v>
      </c>
      <c r="E142" s="5">
        <f>products[[#This Row],[stock]]*products[[#This Row],[buy price]]</f>
        <v>0</v>
      </c>
      <c r="F142" s="33"/>
      <c r="G142" s="5">
        <v>1</v>
      </c>
      <c r="H142" s="5" t="s">
        <v>148</v>
      </c>
      <c r="I142" s="35">
        <v>3950</v>
      </c>
      <c r="J142" s="5" t="s">
        <v>54</v>
      </c>
      <c r="K142" s="5">
        <v>0</v>
      </c>
      <c r="L142" s="5" t="str">
        <f>VLOOKUP(products[[#This Row],[sellunit]],AJ:AK,2,0)</f>
        <v>dozen</v>
      </c>
      <c r="M142" s="5" t="s">
        <v>185</v>
      </c>
      <c r="N142" s="28">
        <f>products[[#This Row],[buy price]]</f>
        <v>3280</v>
      </c>
      <c r="P142" s="5">
        <v>1</v>
      </c>
      <c r="Q142" s="5" t="s">
        <v>636</v>
      </c>
      <c r="R142" s="5">
        <v>4500</v>
      </c>
      <c r="S142" s="5" t="s">
        <v>54</v>
      </c>
      <c r="T142" s="5">
        <v>0</v>
      </c>
      <c r="U142" s="5" t="s">
        <v>754</v>
      </c>
      <c r="V142" s="5" t="s">
        <v>1285</v>
      </c>
      <c r="W142" s="5" t="s">
        <v>857</v>
      </c>
      <c r="X142" s="18" t="s">
        <v>627</v>
      </c>
      <c r="Y142" s="5">
        <v>140000</v>
      </c>
      <c r="Z142" s="5">
        <v>140180</v>
      </c>
      <c r="AA142" s="5">
        <v>0</v>
      </c>
    </row>
    <row r="143" spans="1:27" x14ac:dyDescent="0.25">
      <c r="A143" s="5" t="s">
        <v>955</v>
      </c>
      <c r="B143" s="5" t="s">
        <v>187</v>
      </c>
      <c r="C143" s="28">
        <v>3170</v>
      </c>
      <c r="E143" s="5">
        <f>products[[#This Row],[stock]]*products[[#This Row],[buy price]]</f>
        <v>0</v>
      </c>
      <c r="F143" s="33"/>
      <c r="G143" s="5">
        <v>1</v>
      </c>
      <c r="H143" s="5" t="s">
        <v>148</v>
      </c>
      <c r="I143" s="35">
        <v>3500</v>
      </c>
      <c r="J143" s="5" t="s">
        <v>54</v>
      </c>
      <c r="K143" s="5">
        <v>0</v>
      </c>
      <c r="L143" s="5" t="str">
        <f>VLOOKUP(products[[#This Row],[sellunit]],AJ:AK,2,0)</f>
        <v>dozen</v>
      </c>
      <c r="M143" s="5" t="s">
        <v>187</v>
      </c>
      <c r="N143" s="28">
        <f>products[[#This Row],[buy price]]</f>
        <v>3170</v>
      </c>
      <c r="P143" s="5">
        <v>1</v>
      </c>
      <c r="Q143" s="5" t="s">
        <v>636</v>
      </c>
      <c r="R143" s="5">
        <v>5000</v>
      </c>
      <c r="S143" s="5" t="s">
        <v>54</v>
      </c>
      <c r="T143" s="5">
        <v>0</v>
      </c>
      <c r="U143" s="5" t="s">
        <v>754</v>
      </c>
      <c r="V143" s="5" t="s">
        <v>1285</v>
      </c>
      <c r="W143" s="5" t="s">
        <v>857</v>
      </c>
      <c r="X143" s="18" t="s">
        <v>627</v>
      </c>
      <c r="Y143" s="5">
        <v>140000</v>
      </c>
      <c r="Z143" s="5">
        <v>140190</v>
      </c>
      <c r="AA143" s="5">
        <v>0</v>
      </c>
    </row>
    <row r="144" spans="1:27" x14ac:dyDescent="0.25">
      <c r="A144" s="5" t="s">
        <v>956</v>
      </c>
      <c r="B144" s="5" t="s">
        <v>1136</v>
      </c>
      <c r="C144" s="28">
        <v>4000</v>
      </c>
      <c r="E144" s="5">
        <f>products[[#This Row],[stock]]*products[[#This Row],[buy price]]</f>
        <v>0</v>
      </c>
      <c r="F144" s="33"/>
      <c r="G144" s="5">
        <v>1</v>
      </c>
      <c r="H144" s="5" t="s">
        <v>148</v>
      </c>
      <c r="I144" s="35">
        <v>4710</v>
      </c>
      <c r="J144" s="5" t="s">
        <v>54</v>
      </c>
      <c r="K144" s="5">
        <v>0</v>
      </c>
      <c r="L144" s="5" t="str">
        <f>VLOOKUP(products[[#This Row],[sellunit]],AJ:AK,2,0)</f>
        <v>dozen</v>
      </c>
      <c r="M144" s="5" t="s">
        <v>1174</v>
      </c>
      <c r="N144" s="28">
        <f>products[[#This Row],[buy price]]</f>
        <v>4000</v>
      </c>
      <c r="P144" s="5">
        <v>1</v>
      </c>
      <c r="Q144" s="5" t="s">
        <v>636</v>
      </c>
      <c r="R144" s="5">
        <v>5500</v>
      </c>
      <c r="S144" s="5" t="s">
        <v>54</v>
      </c>
      <c r="T144" s="5">
        <v>0</v>
      </c>
      <c r="U144" s="5" t="s">
        <v>754</v>
      </c>
      <c r="V144" s="5" t="s">
        <v>1285</v>
      </c>
      <c r="W144" s="5" t="s">
        <v>857</v>
      </c>
      <c r="X144" s="18" t="s">
        <v>627</v>
      </c>
      <c r="Y144" s="5">
        <v>140000</v>
      </c>
      <c r="Z144" s="5">
        <v>140200</v>
      </c>
      <c r="AA144" s="5">
        <v>0</v>
      </c>
    </row>
    <row r="145" spans="1:27" x14ac:dyDescent="0.25">
      <c r="A145" s="5" t="s">
        <v>957</v>
      </c>
      <c r="B145" s="34" t="s">
        <v>191</v>
      </c>
      <c r="C145" s="28">
        <v>3200</v>
      </c>
      <c r="D145" s="5">
        <v>9</v>
      </c>
      <c r="E145" s="5">
        <f>products[[#This Row],[stock]]*products[[#This Row],[buy price]]</f>
        <v>28800</v>
      </c>
      <c r="F145" s="32">
        <v>4000</v>
      </c>
      <c r="G145" s="5">
        <v>1</v>
      </c>
      <c r="H145" s="5" t="s">
        <v>148</v>
      </c>
      <c r="I145" s="35">
        <v>4400</v>
      </c>
      <c r="J145" s="5" t="s">
        <v>54</v>
      </c>
      <c r="K145" s="5">
        <v>1</v>
      </c>
      <c r="L145" s="5" t="str">
        <f>VLOOKUP(products[[#This Row],[sellunit]],AJ:AK,2,0)</f>
        <v>dozen</v>
      </c>
      <c r="M145" s="5" t="s">
        <v>1175</v>
      </c>
      <c r="N145" s="28">
        <v>3800</v>
      </c>
      <c r="P145" s="5">
        <v>1</v>
      </c>
      <c r="Q145" s="5" t="s">
        <v>636</v>
      </c>
      <c r="R145" s="5">
        <v>5500</v>
      </c>
      <c r="S145" s="5" t="s">
        <v>54</v>
      </c>
      <c r="T145" s="5">
        <v>1</v>
      </c>
      <c r="U145" s="5" t="s">
        <v>754</v>
      </c>
      <c r="V145" s="5" t="s">
        <v>1285</v>
      </c>
      <c r="W145" s="5" t="s">
        <v>857</v>
      </c>
      <c r="X145" s="18" t="s">
        <v>627</v>
      </c>
      <c r="Y145" s="5">
        <v>140000</v>
      </c>
      <c r="Z145" s="5">
        <v>140210</v>
      </c>
      <c r="AA145" s="5">
        <v>0</v>
      </c>
    </row>
    <row r="146" spans="1:27" x14ac:dyDescent="0.25">
      <c r="B146" s="5" t="s">
        <v>1371</v>
      </c>
      <c r="C146" s="28">
        <v>3800</v>
      </c>
      <c r="E146" s="5">
        <f>products[[#This Row],[stock]]*products[[#This Row],[buy price]]</f>
        <v>0</v>
      </c>
      <c r="F146" s="32">
        <v>3800</v>
      </c>
      <c r="I146" s="35"/>
      <c r="K146" s="5">
        <v>0</v>
      </c>
      <c r="N146" s="28">
        <f>products[[#This Row],[buy price]]</f>
        <v>3800</v>
      </c>
    </row>
    <row r="147" spans="1:27" x14ac:dyDescent="0.25">
      <c r="B147" s="5" t="s">
        <v>1441</v>
      </c>
      <c r="C147" s="28"/>
      <c r="D147" s="5">
        <v>204</v>
      </c>
      <c r="E147" s="37" t="e">
        <f>#REF!*products[[#This Row],[buy price]]</f>
        <v>#REF!</v>
      </c>
      <c r="I147" s="35"/>
      <c r="N147" s="28">
        <f>products[[#This Row],[buy price]]</f>
        <v>0</v>
      </c>
    </row>
    <row r="148" spans="1:27" x14ac:dyDescent="0.25">
      <c r="A148" s="5" t="s">
        <v>192</v>
      </c>
      <c r="B148" s="34" t="s">
        <v>1402</v>
      </c>
      <c r="C148" s="28">
        <v>400</v>
      </c>
      <c r="E148" s="5">
        <f>products[[#This Row],[stock]]*products[[#This Row],[buy price]]</f>
        <v>0</v>
      </c>
      <c r="F148" s="32">
        <v>500</v>
      </c>
      <c r="G148" s="5">
        <v>1</v>
      </c>
      <c r="H148" s="5" t="s">
        <v>636</v>
      </c>
      <c r="I148" s="35">
        <v>550</v>
      </c>
      <c r="J148" s="5" t="s">
        <v>54</v>
      </c>
      <c r="K148" s="5">
        <v>1</v>
      </c>
      <c r="L148" s="5" t="str">
        <f>VLOOKUP(products[[#This Row],[sellunit]],AJ:AK,2,0)</f>
        <v>packet</v>
      </c>
      <c r="M148" s="5" t="s">
        <v>1176</v>
      </c>
      <c r="N148" s="28">
        <f>products[[#This Row],[buy price]]</f>
        <v>400</v>
      </c>
      <c r="P148" s="5">
        <v>1</v>
      </c>
      <c r="Q148" s="5" t="s">
        <v>636</v>
      </c>
      <c r="R148" s="5">
        <v>700</v>
      </c>
      <c r="S148" s="5" t="s">
        <v>54</v>
      </c>
      <c r="T148" s="5">
        <v>1</v>
      </c>
      <c r="U148" s="5" t="s">
        <v>754</v>
      </c>
      <c r="V148" s="5" t="s">
        <v>1100</v>
      </c>
      <c r="W148" s="5" t="s">
        <v>857</v>
      </c>
      <c r="X148" s="18" t="s">
        <v>627</v>
      </c>
      <c r="Y148" s="5">
        <v>150000</v>
      </c>
      <c r="Z148" s="5">
        <v>150010</v>
      </c>
      <c r="AA148" s="5">
        <v>1</v>
      </c>
    </row>
    <row r="149" spans="1:27" x14ac:dyDescent="0.25">
      <c r="A149" s="5" t="s">
        <v>194</v>
      </c>
      <c r="B149" s="5" t="s">
        <v>625</v>
      </c>
      <c r="C149" s="28">
        <v>630</v>
      </c>
      <c r="D149" s="5">
        <v>7</v>
      </c>
      <c r="E149" s="5">
        <f>products[[#This Row],[stock]]*products[[#This Row],[buy price]]</f>
        <v>4410</v>
      </c>
      <c r="F149" s="33">
        <v>950</v>
      </c>
      <c r="G149" s="5">
        <v>1</v>
      </c>
      <c r="H149" s="5" t="s">
        <v>636</v>
      </c>
      <c r="I149" s="35">
        <v>1000</v>
      </c>
      <c r="J149" s="5" t="s">
        <v>54</v>
      </c>
      <c r="K149" s="5">
        <v>1</v>
      </c>
      <c r="L149" s="5" t="str">
        <f>VLOOKUP(products[[#This Row],[sellunit]],AJ:AK,2,0)</f>
        <v>packet</v>
      </c>
      <c r="M149" s="5" t="s">
        <v>1177</v>
      </c>
      <c r="N149" s="28">
        <f>products[[#This Row],[buy price]]</f>
        <v>630</v>
      </c>
      <c r="P149" s="5">
        <v>1</v>
      </c>
      <c r="Q149" s="5" t="s">
        <v>636</v>
      </c>
      <c r="R149" s="5">
        <v>1000</v>
      </c>
      <c r="S149" s="5" t="s">
        <v>54</v>
      </c>
      <c r="T149" s="5">
        <v>1</v>
      </c>
      <c r="U149" s="5" t="s">
        <v>754</v>
      </c>
      <c r="V149" s="5" t="s">
        <v>1100</v>
      </c>
      <c r="W149" s="5" t="s">
        <v>857</v>
      </c>
      <c r="X149" s="18" t="s">
        <v>627</v>
      </c>
      <c r="Y149" s="5">
        <v>150000</v>
      </c>
      <c r="Z149" s="5">
        <v>150020</v>
      </c>
      <c r="AA149" s="5">
        <v>0</v>
      </c>
    </row>
    <row r="150" spans="1:27" x14ac:dyDescent="0.25">
      <c r="A150" s="5" t="s">
        <v>194</v>
      </c>
      <c r="B150" s="5" t="s">
        <v>195</v>
      </c>
      <c r="C150" s="28">
        <v>630</v>
      </c>
      <c r="D150" s="5">
        <v>7</v>
      </c>
      <c r="E150" s="5">
        <f>products[[#This Row],[stock]]*products[[#This Row],[buy price]]</f>
        <v>4410</v>
      </c>
      <c r="F150" s="33">
        <v>950</v>
      </c>
      <c r="G150" s="5">
        <v>1</v>
      </c>
      <c r="H150" s="5" t="s">
        <v>636</v>
      </c>
      <c r="I150" s="35">
        <v>1000</v>
      </c>
      <c r="J150" s="5" t="s">
        <v>54</v>
      </c>
      <c r="K150" s="5">
        <v>1</v>
      </c>
      <c r="L150" s="5" t="str">
        <f>VLOOKUP(products[[#This Row],[sellunit]],AJ:AK,2,0)</f>
        <v>packet</v>
      </c>
      <c r="M150" s="5" t="s">
        <v>1178</v>
      </c>
      <c r="N150" s="28">
        <f>products[[#This Row],[buy price]]</f>
        <v>630</v>
      </c>
      <c r="P150" s="5">
        <v>1</v>
      </c>
      <c r="Q150" s="5" t="s">
        <v>636</v>
      </c>
      <c r="R150" s="5">
        <v>1000</v>
      </c>
      <c r="S150" s="5" t="s">
        <v>54</v>
      </c>
      <c r="T150" s="5">
        <v>1</v>
      </c>
      <c r="U150" s="5" t="s">
        <v>754</v>
      </c>
      <c r="V150" s="5" t="s">
        <v>1100</v>
      </c>
      <c r="W150" s="5" t="s">
        <v>857</v>
      </c>
      <c r="X150" s="18" t="s">
        <v>627</v>
      </c>
      <c r="Y150" s="5">
        <v>150000</v>
      </c>
      <c r="Z150" s="5">
        <v>150030</v>
      </c>
      <c r="AA150" s="5">
        <v>0</v>
      </c>
    </row>
    <row r="151" spans="1:27" customFormat="1" x14ac:dyDescent="0.25">
      <c r="A151" s="23"/>
      <c r="B151" s="34" t="s">
        <v>1403</v>
      </c>
      <c r="C151" s="28">
        <v>630</v>
      </c>
      <c r="D151" s="5">
        <v>9</v>
      </c>
      <c r="E151" s="5">
        <f>products[[#This Row],[stock]]*products[[#This Row],[buy price]]</f>
        <v>5670</v>
      </c>
      <c r="F151" s="33">
        <v>950</v>
      </c>
      <c r="G151" s="5">
        <v>1</v>
      </c>
      <c r="H151" s="5" t="s">
        <v>636</v>
      </c>
      <c r="I151" s="35">
        <v>1000</v>
      </c>
      <c r="J151" s="5"/>
      <c r="K151" s="5">
        <v>1</v>
      </c>
      <c r="L151" s="5" t="str">
        <f>VLOOKUP(products[[#This Row],[sellunit]],AJ:AK,2,0)</f>
        <v>packet</v>
      </c>
      <c r="M151" s="5" t="s">
        <v>196</v>
      </c>
      <c r="N151" s="28">
        <f>products[[#This Row],[buy price]]</f>
        <v>630</v>
      </c>
      <c r="O151" s="5"/>
      <c r="P151" s="5">
        <v>1</v>
      </c>
      <c r="Q151" s="5" t="s">
        <v>636</v>
      </c>
      <c r="R151" s="5">
        <v>1000</v>
      </c>
      <c r="S151" s="5" t="s">
        <v>54</v>
      </c>
      <c r="T151" s="5">
        <v>1</v>
      </c>
      <c r="U151" s="5" t="s">
        <v>754</v>
      </c>
      <c r="V151" s="5" t="s">
        <v>1100</v>
      </c>
      <c r="W151" s="5" t="s">
        <v>857</v>
      </c>
      <c r="X151" s="18" t="s">
        <v>627</v>
      </c>
      <c r="Y151" s="5">
        <v>150000</v>
      </c>
      <c r="Z151" s="5">
        <v>150031</v>
      </c>
      <c r="AA151" s="5"/>
    </row>
    <row r="152" spans="1:27" customFormat="1" x14ac:dyDescent="0.25">
      <c r="A152" s="24"/>
      <c r="B152" s="5" t="s">
        <v>740</v>
      </c>
      <c r="C152" s="28">
        <v>1300</v>
      </c>
      <c r="D152" s="5"/>
      <c r="E152" s="5">
        <f>products[[#This Row],[stock]]*products[[#This Row],[buy price]]</f>
        <v>0</v>
      </c>
      <c r="F152" s="32"/>
      <c r="G152" s="5">
        <v>0</v>
      </c>
      <c r="H152" s="5"/>
      <c r="I152" s="35"/>
      <c r="J152" s="5"/>
      <c r="K152" s="5">
        <v>0</v>
      </c>
      <c r="L152" s="5">
        <f>VLOOKUP(products[[#This Row],[sellunit]],AJ:AK,2,0)</f>
        <v>0</v>
      </c>
      <c r="M152" s="5" t="s">
        <v>1179</v>
      </c>
      <c r="N152" s="28">
        <f>products[[#This Row],[buy price]]</f>
        <v>1300</v>
      </c>
      <c r="O152" s="5"/>
      <c r="P152" s="5">
        <v>1</v>
      </c>
      <c r="Q152" s="5" t="s">
        <v>636</v>
      </c>
      <c r="R152" s="5">
        <v>2000</v>
      </c>
      <c r="S152" s="5" t="s">
        <v>54</v>
      </c>
      <c r="T152" s="5">
        <v>1</v>
      </c>
      <c r="U152" s="5" t="s">
        <v>754</v>
      </c>
      <c r="V152" s="5" t="s">
        <v>1100</v>
      </c>
      <c r="W152" s="5" t="s">
        <v>857</v>
      </c>
      <c r="X152" s="18" t="s">
        <v>627</v>
      </c>
      <c r="Y152" s="5">
        <v>150000</v>
      </c>
      <c r="Z152" s="5">
        <v>150032</v>
      </c>
      <c r="AA152" s="5"/>
    </row>
    <row r="153" spans="1:27" customFormat="1" x14ac:dyDescent="0.25">
      <c r="A153" s="5" t="s">
        <v>197</v>
      </c>
      <c r="B153" s="5" t="s">
        <v>1137</v>
      </c>
      <c r="C153" s="28">
        <v>1700</v>
      </c>
      <c r="D153" s="5">
        <v>19</v>
      </c>
      <c r="E153" s="5">
        <f>products[[#This Row],[stock]]*products[[#This Row],[buy price]]</f>
        <v>32300</v>
      </c>
      <c r="F153" s="32">
        <v>2500</v>
      </c>
      <c r="G153" s="5">
        <v>1</v>
      </c>
      <c r="H153" s="5" t="s">
        <v>636</v>
      </c>
      <c r="I153" s="35">
        <v>2750</v>
      </c>
      <c r="J153" s="5" t="s">
        <v>54</v>
      </c>
      <c r="K153" s="5">
        <v>1</v>
      </c>
      <c r="L153" s="5" t="str">
        <f>VLOOKUP(products[[#This Row],[sellunit]],AJ:AK,2,0)</f>
        <v>packet</v>
      </c>
      <c r="M153" s="5" t="s">
        <v>198</v>
      </c>
      <c r="N153" s="28">
        <f>products[[#This Row],[buy price]]</f>
        <v>1700</v>
      </c>
      <c r="O153" s="5"/>
      <c r="P153" s="5">
        <v>1</v>
      </c>
      <c r="Q153" s="5" t="s">
        <v>636</v>
      </c>
      <c r="R153" s="5">
        <v>2500</v>
      </c>
      <c r="S153" s="5" t="s">
        <v>54</v>
      </c>
      <c r="T153" s="5">
        <v>1</v>
      </c>
      <c r="U153" s="5" t="s">
        <v>754</v>
      </c>
      <c r="V153" s="5" t="s">
        <v>1100</v>
      </c>
      <c r="W153" s="5" t="s">
        <v>857</v>
      </c>
      <c r="X153" s="18" t="s">
        <v>627</v>
      </c>
      <c r="Y153" s="5">
        <v>150000</v>
      </c>
      <c r="Z153" s="5">
        <v>150040</v>
      </c>
      <c r="AA153" s="5">
        <v>0</v>
      </c>
    </row>
    <row r="154" spans="1:27" customFormat="1" x14ac:dyDescent="0.25">
      <c r="A154" s="5" t="s">
        <v>199</v>
      </c>
      <c r="B154" s="5" t="s">
        <v>200</v>
      </c>
      <c r="C154" s="28">
        <v>3000</v>
      </c>
      <c r="D154" s="5"/>
      <c r="E154" s="5">
        <f>products[[#This Row],[stock]]*products[[#This Row],[buy price]]</f>
        <v>0</v>
      </c>
      <c r="F154" s="32">
        <v>3700</v>
      </c>
      <c r="G154" s="5">
        <v>50</v>
      </c>
      <c r="H154" s="5" t="s">
        <v>54</v>
      </c>
      <c r="I154" s="35">
        <v>4000</v>
      </c>
      <c r="J154" s="5" t="s">
        <v>54</v>
      </c>
      <c r="K154" s="5">
        <v>1</v>
      </c>
      <c r="L154" s="5" t="str">
        <f>VLOOKUP(products[[#This Row],[sellunit]],AJ:AK,2,0)</f>
        <v>single</v>
      </c>
      <c r="M154" s="5" t="s">
        <v>200</v>
      </c>
      <c r="N154" s="28">
        <f>products[[#This Row],[buy price]]</f>
        <v>3000</v>
      </c>
      <c r="O154" s="5"/>
      <c r="P154" s="5">
        <v>1</v>
      </c>
      <c r="Q154" s="5" t="s">
        <v>636</v>
      </c>
      <c r="R154" s="5">
        <v>4500</v>
      </c>
      <c r="S154" s="5" t="s">
        <v>54</v>
      </c>
      <c r="T154" s="5">
        <v>0</v>
      </c>
      <c r="U154" s="5" t="s">
        <v>754</v>
      </c>
      <c r="V154" s="5" t="s">
        <v>1100</v>
      </c>
      <c r="W154" s="5" t="s">
        <v>857</v>
      </c>
      <c r="X154" s="18" t="s">
        <v>627</v>
      </c>
      <c r="Y154" s="5">
        <v>150000</v>
      </c>
      <c r="Z154" s="5">
        <v>150050</v>
      </c>
      <c r="AA154" s="5">
        <v>0</v>
      </c>
    </row>
    <row r="155" spans="1:27" customFormat="1" x14ac:dyDescent="0.25">
      <c r="A155" s="5" t="s">
        <v>201</v>
      </c>
      <c r="B155" s="5" t="s">
        <v>202</v>
      </c>
      <c r="C155" s="28">
        <v>2900</v>
      </c>
      <c r="D155" s="5"/>
      <c r="E155" s="5">
        <f>products[[#This Row],[stock]]*products[[#This Row],[buy price]]</f>
        <v>0</v>
      </c>
      <c r="F155" s="33">
        <v>3500</v>
      </c>
      <c r="G155" s="5">
        <v>1</v>
      </c>
      <c r="H155" s="5" t="s">
        <v>215</v>
      </c>
      <c r="I155" s="35">
        <v>3750</v>
      </c>
      <c r="J155" s="5" t="s">
        <v>54</v>
      </c>
      <c r="K155" s="5">
        <v>1</v>
      </c>
      <c r="L155" s="5" t="str">
        <f>VLOOKUP(products[[#This Row],[sellunit]],AJ:AK,2,0)</f>
        <v>jar</v>
      </c>
      <c r="M155" s="5" t="s">
        <v>1180</v>
      </c>
      <c r="N155" s="28">
        <f>products[[#This Row],[buy price]]</f>
        <v>2900</v>
      </c>
      <c r="O155" s="5"/>
      <c r="P155" s="5">
        <v>1</v>
      </c>
      <c r="Q155" s="5" t="s">
        <v>636</v>
      </c>
      <c r="R155" s="5">
        <v>4000</v>
      </c>
      <c r="S155" s="5" t="s">
        <v>54</v>
      </c>
      <c r="T155" s="5">
        <v>1</v>
      </c>
      <c r="U155" s="5" t="s">
        <v>754</v>
      </c>
      <c r="V155" s="5" t="s">
        <v>1100</v>
      </c>
      <c r="W155" s="5" t="s">
        <v>857</v>
      </c>
      <c r="X155" s="18" t="s">
        <v>627</v>
      </c>
      <c r="Y155" s="5">
        <v>150000</v>
      </c>
      <c r="Z155" s="5">
        <v>150060</v>
      </c>
      <c r="AA155" s="5">
        <v>1</v>
      </c>
    </row>
    <row r="156" spans="1:27" customFormat="1" x14ac:dyDescent="0.25">
      <c r="A156" s="5" t="s">
        <v>203</v>
      </c>
      <c r="B156" s="5" t="s">
        <v>204</v>
      </c>
      <c r="C156" s="28">
        <v>2430</v>
      </c>
      <c r="D156" s="5"/>
      <c r="E156" s="5">
        <f>products[[#This Row],[stock]]*products[[#This Row],[buy price]]</f>
        <v>0</v>
      </c>
      <c r="F156" s="32">
        <v>2850</v>
      </c>
      <c r="G156" s="5">
        <v>1</v>
      </c>
      <c r="H156" s="5" t="s">
        <v>636</v>
      </c>
      <c r="I156" s="35">
        <v>3000</v>
      </c>
      <c r="J156" s="5" t="s">
        <v>54</v>
      </c>
      <c r="K156" s="5">
        <v>1</v>
      </c>
      <c r="L156" s="5" t="str">
        <f>VLOOKUP(products[[#This Row],[sellunit]],AJ:AK,2,0)</f>
        <v>packet</v>
      </c>
      <c r="M156" s="5" t="s">
        <v>1181</v>
      </c>
      <c r="N156" s="28">
        <f>products[[#This Row],[buy price]]</f>
        <v>2430</v>
      </c>
      <c r="O156" s="5"/>
      <c r="P156" s="5">
        <v>1</v>
      </c>
      <c r="Q156" s="5" t="s">
        <v>636</v>
      </c>
      <c r="R156" s="5">
        <v>3400</v>
      </c>
      <c r="S156" s="5" t="s">
        <v>54</v>
      </c>
      <c r="T156" s="5">
        <v>1</v>
      </c>
      <c r="U156" s="5" t="s">
        <v>754</v>
      </c>
      <c r="V156" s="5" t="s">
        <v>1100</v>
      </c>
      <c r="W156" s="5" t="s">
        <v>857</v>
      </c>
      <c r="X156" s="18" t="s">
        <v>627</v>
      </c>
      <c r="Y156" s="5">
        <v>150000</v>
      </c>
      <c r="Z156" s="5">
        <v>150070</v>
      </c>
      <c r="AA156" s="5">
        <v>0</v>
      </c>
    </row>
    <row r="157" spans="1:27" customFormat="1" x14ac:dyDescent="0.25">
      <c r="A157" s="24"/>
      <c r="B157" s="5" t="s">
        <v>205</v>
      </c>
      <c r="C157" s="28"/>
      <c r="D157" s="5"/>
      <c r="E157" s="5">
        <f>products[[#This Row],[stock]]*products[[#This Row],[buy price]]</f>
        <v>0</v>
      </c>
      <c r="F157" s="32"/>
      <c r="G157" s="5">
        <v>1</v>
      </c>
      <c r="H157" s="5" t="s">
        <v>636</v>
      </c>
      <c r="I157" s="35"/>
      <c r="J157" s="5"/>
      <c r="K157" s="5">
        <v>0</v>
      </c>
      <c r="L157" s="5" t="str">
        <f>VLOOKUP(products[[#This Row],[sellunit]],AJ:AK,2,0)</f>
        <v>packet</v>
      </c>
      <c r="M157" s="5" t="s">
        <v>205</v>
      </c>
      <c r="N157" s="28">
        <f>products[[#This Row],[buy price]]</f>
        <v>0</v>
      </c>
      <c r="O157" s="5"/>
      <c r="P157" s="5">
        <v>1</v>
      </c>
      <c r="Q157" s="5" t="s">
        <v>636</v>
      </c>
      <c r="R157" s="5">
        <v>2500</v>
      </c>
      <c r="S157" s="5" t="s">
        <v>54</v>
      </c>
      <c r="T157" s="5">
        <v>0</v>
      </c>
      <c r="U157" s="5" t="s">
        <v>754</v>
      </c>
      <c r="V157" s="5" t="s">
        <v>1100</v>
      </c>
      <c r="W157" s="5" t="s">
        <v>857</v>
      </c>
      <c r="X157" s="18" t="s">
        <v>627</v>
      </c>
      <c r="Y157" s="5">
        <v>150000</v>
      </c>
      <c r="Z157" s="5">
        <v>150071</v>
      </c>
      <c r="AA157" s="5"/>
    </row>
    <row r="158" spans="1:27" customFormat="1" x14ac:dyDescent="0.25">
      <c r="A158" s="5" t="s">
        <v>206</v>
      </c>
      <c r="B158" s="5" t="s">
        <v>207</v>
      </c>
      <c r="C158" s="28">
        <v>7000</v>
      </c>
      <c r="D158" s="5"/>
      <c r="E158" s="5">
        <f>products[[#This Row],[stock]]*products[[#This Row],[buy price]]</f>
        <v>0</v>
      </c>
      <c r="F158" s="32">
        <v>8400</v>
      </c>
      <c r="G158" s="5">
        <v>12</v>
      </c>
      <c r="H158" s="5" t="s">
        <v>54</v>
      </c>
      <c r="I158" s="35">
        <v>9000</v>
      </c>
      <c r="J158" s="5" t="s">
        <v>54</v>
      </c>
      <c r="K158" s="5">
        <v>1</v>
      </c>
      <c r="L158" s="5" t="str">
        <f>VLOOKUP(products[[#This Row],[sellunit]],AJ:AK,2,0)</f>
        <v>single</v>
      </c>
      <c r="M158" s="5" t="s">
        <v>207</v>
      </c>
      <c r="N158" s="28">
        <f>products[[#This Row],[buy price]]</f>
        <v>7000</v>
      </c>
      <c r="O158" s="5"/>
      <c r="P158" s="5">
        <v>1</v>
      </c>
      <c r="Q158" s="5" t="s">
        <v>636</v>
      </c>
      <c r="R158" s="5">
        <v>9500</v>
      </c>
      <c r="S158" s="5" t="s">
        <v>54</v>
      </c>
      <c r="T158" s="5">
        <v>0</v>
      </c>
      <c r="U158" s="5" t="s">
        <v>754</v>
      </c>
      <c r="V158" s="5" t="s">
        <v>1100</v>
      </c>
      <c r="W158" s="5" t="s">
        <v>857</v>
      </c>
      <c r="X158" s="18" t="s">
        <v>627</v>
      </c>
      <c r="Y158" s="5">
        <v>150000</v>
      </c>
      <c r="Z158" s="5">
        <v>150080</v>
      </c>
      <c r="AA158" s="5">
        <v>0</v>
      </c>
    </row>
    <row r="159" spans="1:27" customFormat="1" x14ac:dyDescent="0.25">
      <c r="A159" s="5" t="s">
        <v>208</v>
      </c>
      <c r="B159" s="5" t="s">
        <v>209</v>
      </c>
      <c r="C159" s="28">
        <v>43000</v>
      </c>
      <c r="D159" s="5"/>
      <c r="E159" s="5">
        <f>products[[#This Row],[stock]]*products[[#This Row],[buy price]]</f>
        <v>0</v>
      </c>
      <c r="F159" s="33"/>
      <c r="G159" s="5">
        <v>1</v>
      </c>
      <c r="H159" s="5" t="s">
        <v>54</v>
      </c>
      <c r="I159" s="35">
        <v>48500</v>
      </c>
      <c r="J159" s="5" t="s">
        <v>54</v>
      </c>
      <c r="K159" s="5">
        <v>0</v>
      </c>
      <c r="L159" s="5" t="str">
        <f>VLOOKUP(products[[#This Row],[sellunit]],AJ:AK,2,0)</f>
        <v>single</v>
      </c>
      <c r="M159" s="5" t="s">
        <v>209</v>
      </c>
      <c r="N159" s="28">
        <f>products[[#This Row],[buy price]]</f>
        <v>43000</v>
      </c>
      <c r="O159" s="5"/>
      <c r="P159" s="5">
        <v>1</v>
      </c>
      <c r="Q159" s="5" t="s">
        <v>636</v>
      </c>
      <c r="R159" s="5">
        <v>55000</v>
      </c>
      <c r="S159" s="5" t="s">
        <v>54</v>
      </c>
      <c r="T159" s="5">
        <v>0</v>
      </c>
      <c r="U159" s="5" t="s">
        <v>754</v>
      </c>
      <c r="V159" s="5" t="s">
        <v>1100</v>
      </c>
      <c r="W159" s="5" t="s">
        <v>857</v>
      </c>
      <c r="X159" s="18" t="s">
        <v>627</v>
      </c>
      <c r="Y159" s="5">
        <v>150000</v>
      </c>
      <c r="Z159" s="5">
        <v>150090</v>
      </c>
      <c r="AA159" s="5">
        <v>0</v>
      </c>
    </row>
    <row r="160" spans="1:27" customFormat="1" x14ac:dyDescent="0.25">
      <c r="A160" s="24"/>
      <c r="B160" s="5" t="s">
        <v>210</v>
      </c>
      <c r="C160" s="28">
        <v>22000</v>
      </c>
      <c r="D160" s="5"/>
      <c r="E160" s="5">
        <f>products[[#This Row],[stock]]*products[[#This Row],[buy price]]</f>
        <v>0</v>
      </c>
      <c r="F160" s="32"/>
      <c r="G160" s="5">
        <v>1</v>
      </c>
      <c r="H160" s="5" t="s">
        <v>54</v>
      </c>
      <c r="I160" s="35"/>
      <c r="J160" s="5"/>
      <c r="K160" s="5">
        <v>0</v>
      </c>
      <c r="L160" s="5" t="str">
        <f>VLOOKUP(products[[#This Row],[sellunit]],AJ:AK,2,0)</f>
        <v>single</v>
      </c>
      <c r="M160" s="5" t="s">
        <v>210</v>
      </c>
      <c r="N160" s="28">
        <v>23000</v>
      </c>
      <c r="O160" s="5"/>
      <c r="P160" s="5">
        <v>1</v>
      </c>
      <c r="Q160" s="5" t="s">
        <v>636</v>
      </c>
      <c r="R160" s="5">
        <v>30000</v>
      </c>
      <c r="S160" s="5" t="s">
        <v>54</v>
      </c>
      <c r="T160" s="5">
        <v>1</v>
      </c>
      <c r="U160" s="5" t="s">
        <v>754</v>
      </c>
      <c r="V160" s="5" t="s">
        <v>1100</v>
      </c>
      <c r="W160" s="5" t="s">
        <v>857</v>
      </c>
      <c r="X160" s="18" t="s">
        <v>627</v>
      </c>
      <c r="Y160" s="5">
        <v>150000</v>
      </c>
      <c r="Z160" s="5">
        <v>150091</v>
      </c>
      <c r="AA160" s="5"/>
    </row>
    <row r="161" spans="1:27" customFormat="1" x14ac:dyDescent="0.25">
      <c r="A161" s="5" t="s">
        <v>211</v>
      </c>
      <c r="B161" s="5" t="s">
        <v>212</v>
      </c>
      <c r="C161" s="28">
        <v>50000</v>
      </c>
      <c r="D161" s="5"/>
      <c r="E161" s="5">
        <f>products[[#This Row],[stock]]*products[[#This Row],[buy price]]</f>
        <v>0</v>
      </c>
      <c r="F161" s="33">
        <v>105000</v>
      </c>
      <c r="G161" s="5">
        <v>1</v>
      </c>
      <c r="H161" s="5" t="s">
        <v>54</v>
      </c>
      <c r="I161" s="35">
        <v>125000</v>
      </c>
      <c r="J161" s="5" t="s">
        <v>54</v>
      </c>
      <c r="K161" s="5">
        <v>1</v>
      </c>
      <c r="L161" s="5" t="str">
        <f>VLOOKUP(products[[#This Row],[sellunit]],AJ:AK,2,0)</f>
        <v>single</v>
      </c>
      <c r="M161" s="5" t="s">
        <v>212</v>
      </c>
      <c r="N161" s="28">
        <f>products[[#This Row],[buy price]]</f>
        <v>50000</v>
      </c>
      <c r="O161" s="5"/>
      <c r="P161" s="5">
        <v>1</v>
      </c>
      <c r="Q161" s="5" t="s">
        <v>636</v>
      </c>
      <c r="R161" s="5">
        <v>75000</v>
      </c>
      <c r="S161" s="5" t="s">
        <v>54</v>
      </c>
      <c r="T161" s="5">
        <v>0</v>
      </c>
      <c r="U161" s="5" t="s">
        <v>754</v>
      </c>
      <c r="V161" s="5" t="s">
        <v>1100</v>
      </c>
      <c r="W161" s="5" t="s">
        <v>857</v>
      </c>
      <c r="X161" s="18" t="s">
        <v>627</v>
      </c>
      <c r="Y161" s="5">
        <v>150000</v>
      </c>
      <c r="Z161" s="5">
        <v>150100</v>
      </c>
      <c r="AA161" s="5">
        <v>0</v>
      </c>
    </row>
    <row r="162" spans="1:27" customFormat="1" x14ac:dyDescent="0.25">
      <c r="A162" s="5"/>
      <c r="B162" s="5" t="s">
        <v>1445</v>
      </c>
      <c r="C162" s="28"/>
      <c r="D162" s="5">
        <v>24</v>
      </c>
      <c r="E162" s="37" t="e">
        <f>#REF!*products[[#This Row],[buy price]]</f>
        <v>#REF!</v>
      </c>
      <c r="F162" s="32"/>
      <c r="G162" s="5"/>
      <c r="H162" s="5"/>
      <c r="I162" s="35"/>
      <c r="J162" s="5"/>
      <c r="K162" s="5"/>
      <c r="L162" s="5"/>
      <c r="M162" s="5"/>
      <c r="N162" s="28">
        <f>products[[#This Row],[buy price]]</f>
        <v>0</v>
      </c>
      <c r="O162" s="5"/>
      <c r="P162" s="5"/>
      <c r="Q162" s="5"/>
      <c r="R162" s="5"/>
      <c r="S162" s="5"/>
      <c r="T162" s="5"/>
      <c r="U162" s="5"/>
      <c r="V162" s="5"/>
      <c r="W162" s="5"/>
      <c r="X162" s="18"/>
      <c r="Y162" s="5"/>
      <c r="Z162" s="5"/>
      <c r="AA162" s="5"/>
    </row>
    <row r="163" spans="1:27" customFormat="1" x14ac:dyDescent="0.25">
      <c r="A163" s="5" t="s">
        <v>958</v>
      </c>
      <c r="B163" s="5" t="s">
        <v>216</v>
      </c>
      <c r="C163" s="28">
        <v>36000</v>
      </c>
      <c r="D163" s="5"/>
      <c r="E163" s="5">
        <f>products[[#This Row],[stock]]*products[[#This Row],[buy price]]</f>
        <v>0</v>
      </c>
      <c r="F163" s="33"/>
      <c r="G163" s="5">
        <v>1</v>
      </c>
      <c r="H163" s="5" t="s">
        <v>215</v>
      </c>
      <c r="I163" s="35">
        <v>40000</v>
      </c>
      <c r="J163" s="5" t="s">
        <v>215</v>
      </c>
      <c r="K163" s="5">
        <v>0</v>
      </c>
      <c r="L163" s="5" t="str">
        <f>VLOOKUP(products[[#This Row],[sellunit]],AJ:AK,2,0)</f>
        <v>jar</v>
      </c>
      <c r="M163" s="5" t="s">
        <v>216</v>
      </c>
      <c r="N163" s="28">
        <f>products[[#This Row],[buy price]]</f>
        <v>36000</v>
      </c>
      <c r="O163" s="5"/>
      <c r="P163" s="5">
        <v>1</v>
      </c>
      <c r="Q163" s="5" t="s">
        <v>636</v>
      </c>
      <c r="R163" s="5">
        <v>750</v>
      </c>
      <c r="S163" s="5" t="s">
        <v>54</v>
      </c>
      <c r="T163" s="5">
        <v>1</v>
      </c>
      <c r="U163" s="5" t="s">
        <v>754</v>
      </c>
      <c r="V163" s="5" t="s">
        <v>1286</v>
      </c>
      <c r="W163" s="5" t="s">
        <v>857</v>
      </c>
      <c r="X163" s="18" t="s">
        <v>627</v>
      </c>
      <c r="Y163" s="5">
        <v>170000</v>
      </c>
      <c r="Z163" s="5">
        <v>170020</v>
      </c>
      <c r="AA163" s="5">
        <v>1</v>
      </c>
    </row>
    <row r="164" spans="1:27" x14ac:dyDescent="0.25">
      <c r="A164" s="5" t="s">
        <v>958</v>
      </c>
      <c r="B164" s="34" t="s">
        <v>217</v>
      </c>
      <c r="C164" s="28">
        <v>38000</v>
      </c>
      <c r="E164" s="5">
        <f>products[[#This Row],[stock]]*products[[#This Row],[buy price]]</f>
        <v>0</v>
      </c>
      <c r="F164" s="32">
        <v>30000</v>
      </c>
      <c r="G164" s="5">
        <v>1</v>
      </c>
      <c r="H164" s="5" t="s">
        <v>215</v>
      </c>
      <c r="I164" s="35">
        <v>34000</v>
      </c>
      <c r="J164" s="5" t="s">
        <v>215</v>
      </c>
      <c r="K164" s="5">
        <v>1</v>
      </c>
      <c r="L164" s="5" t="str">
        <f>VLOOKUP(products[[#This Row],[sellunit]],AJ:AK,2,0)</f>
        <v>jar</v>
      </c>
      <c r="M164" s="5" t="s">
        <v>217</v>
      </c>
      <c r="N164" s="28">
        <f>products[[#This Row],[buy price]]</f>
        <v>38000</v>
      </c>
      <c r="P164" s="5">
        <v>1</v>
      </c>
      <c r="Q164" s="5" t="s">
        <v>636</v>
      </c>
      <c r="R164" s="5">
        <v>1000</v>
      </c>
      <c r="S164" s="5" t="s">
        <v>54</v>
      </c>
      <c r="T164" s="5">
        <v>1</v>
      </c>
      <c r="U164" s="5" t="s">
        <v>754</v>
      </c>
      <c r="V164" s="5" t="s">
        <v>1286</v>
      </c>
      <c r="W164" s="5" t="s">
        <v>857</v>
      </c>
      <c r="X164" s="18" t="s">
        <v>627</v>
      </c>
      <c r="Y164" s="5">
        <v>170000</v>
      </c>
      <c r="Z164" s="5">
        <v>170030</v>
      </c>
      <c r="AA164" s="5">
        <v>1</v>
      </c>
    </row>
    <row r="165" spans="1:27" customFormat="1" x14ac:dyDescent="0.25">
      <c r="A165" s="5" t="s">
        <v>958</v>
      </c>
      <c r="B165" s="5" t="s">
        <v>214</v>
      </c>
      <c r="C165" s="28">
        <v>30000</v>
      </c>
      <c r="D165" s="5"/>
      <c r="E165" s="5">
        <f>products[[#This Row],[stock]]*products[[#This Row],[buy price]]</f>
        <v>0</v>
      </c>
      <c r="F165" s="33">
        <v>30000</v>
      </c>
      <c r="G165" s="5">
        <v>1</v>
      </c>
      <c r="H165" s="5" t="s">
        <v>215</v>
      </c>
      <c r="I165" s="35">
        <v>34000</v>
      </c>
      <c r="J165" s="5" t="s">
        <v>215</v>
      </c>
      <c r="K165" s="5">
        <v>1</v>
      </c>
      <c r="L165" s="5" t="str">
        <f>VLOOKUP(products[[#This Row],[sellunit]],AJ:AK,2,0)</f>
        <v>jar</v>
      </c>
      <c r="M165" s="5" t="s">
        <v>214</v>
      </c>
      <c r="N165" s="28">
        <f>products[[#This Row],[buy price]]</f>
        <v>30000</v>
      </c>
      <c r="O165" s="5"/>
      <c r="P165" s="5">
        <v>1</v>
      </c>
      <c r="Q165" s="5" t="s">
        <v>636</v>
      </c>
      <c r="R165" s="5">
        <v>1500</v>
      </c>
      <c r="S165" s="5" t="s">
        <v>54</v>
      </c>
      <c r="T165" s="5">
        <v>1</v>
      </c>
      <c r="U165" s="5" t="s">
        <v>754</v>
      </c>
      <c r="V165" s="5" t="s">
        <v>1286</v>
      </c>
      <c r="W165" s="5" t="s">
        <v>857</v>
      </c>
      <c r="X165" s="18" t="s">
        <v>627</v>
      </c>
      <c r="Y165" s="5">
        <v>170000</v>
      </c>
      <c r="Z165" s="5">
        <v>170010</v>
      </c>
      <c r="AA165" s="5">
        <v>1</v>
      </c>
    </row>
    <row r="166" spans="1:27" customFormat="1" x14ac:dyDescent="0.25">
      <c r="A166" s="24"/>
      <c r="B166" s="5" t="s">
        <v>737</v>
      </c>
      <c r="C166" s="28">
        <v>750</v>
      </c>
      <c r="D166" s="5"/>
      <c r="E166" s="5">
        <f>products[[#This Row],[stock]]*products[[#This Row],[buy price]]</f>
        <v>0</v>
      </c>
      <c r="F166" s="32"/>
      <c r="G166" s="5">
        <v>0</v>
      </c>
      <c r="H166" s="5"/>
      <c r="I166" s="35">
        <v>2000</v>
      </c>
      <c r="J166" s="5"/>
      <c r="K166" s="5">
        <v>0</v>
      </c>
      <c r="L166" s="5">
        <f>VLOOKUP(products[[#This Row],[sellunit]],AJ:AK,2,0)</f>
        <v>0</v>
      </c>
      <c r="M166" s="5" t="s">
        <v>737</v>
      </c>
      <c r="N166" s="28">
        <f>products[[#This Row],[buy price]]</f>
        <v>750</v>
      </c>
      <c r="O166" s="5"/>
      <c r="P166" s="5">
        <v>1</v>
      </c>
      <c r="Q166" s="5" t="s">
        <v>636</v>
      </c>
      <c r="R166" s="5">
        <v>2000</v>
      </c>
      <c r="S166" s="5"/>
      <c r="T166" s="5">
        <v>1</v>
      </c>
      <c r="U166" s="5" t="s">
        <v>754</v>
      </c>
      <c r="V166" s="5" t="s">
        <v>1286</v>
      </c>
      <c r="W166" s="5" t="s">
        <v>857</v>
      </c>
      <c r="X166" s="18" t="s">
        <v>627</v>
      </c>
      <c r="Y166" s="5">
        <v>170000</v>
      </c>
      <c r="Z166" s="5">
        <v>170031</v>
      </c>
      <c r="AA166" s="5"/>
    </row>
    <row r="167" spans="1:27" customFormat="1" x14ac:dyDescent="0.25">
      <c r="A167" s="5" t="s">
        <v>959</v>
      </c>
      <c r="B167" s="5" t="s">
        <v>219</v>
      </c>
      <c r="C167" s="28">
        <v>900</v>
      </c>
      <c r="D167" s="5"/>
      <c r="E167" s="5">
        <f>products[[#This Row],[stock]]*products[[#This Row],[buy price]]</f>
        <v>0</v>
      </c>
      <c r="F167" s="33"/>
      <c r="G167" s="5">
        <v>1</v>
      </c>
      <c r="H167" s="5" t="s">
        <v>636</v>
      </c>
      <c r="I167" s="35">
        <v>60000</v>
      </c>
      <c r="J167" s="5" t="s">
        <v>50</v>
      </c>
      <c r="K167" s="5">
        <v>0</v>
      </c>
      <c r="L167" s="5" t="str">
        <f>VLOOKUP(products[[#This Row],[sellunit]],AJ:AK,2,0)</f>
        <v>packet</v>
      </c>
      <c r="M167" s="5" t="s">
        <v>219</v>
      </c>
      <c r="N167" s="28">
        <f>products[[#This Row],[buy price]]</f>
        <v>900</v>
      </c>
      <c r="O167" s="5"/>
      <c r="P167" s="5">
        <v>1</v>
      </c>
      <c r="Q167" s="5" t="s">
        <v>636</v>
      </c>
      <c r="R167" s="5">
        <v>1500</v>
      </c>
      <c r="S167" s="5" t="s">
        <v>54</v>
      </c>
      <c r="T167" s="5">
        <v>0</v>
      </c>
      <c r="U167" s="5" t="s">
        <v>754</v>
      </c>
      <c r="V167" s="5" t="s">
        <v>1286</v>
      </c>
      <c r="W167" s="5" t="s">
        <v>857</v>
      </c>
      <c r="X167" s="18" t="s">
        <v>627</v>
      </c>
      <c r="Y167" s="5">
        <v>170000</v>
      </c>
      <c r="Z167" s="5">
        <v>170040</v>
      </c>
      <c r="AA167" s="5">
        <v>1</v>
      </c>
    </row>
    <row r="168" spans="1:27" customFormat="1" x14ac:dyDescent="0.25">
      <c r="A168" s="5" t="s">
        <v>960</v>
      </c>
      <c r="B168" s="5" t="s">
        <v>221</v>
      </c>
      <c r="C168" s="28">
        <v>1250</v>
      </c>
      <c r="D168" s="5"/>
      <c r="E168" s="5">
        <f>products[[#This Row],[stock]]*products[[#This Row],[buy price]]</f>
        <v>0</v>
      </c>
      <c r="F168" s="33">
        <v>1450</v>
      </c>
      <c r="G168" s="5">
        <v>1</v>
      </c>
      <c r="H168" s="5" t="s">
        <v>636</v>
      </c>
      <c r="I168" s="35">
        <v>33000</v>
      </c>
      <c r="J168" s="5" t="s">
        <v>50</v>
      </c>
      <c r="K168" s="5">
        <v>1</v>
      </c>
      <c r="L168" s="5" t="str">
        <f>VLOOKUP(products[[#This Row],[sellunit]],AJ:AK,2,0)</f>
        <v>packet</v>
      </c>
      <c r="M168" s="5" t="s">
        <v>221</v>
      </c>
      <c r="N168" s="28">
        <f>products[[#This Row],[buy price]]</f>
        <v>1250</v>
      </c>
      <c r="O168" s="5"/>
      <c r="P168" s="5">
        <v>1</v>
      </c>
      <c r="Q168" s="5" t="s">
        <v>636</v>
      </c>
      <c r="R168" s="5">
        <v>2000</v>
      </c>
      <c r="S168" s="5" t="s">
        <v>54</v>
      </c>
      <c r="T168" s="5">
        <v>0</v>
      </c>
      <c r="U168" s="5" t="s">
        <v>754</v>
      </c>
      <c r="V168" s="5" t="s">
        <v>1286</v>
      </c>
      <c r="W168" s="5" t="s">
        <v>857</v>
      </c>
      <c r="X168" s="18" t="s">
        <v>627</v>
      </c>
      <c r="Y168" s="5">
        <v>170000</v>
      </c>
      <c r="Z168" s="5">
        <v>170050</v>
      </c>
      <c r="AA168" s="5">
        <v>1</v>
      </c>
    </row>
    <row r="169" spans="1:27" customFormat="1" x14ac:dyDescent="0.25">
      <c r="A169" s="5" t="s">
        <v>961</v>
      </c>
      <c r="B169" s="5" t="s">
        <v>223</v>
      </c>
      <c r="C169" s="28">
        <v>950</v>
      </c>
      <c r="D169" s="5"/>
      <c r="E169" s="5">
        <f>products[[#This Row],[stock]]*products[[#This Row],[buy price]]</f>
        <v>0</v>
      </c>
      <c r="F169" s="32">
        <v>1500</v>
      </c>
      <c r="G169" s="5">
        <v>1</v>
      </c>
      <c r="H169" s="5" t="s">
        <v>636</v>
      </c>
      <c r="I169" s="35">
        <v>58000</v>
      </c>
      <c r="J169" s="5" t="s">
        <v>50</v>
      </c>
      <c r="K169" s="5">
        <v>1</v>
      </c>
      <c r="L169" s="5" t="str">
        <f>VLOOKUP(products[[#This Row],[sellunit]],AJ:AK,2,0)</f>
        <v>packet</v>
      </c>
      <c r="M169" s="5" t="s">
        <v>223</v>
      </c>
      <c r="N169" s="28">
        <f>products[[#This Row],[buy price]]</f>
        <v>950</v>
      </c>
      <c r="O169" s="5"/>
      <c r="P169" s="5">
        <v>1</v>
      </c>
      <c r="Q169" s="5" t="s">
        <v>636</v>
      </c>
      <c r="R169" s="5">
        <v>1500</v>
      </c>
      <c r="S169" s="5" t="s">
        <v>54</v>
      </c>
      <c r="T169" s="5">
        <v>0</v>
      </c>
      <c r="U169" s="5" t="s">
        <v>754</v>
      </c>
      <c r="V169" s="5" t="s">
        <v>1286</v>
      </c>
      <c r="W169" s="5" t="s">
        <v>857</v>
      </c>
      <c r="X169" s="18" t="s">
        <v>627</v>
      </c>
      <c r="Y169" s="5">
        <v>170000</v>
      </c>
      <c r="Z169" s="5">
        <v>170060</v>
      </c>
      <c r="AA169" s="5">
        <v>1</v>
      </c>
    </row>
    <row r="170" spans="1:27" customFormat="1" x14ac:dyDescent="0.25">
      <c r="A170" s="5" t="s">
        <v>962</v>
      </c>
      <c r="B170" s="5" t="s">
        <v>225</v>
      </c>
      <c r="C170" s="28">
        <v>1115</v>
      </c>
      <c r="D170" s="5"/>
      <c r="E170" s="5">
        <f>products[[#This Row],[stock]]*products[[#This Row],[buy price]]</f>
        <v>0</v>
      </c>
      <c r="F170" s="32">
        <v>1630</v>
      </c>
      <c r="G170" s="5">
        <v>1</v>
      </c>
      <c r="H170" s="5" t="s">
        <v>636</v>
      </c>
      <c r="I170" s="35">
        <v>62000</v>
      </c>
      <c r="J170" s="5" t="s">
        <v>50</v>
      </c>
      <c r="K170" s="5">
        <v>1</v>
      </c>
      <c r="L170" s="5" t="str">
        <f>VLOOKUP(products[[#This Row],[sellunit]],AJ:AK,2,0)</f>
        <v>packet</v>
      </c>
      <c r="M170" s="5" t="s">
        <v>225</v>
      </c>
      <c r="N170" s="28">
        <v>1620</v>
      </c>
      <c r="O170" s="5"/>
      <c r="P170" s="5">
        <v>1</v>
      </c>
      <c r="Q170" s="5" t="s">
        <v>636</v>
      </c>
      <c r="R170" s="5">
        <v>2000</v>
      </c>
      <c r="S170" s="5" t="s">
        <v>54</v>
      </c>
      <c r="T170" s="5">
        <v>1</v>
      </c>
      <c r="U170" s="5" t="s">
        <v>754</v>
      </c>
      <c r="V170" s="5" t="s">
        <v>1286</v>
      </c>
      <c r="W170" s="5" t="s">
        <v>857</v>
      </c>
      <c r="X170" s="18" t="s">
        <v>627</v>
      </c>
      <c r="Y170" s="5">
        <v>170000</v>
      </c>
      <c r="Z170" s="5">
        <v>170070</v>
      </c>
      <c r="AA170" s="5">
        <v>1</v>
      </c>
    </row>
    <row r="171" spans="1:27" customFormat="1" x14ac:dyDescent="0.25">
      <c r="A171" s="5"/>
      <c r="B171" s="5" t="s">
        <v>1377</v>
      </c>
      <c r="C171" s="28">
        <v>3420</v>
      </c>
      <c r="D171" s="5"/>
      <c r="E171" s="5">
        <f>products[[#This Row],[stock]]*products[[#This Row],[buy price]]</f>
        <v>0</v>
      </c>
      <c r="F171" s="32">
        <v>3420</v>
      </c>
      <c r="G171" s="5">
        <v>1</v>
      </c>
      <c r="H171" s="5" t="s">
        <v>636</v>
      </c>
      <c r="I171" s="35">
        <v>86000</v>
      </c>
      <c r="J171" s="5" t="s">
        <v>50</v>
      </c>
      <c r="K171" s="5">
        <v>1</v>
      </c>
      <c r="L171" s="5"/>
      <c r="M171" s="5"/>
      <c r="N171" s="28">
        <f>products[[#This Row],[buy price]]</f>
        <v>3420</v>
      </c>
      <c r="O171" s="5"/>
      <c r="P171" s="5"/>
      <c r="Q171" s="5"/>
      <c r="R171" s="5"/>
      <c r="S171" s="5"/>
      <c r="T171" s="5"/>
      <c r="U171" s="5"/>
      <c r="V171" s="5"/>
      <c r="W171" s="5"/>
      <c r="X171" s="18"/>
      <c r="Y171" s="5"/>
      <c r="Z171" s="5"/>
      <c r="AA171" s="5"/>
    </row>
    <row r="172" spans="1:27" customFormat="1" x14ac:dyDescent="0.25">
      <c r="A172" s="5" t="s">
        <v>963</v>
      </c>
      <c r="B172" s="5" t="s">
        <v>1397</v>
      </c>
      <c r="C172" s="28">
        <v>1300</v>
      </c>
      <c r="D172" s="5"/>
      <c r="E172" s="5">
        <f>products[[#This Row],[stock]]*products[[#This Row],[buy price]]</f>
        <v>0</v>
      </c>
      <c r="F172" s="32">
        <v>2800</v>
      </c>
      <c r="G172" s="5">
        <v>1</v>
      </c>
      <c r="H172" s="5" t="s">
        <v>636</v>
      </c>
      <c r="I172" s="35">
        <v>60000</v>
      </c>
      <c r="J172" s="5" t="s">
        <v>50</v>
      </c>
      <c r="K172" s="5">
        <v>1</v>
      </c>
      <c r="L172" s="5" t="str">
        <f>VLOOKUP(products[[#This Row],[sellunit]],AJ:AK,2,0)</f>
        <v>packet</v>
      </c>
      <c r="M172" s="5" t="s">
        <v>227</v>
      </c>
      <c r="N172" s="28">
        <f>products[[#This Row],[buy price]]</f>
        <v>1300</v>
      </c>
      <c r="O172" s="5"/>
      <c r="P172" s="5">
        <v>1</v>
      </c>
      <c r="Q172" s="5" t="s">
        <v>636</v>
      </c>
      <c r="R172" s="5">
        <v>2750</v>
      </c>
      <c r="S172" s="5" t="s">
        <v>54</v>
      </c>
      <c r="T172" s="5">
        <v>0</v>
      </c>
      <c r="U172" s="5" t="s">
        <v>754</v>
      </c>
      <c r="V172" s="5" t="s">
        <v>1286</v>
      </c>
      <c r="W172" s="5" t="s">
        <v>857</v>
      </c>
      <c r="X172" s="18" t="s">
        <v>627</v>
      </c>
      <c r="Y172" s="5">
        <v>170000</v>
      </c>
      <c r="Z172" s="5">
        <v>170080</v>
      </c>
      <c r="AA172" s="5">
        <v>1</v>
      </c>
    </row>
    <row r="173" spans="1:27" customFormat="1" x14ac:dyDescent="0.25">
      <c r="A173" s="5" t="s">
        <v>964</v>
      </c>
      <c r="B173" s="5" t="s">
        <v>229</v>
      </c>
      <c r="C173" s="28">
        <v>1875</v>
      </c>
      <c r="D173" s="5"/>
      <c r="E173" s="5">
        <f>products[[#This Row],[stock]]*products[[#This Row],[buy price]]</f>
        <v>0</v>
      </c>
      <c r="F173" s="32">
        <v>2700</v>
      </c>
      <c r="G173" s="5">
        <v>1</v>
      </c>
      <c r="H173" s="5" t="s">
        <v>636</v>
      </c>
      <c r="I173" s="35">
        <v>59000</v>
      </c>
      <c r="J173" s="5" t="s">
        <v>50</v>
      </c>
      <c r="K173" s="5">
        <v>1</v>
      </c>
      <c r="L173" s="5" t="str">
        <f>VLOOKUP(products[[#This Row],[sellunit]],AJ:AK,2,0)</f>
        <v>packet</v>
      </c>
      <c r="M173" s="5" t="s">
        <v>1182</v>
      </c>
      <c r="N173" s="28">
        <v>2700</v>
      </c>
      <c r="O173" s="5"/>
      <c r="P173" s="5">
        <v>1</v>
      </c>
      <c r="Q173" s="5" t="s">
        <v>636</v>
      </c>
      <c r="R173" s="5">
        <v>3700</v>
      </c>
      <c r="S173" s="5" t="s">
        <v>54</v>
      </c>
      <c r="T173" s="5">
        <v>1</v>
      </c>
      <c r="U173" s="5" t="s">
        <v>754</v>
      </c>
      <c r="V173" s="5" t="s">
        <v>1286</v>
      </c>
      <c r="W173" s="5" t="s">
        <v>857</v>
      </c>
      <c r="X173" s="18" t="s">
        <v>627</v>
      </c>
      <c r="Y173" s="5">
        <v>170000</v>
      </c>
      <c r="Z173" s="5">
        <v>170090</v>
      </c>
      <c r="AA173" s="5">
        <v>1</v>
      </c>
    </row>
    <row r="174" spans="1:27" customFormat="1" x14ac:dyDescent="0.25">
      <c r="A174" s="5" t="s">
        <v>965</v>
      </c>
      <c r="B174" s="34" t="s">
        <v>231</v>
      </c>
      <c r="C174" s="28">
        <v>2350</v>
      </c>
      <c r="D174" s="5"/>
      <c r="E174" s="5">
        <f>products[[#This Row],[stock]]*products[[#This Row],[buy price]]</f>
        <v>0</v>
      </c>
      <c r="F174" s="32">
        <v>2850</v>
      </c>
      <c r="G174" s="5">
        <v>1</v>
      </c>
      <c r="H174" s="5" t="s">
        <v>636</v>
      </c>
      <c r="I174" s="35">
        <v>90000</v>
      </c>
      <c r="J174" s="5" t="s">
        <v>50</v>
      </c>
      <c r="K174" s="5">
        <v>1</v>
      </c>
      <c r="L174" s="5" t="str">
        <f>VLOOKUP(products[[#This Row],[sellunit]],AJ:AK,2,0)</f>
        <v>packet</v>
      </c>
      <c r="M174" s="5" t="s">
        <v>1183</v>
      </c>
      <c r="N174" s="28">
        <f>products[[#This Row],[buy price]]</f>
        <v>2350</v>
      </c>
      <c r="O174" s="5"/>
      <c r="P174" s="5">
        <v>1</v>
      </c>
      <c r="Q174" s="5" t="s">
        <v>636</v>
      </c>
      <c r="R174" s="5">
        <v>3500</v>
      </c>
      <c r="S174" s="5" t="s">
        <v>54</v>
      </c>
      <c r="T174" s="5">
        <v>0</v>
      </c>
      <c r="U174" s="5" t="s">
        <v>754</v>
      </c>
      <c r="V174" s="5" t="s">
        <v>1286</v>
      </c>
      <c r="W174" s="5" t="s">
        <v>857</v>
      </c>
      <c r="X174" s="18" t="s">
        <v>627</v>
      </c>
      <c r="Y174" s="5">
        <v>170000</v>
      </c>
      <c r="Z174" s="5">
        <v>170100</v>
      </c>
      <c r="AA174" s="5">
        <v>0</v>
      </c>
    </row>
    <row r="175" spans="1:27" customFormat="1" x14ac:dyDescent="0.25">
      <c r="A175" s="5" t="s">
        <v>966</v>
      </c>
      <c r="B175" s="5" t="s">
        <v>233</v>
      </c>
      <c r="C175" s="28">
        <v>985</v>
      </c>
      <c r="D175" s="5"/>
      <c r="E175" s="5">
        <f>products[[#This Row],[stock]]*products[[#This Row],[buy price]]</f>
        <v>0</v>
      </c>
      <c r="F175" s="32"/>
      <c r="G175" s="5">
        <v>1</v>
      </c>
      <c r="H175" s="5" t="s">
        <v>215</v>
      </c>
      <c r="I175" s="35">
        <v>65000</v>
      </c>
      <c r="J175" s="5" t="s">
        <v>215</v>
      </c>
      <c r="K175" s="5">
        <v>0</v>
      </c>
      <c r="L175" s="5" t="str">
        <f>VLOOKUP(products[[#This Row],[sellunit]],AJ:AK,2,0)</f>
        <v>jar</v>
      </c>
      <c r="M175" s="5" t="s">
        <v>1184</v>
      </c>
      <c r="N175" s="28">
        <f>products[[#This Row],[buy price]]</f>
        <v>985</v>
      </c>
      <c r="O175" s="5"/>
      <c r="P175" s="5">
        <v>1</v>
      </c>
      <c r="Q175" s="5" t="s">
        <v>636</v>
      </c>
      <c r="R175" s="5">
        <v>2000</v>
      </c>
      <c r="S175" s="5" t="s">
        <v>54</v>
      </c>
      <c r="T175" s="5">
        <v>1</v>
      </c>
      <c r="U175" s="5" t="s">
        <v>754</v>
      </c>
      <c r="V175" s="5" t="s">
        <v>1286</v>
      </c>
      <c r="W175" s="5" t="s">
        <v>857</v>
      </c>
      <c r="X175" s="18" t="s">
        <v>627</v>
      </c>
      <c r="Y175" s="5">
        <v>170000</v>
      </c>
      <c r="Z175" s="5">
        <v>170110</v>
      </c>
      <c r="AA175" s="5">
        <v>1</v>
      </c>
    </row>
    <row r="176" spans="1:27" customFormat="1" x14ac:dyDescent="0.25">
      <c r="A176" s="5"/>
      <c r="B176" s="34" t="s">
        <v>1419</v>
      </c>
      <c r="C176" s="28"/>
      <c r="D176" s="5">
        <v>60</v>
      </c>
      <c r="E176" s="5"/>
      <c r="F176" s="32">
        <v>100000</v>
      </c>
      <c r="G176" s="5">
        <v>1</v>
      </c>
      <c r="H176" s="5" t="s">
        <v>636</v>
      </c>
      <c r="I176" s="35">
        <v>102000</v>
      </c>
      <c r="J176" s="5" t="s">
        <v>50</v>
      </c>
      <c r="K176" s="5">
        <v>1</v>
      </c>
      <c r="L176" s="5"/>
      <c r="M176" s="5"/>
      <c r="N176" s="28">
        <f>products[[#This Row],[buy price]]</f>
        <v>0</v>
      </c>
      <c r="O176" s="5"/>
      <c r="P176" s="5"/>
      <c r="Q176" s="5"/>
      <c r="R176" s="5"/>
      <c r="S176" s="5"/>
      <c r="T176" s="5"/>
      <c r="U176" s="5"/>
      <c r="V176" s="5"/>
      <c r="W176" s="5"/>
      <c r="X176" s="18"/>
      <c r="Y176" s="5"/>
      <c r="Z176" s="5"/>
      <c r="AA176" s="5"/>
    </row>
    <row r="177" spans="1:27" customFormat="1" x14ac:dyDescent="0.25">
      <c r="A177" s="5" t="s">
        <v>967</v>
      </c>
      <c r="B177" s="34" t="s">
        <v>235</v>
      </c>
      <c r="C177" s="28">
        <v>1080</v>
      </c>
      <c r="D177" s="5">
        <v>48</v>
      </c>
      <c r="E177" s="5">
        <f>products[[#This Row],[stock]]*products[[#This Row],[buy price]]</f>
        <v>51840</v>
      </c>
      <c r="F177" s="33">
        <v>1220</v>
      </c>
      <c r="G177" s="5">
        <v>1</v>
      </c>
      <c r="H177" s="5" t="s">
        <v>636</v>
      </c>
      <c r="I177" s="35">
        <v>40000</v>
      </c>
      <c r="J177" s="5" t="s">
        <v>50</v>
      </c>
      <c r="K177" s="5">
        <v>1</v>
      </c>
      <c r="L177" s="5" t="str">
        <f>VLOOKUP(products[[#This Row],[sellunit]],AJ:AK,2,0)</f>
        <v>packet</v>
      </c>
      <c r="M177" s="5" t="s">
        <v>1185</v>
      </c>
      <c r="N177" s="28">
        <f>products[[#This Row],[buy price]]</f>
        <v>1080</v>
      </c>
      <c r="O177" s="5"/>
      <c r="P177" s="5">
        <v>1</v>
      </c>
      <c r="Q177" s="5" t="s">
        <v>636</v>
      </c>
      <c r="R177" s="5">
        <v>1500</v>
      </c>
      <c r="S177" s="5" t="s">
        <v>54</v>
      </c>
      <c r="T177" s="5">
        <v>0</v>
      </c>
      <c r="U177" s="5" t="s">
        <v>754</v>
      </c>
      <c r="V177" s="5" t="s">
        <v>1286</v>
      </c>
      <c r="W177" s="5" t="s">
        <v>857</v>
      </c>
      <c r="X177" s="18" t="s">
        <v>627</v>
      </c>
      <c r="Y177" s="5">
        <v>170000</v>
      </c>
      <c r="Z177" s="5">
        <v>170120</v>
      </c>
      <c r="AA177" s="5">
        <v>1</v>
      </c>
    </row>
    <row r="178" spans="1:27" customFormat="1" x14ac:dyDescent="0.25">
      <c r="A178" s="5" t="s">
        <v>968</v>
      </c>
      <c r="B178" s="5" t="s">
        <v>237</v>
      </c>
      <c r="C178" s="28">
        <v>1100</v>
      </c>
      <c r="D178" s="5"/>
      <c r="E178" s="5">
        <f>products[[#This Row],[stock]]*products[[#This Row],[buy price]]</f>
        <v>0</v>
      </c>
      <c r="F178" s="33">
        <v>1250</v>
      </c>
      <c r="G178" s="5">
        <v>1</v>
      </c>
      <c r="H178" s="5" t="s">
        <v>636</v>
      </c>
      <c r="I178" s="35">
        <v>28000</v>
      </c>
      <c r="J178" s="5" t="s">
        <v>50</v>
      </c>
      <c r="K178" s="5">
        <v>1</v>
      </c>
      <c r="L178" s="5" t="str">
        <f>VLOOKUP(products[[#This Row],[sellunit]],AJ:AK,2,0)</f>
        <v>packet</v>
      </c>
      <c r="M178" s="5" t="s">
        <v>1186</v>
      </c>
      <c r="N178" s="28">
        <f>products[[#This Row],[buy price]]</f>
        <v>1100</v>
      </c>
      <c r="O178" s="5"/>
      <c r="P178" s="5">
        <v>1</v>
      </c>
      <c r="Q178" s="5" t="s">
        <v>636</v>
      </c>
      <c r="R178" s="5">
        <v>2000</v>
      </c>
      <c r="S178" s="5" t="s">
        <v>54</v>
      </c>
      <c r="T178" s="5">
        <v>1</v>
      </c>
      <c r="U178" s="5" t="s">
        <v>754</v>
      </c>
      <c r="V178" s="5" t="s">
        <v>1286</v>
      </c>
      <c r="W178" s="5" t="s">
        <v>857</v>
      </c>
      <c r="X178" s="18" t="s">
        <v>627</v>
      </c>
      <c r="Y178" s="5">
        <v>170000</v>
      </c>
      <c r="Z178" s="5">
        <v>170130</v>
      </c>
      <c r="AA178" s="5">
        <v>1</v>
      </c>
    </row>
    <row r="179" spans="1:27" customFormat="1" x14ac:dyDescent="0.25">
      <c r="A179" s="5" t="s">
        <v>969</v>
      </c>
      <c r="B179" s="5" t="s">
        <v>1372</v>
      </c>
      <c r="C179" s="28">
        <v>2300</v>
      </c>
      <c r="D179" s="5">
        <v>24</v>
      </c>
      <c r="E179" s="5">
        <f>products[[#This Row],[stock]]*products[[#This Row],[buy price]]</f>
        <v>55200</v>
      </c>
      <c r="F179" s="33">
        <v>3000</v>
      </c>
      <c r="G179" s="5">
        <v>1</v>
      </c>
      <c r="H179" s="5" t="s">
        <v>636</v>
      </c>
      <c r="I179" s="35">
        <v>3300</v>
      </c>
      <c r="J179" s="5" t="s">
        <v>54</v>
      </c>
      <c r="K179" s="5">
        <v>1</v>
      </c>
      <c r="L179" s="5" t="str">
        <f>VLOOKUP(products[[#This Row],[sellunit]],AJ:AK,2,0)</f>
        <v>packet</v>
      </c>
      <c r="M179" s="5" t="s">
        <v>1187</v>
      </c>
      <c r="N179" s="28">
        <f>products[[#This Row],[buy price]]</f>
        <v>2300</v>
      </c>
      <c r="O179" s="5"/>
      <c r="P179" s="5">
        <v>1</v>
      </c>
      <c r="Q179" s="5" t="s">
        <v>636</v>
      </c>
      <c r="R179" s="5">
        <v>4500</v>
      </c>
      <c r="S179" s="5" t="s">
        <v>54</v>
      </c>
      <c r="T179" s="5">
        <v>1</v>
      </c>
      <c r="U179" s="5" t="s">
        <v>754</v>
      </c>
      <c r="V179" s="5" t="s">
        <v>1286</v>
      </c>
      <c r="W179" s="5" t="s">
        <v>857</v>
      </c>
      <c r="X179" s="18" t="s">
        <v>627</v>
      </c>
      <c r="Y179" s="5">
        <v>170000</v>
      </c>
      <c r="Z179" s="5">
        <v>170140</v>
      </c>
      <c r="AA179" s="5">
        <v>0</v>
      </c>
    </row>
    <row r="180" spans="1:27" customFormat="1" x14ac:dyDescent="0.25">
      <c r="A180" s="5"/>
      <c r="B180" s="5" t="s">
        <v>1373</v>
      </c>
      <c r="C180" s="28">
        <v>3100</v>
      </c>
      <c r="D180" s="5">
        <v>27</v>
      </c>
      <c r="E180" s="5">
        <f>products[[#This Row],[stock]]*products[[#This Row],[buy price]]</f>
        <v>83700</v>
      </c>
      <c r="F180" s="33">
        <v>3550</v>
      </c>
      <c r="G180" s="5">
        <v>1</v>
      </c>
      <c r="H180" s="5" t="s">
        <v>636</v>
      </c>
      <c r="I180" s="35">
        <v>3900</v>
      </c>
      <c r="J180" s="5" t="s">
        <v>54</v>
      </c>
      <c r="K180" s="5">
        <v>1</v>
      </c>
      <c r="L180" s="5"/>
      <c r="M180" s="5"/>
      <c r="N180" s="28">
        <f>products[[#This Row],[buy price]]</f>
        <v>3100</v>
      </c>
      <c r="O180" s="5"/>
      <c r="P180" s="5"/>
      <c r="Q180" s="5"/>
      <c r="R180" s="5"/>
      <c r="S180" s="5"/>
      <c r="T180" s="5"/>
      <c r="U180" s="5"/>
      <c r="V180" s="5"/>
      <c r="W180" s="5"/>
      <c r="X180" s="18"/>
      <c r="Y180" s="5"/>
      <c r="Z180" s="5"/>
      <c r="AA180" s="5"/>
    </row>
    <row r="181" spans="1:27" customFormat="1" x14ac:dyDescent="0.25">
      <c r="A181" s="5"/>
      <c r="B181" s="5" t="s">
        <v>1410</v>
      </c>
      <c r="C181" s="28"/>
      <c r="D181" s="5"/>
      <c r="E181" s="5"/>
      <c r="F181" s="33">
        <v>3750</v>
      </c>
      <c r="G181" s="5">
        <v>1</v>
      </c>
      <c r="H181" s="5" t="s">
        <v>636</v>
      </c>
      <c r="I181" s="35">
        <v>4100</v>
      </c>
      <c r="J181" s="5" t="s">
        <v>54</v>
      </c>
      <c r="K181" s="5">
        <v>1</v>
      </c>
      <c r="L181" s="5"/>
      <c r="M181" s="5"/>
      <c r="N181" s="28">
        <f>products[[#This Row],[buy price]]</f>
        <v>0</v>
      </c>
      <c r="O181" s="5"/>
      <c r="P181" s="5"/>
      <c r="Q181" s="5"/>
      <c r="R181" s="5"/>
      <c r="S181" s="5"/>
      <c r="T181" s="5"/>
      <c r="U181" s="5"/>
      <c r="V181" s="5"/>
      <c r="W181" s="5"/>
      <c r="X181" s="18"/>
      <c r="Y181" s="5"/>
      <c r="Z181" s="5"/>
      <c r="AA181" s="5"/>
    </row>
    <row r="182" spans="1:27" customFormat="1" x14ac:dyDescent="0.25">
      <c r="A182" s="5"/>
      <c r="B182" s="34" t="s">
        <v>1374</v>
      </c>
      <c r="C182" s="28">
        <v>1800</v>
      </c>
      <c r="D182" s="5">
        <v>180</v>
      </c>
      <c r="E182" s="5">
        <f>products[[#This Row],[stock]]*products[[#This Row],[buy price]]</f>
        <v>324000</v>
      </c>
      <c r="F182" s="32">
        <v>2000</v>
      </c>
      <c r="G182" s="5"/>
      <c r="H182" s="5"/>
      <c r="I182" s="35">
        <v>2500</v>
      </c>
      <c r="J182" s="5" t="s">
        <v>54</v>
      </c>
      <c r="K182" s="5">
        <v>1</v>
      </c>
      <c r="L182" s="5"/>
      <c r="M182" s="5"/>
      <c r="N182" s="28">
        <f>products[[#This Row],[buy price]]</f>
        <v>1800</v>
      </c>
      <c r="O182" s="5"/>
      <c r="P182" s="5"/>
      <c r="Q182" s="5"/>
      <c r="R182" s="5"/>
      <c r="S182" s="5"/>
      <c r="T182" s="5"/>
      <c r="U182" s="5"/>
      <c r="V182" s="5"/>
      <c r="W182" s="5"/>
      <c r="X182" s="18"/>
      <c r="Y182" s="5"/>
      <c r="Z182" s="5"/>
      <c r="AA182" s="5"/>
    </row>
    <row r="183" spans="1:27" customFormat="1" x14ac:dyDescent="0.25">
      <c r="A183" s="5"/>
      <c r="B183" s="34" t="s">
        <v>1375</v>
      </c>
      <c r="C183" s="28">
        <v>1800</v>
      </c>
      <c r="D183" s="5">
        <v>120</v>
      </c>
      <c r="E183" s="5">
        <f>products[[#This Row],[stock]]*products[[#This Row],[buy price]]</f>
        <v>216000</v>
      </c>
      <c r="F183" s="32">
        <v>2000</v>
      </c>
      <c r="G183" s="5"/>
      <c r="H183" s="5"/>
      <c r="I183" s="35">
        <v>2400</v>
      </c>
      <c r="J183" s="5" t="s">
        <v>54</v>
      </c>
      <c r="K183" s="5">
        <v>1</v>
      </c>
      <c r="L183" s="5"/>
      <c r="M183" s="5"/>
      <c r="N183" s="28">
        <f>products[[#This Row],[buy price]]</f>
        <v>1800</v>
      </c>
      <c r="O183" s="5"/>
      <c r="P183" s="5"/>
      <c r="Q183" s="5"/>
      <c r="R183" s="5"/>
      <c r="S183" s="5"/>
      <c r="T183" s="5"/>
      <c r="U183" s="5"/>
      <c r="V183" s="5"/>
      <c r="W183" s="5"/>
      <c r="X183" s="18"/>
      <c r="Y183" s="5"/>
      <c r="Z183" s="5"/>
      <c r="AA183" s="5"/>
    </row>
    <row r="184" spans="1:27" customFormat="1" x14ac:dyDescent="0.25">
      <c r="A184" s="5"/>
      <c r="B184" s="5" t="s">
        <v>1376</v>
      </c>
      <c r="C184" s="28">
        <v>9200</v>
      </c>
      <c r="D184" s="5"/>
      <c r="E184" s="5">
        <f>products[[#This Row],[stock]]*products[[#This Row],[buy price]]</f>
        <v>0</v>
      </c>
      <c r="F184" s="32"/>
      <c r="G184" s="5"/>
      <c r="H184" s="5"/>
      <c r="I184" s="35"/>
      <c r="J184" s="5"/>
      <c r="K184" s="5"/>
      <c r="L184" s="5"/>
      <c r="M184" s="5"/>
      <c r="N184" s="28">
        <f>products[[#This Row],[buy price]]</f>
        <v>9200</v>
      </c>
      <c r="O184" s="5"/>
      <c r="P184" s="5"/>
      <c r="Q184" s="5"/>
      <c r="R184" s="5"/>
      <c r="S184" s="5"/>
      <c r="T184" s="5"/>
      <c r="U184" s="5"/>
      <c r="V184" s="5"/>
      <c r="W184" s="5"/>
      <c r="X184" s="18"/>
      <c r="Y184" s="5"/>
      <c r="Z184" s="5"/>
      <c r="AA184" s="5"/>
    </row>
    <row r="185" spans="1:27" customFormat="1" x14ac:dyDescent="0.25">
      <c r="A185" s="5" t="s">
        <v>970</v>
      </c>
      <c r="B185" s="5" t="s">
        <v>241</v>
      </c>
      <c r="C185" s="28">
        <v>5300</v>
      </c>
      <c r="D185" s="5">
        <v>24</v>
      </c>
      <c r="E185" s="5">
        <f>products[[#This Row],[stock]]*products[[#This Row],[buy price]]</f>
        <v>127200</v>
      </c>
      <c r="F185" s="33"/>
      <c r="G185" s="5">
        <v>12</v>
      </c>
      <c r="H185" s="5" t="s">
        <v>54</v>
      </c>
      <c r="I185" s="35">
        <v>5920</v>
      </c>
      <c r="J185" s="5" t="s">
        <v>54</v>
      </c>
      <c r="K185" s="5">
        <v>0</v>
      </c>
      <c r="L185" s="5" t="str">
        <f>VLOOKUP(products[[#This Row],[sellunit]],AJ:AK,2,0)</f>
        <v>single</v>
      </c>
      <c r="M185" s="5" t="s">
        <v>241</v>
      </c>
      <c r="N185" s="28">
        <f>products[[#This Row],[buy price]]</f>
        <v>5300</v>
      </c>
      <c r="O185" s="5"/>
      <c r="P185" s="5">
        <v>1</v>
      </c>
      <c r="Q185" s="5" t="s">
        <v>636</v>
      </c>
      <c r="R185" s="5">
        <v>8000</v>
      </c>
      <c r="S185" s="5" t="s">
        <v>54</v>
      </c>
      <c r="T185" s="5">
        <v>1</v>
      </c>
      <c r="U185" s="5" t="s">
        <v>754</v>
      </c>
      <c r="V185" s="5" t="s">
        <v>1287</v>
      </c>
      <c r="W185" s="5" t="s">
        <v>857</v>
      </c>
      <c r="X185" s="18" t="s">
        <v>627</v>
      </c>
      <c r="Y185" s="5">
        <v>160000</v>
      </c>
      <c r="Z185" s="5">
        <v>160010</v>
      </c>
      <c r="AA185" s="5">
        <v>0</v>
      </c>
    </row>
    <row r="186" spans="1:27" customFormat="1" x14ac:dyDescent="0.25">
      <c r="A186" s="5"/>
      <c r="B186" s="5" t="s">
        <v>1444</v>
      </c>
      <c r="C186" s="28"/>
      <c r="D186" s="5">
        <v>24</v>
      </c>
      <c r="E186" s="37" t="e">
        <f>#REF!*products[[#This Row],[buy price]]</f>
        <v>#REF!</v>
      </c>
      <c r="F186" s="32"/>
      <c r="G186" s="5"/>
      <c r="H186" s="5"/>
      <c r="I186" s="35"/>
      <c r="J186" s="5"/>
      <c r="K186" s="5"/>
      <c r="L186" s="5"/>
      <c r="M186" s="5"/>
      <c r="N186" s="28">
        <f>products[[#This Row],[buy price]]</f>
        <v>0</v>
      </c>
      <c r="O186" s="5"/>
      <c r="P186" s="5"/>
      <c r="Q186" s="5"/>
      <c r="R186" s="5"/>
      <c r="S186" s="5"/>
      <c r="T186" s="5"/>
      <c r="U186" s="5"/>
      <c r="V186" s="5"/>
      <c r="W186" s="5"/>
      <c r="X186" s="18"/>
      <c r="Y186" s="5"/>
      <c r="Z186" s="5"/>
      <c r="AA186" s="5"/>
    </row>
    <row r="187" spans="1:27" x14ac:dyDescent="0.25">
      <c r="A187" s="5" t="s">
        <v>971</v>
      </c>
      <c r="B187" s="34" t="s">
        <v>243</v>
      </c>
      <c r="C187" s="28">
        <v>3650</v>
      </c>
      <c r="D187" s="5">
        <f>240+36</f>
        <v>276</v>
      </c>
      <c r="E187" s="5">
        <f>products[[#This Row],[stock]]*products[[#This Row],[buy price]]</f>
        <v>1007400</v>
      </c>
      <c r="F187" s="32">
        <v>4200</v>
      </c>
      <c r="G187" s="5">
        <v>12</v>
      </c>
      <c r="H187" s="5" t="s">
        <v>54</v>
      </c>
      <c r="I187" s="35">
        <v>4500</v>
      </c>
      <c r="J187" s="5" t="s">
        <v>54</v>
      </c>
      <c r="K187" s="5">
        <v>1</v>
      </c>
      <c r="L187" s="5" t="str">
        <f>VLOOKUP(products[[#This Row],[sellunit]],AJ:AK,2,0)</f>
        <v>single</v>
      </c>
      <c r="M187" s="5" t="s">
        <v>243</v>
      </c>
      <c r="N187" s="28">
        <f>products[[#This Row],[buy price]]</f>
        <v>3650</v>
      </c>
      <c r="P187" s="5">
        <v>1</v>
      </c>
      <c r="Q187" s="5" t="s">
        <v>636</v>
      </c>
      <c r="R187" s="5">
        <v>4500</v>
      </c>
      <c r="S187" s="5" t="s">
        <v>54</v>
      </c>
      <c r="T187" s="5">
        <v>1</v>
      </c>
      <c r="U187" s="5" t="s">
        <v>754</v>
      </c>
      <c r="V187" s="5" t="s">
        <v>1287</v>
      </c>
      <c r="W187" s="5" t="s">
        <v>857</v>
      </c>
      <c r="X187" s="18" t="s">
        <v>627</v>
      </c>
      <c r="Y187" s="5">
        <v>160000</v>
      </c>
      <c r="Z187" s="5">
        <v>160020</v>
      </c>
      <c r="AA187" s="5">
        <v>0</v>
      </c>
    </row>
    <row r="188" spans="1:27" customFormat="1" x14ac:dyDescent="0.25">
      <c r="A188" s="21" t="s">
        <v>972</v>
      </c>
      <c r="B188" s="5" t="s">
        <v>244</v>
      </c>
      <c r="C188" s="28">
        <v>3500</v>
      </c>
      <c r="D188" s="5">
        <v>12</v>
      </c>
      <c r="E188" s="5">
        <f>products[[#This Row],[stock]]*products[[#This Row],[buy price]]</f>
        <v>42000</v>
      </c>
      <c r="F188" s="33">
        <v>4200</v>
      </c>
      <c r="G188" s="5">
        <v>12</v>
      </c>
      <c r="H188" s="5" t="s">
        <v>54</v>
      </c>
      <c r="I188" s="35">
        <v>4500</v>
      </c>
      <c r="J188" s="5" t="s">
        <v>54</v>
      </c>
      <c r="K188" s="5">
        <v>1</v>
      </c>
      <c r="L188" s="5" t="str">
        <f>VLOOKUP(products[[#This Row],[sellunit]],AJ:AK,2,0)</f>
        <v>single</v>
      </c>
      <c r="M188" s="5" t="s">
        <v>244</v>
      </c>
      <c r="N188" s="28">
        <f>products[[#This Row],[buy price]]</f>
        <v>3500</v>
      </c>
      <c r="O188" s="5"/>
      <c r="P188" s="5">
        <v>1</v>
      </c>
      <c r="Q188" s="5" t="s">
        <v>636</v>
      </c>
      <c r="R188" s="5">
        <v>4500</v>
      </c>
      <c r="S188" s="5" t="s">
        <v>54</v>
      </c>
      <c r="T188" s="5">
        <v>1</v>
      </c>
      <c r="U188" s="5" t="s">
        <v>754</v>
      </c>
      <c r="V188" s="5" t="s">
        <v>1287</v>
      </c>
      <c r="W188" s="5" t="s">
        <v>857</v>
      </c>
      <c r="X188" s="18" t="s">
        <v>627</v>
      </c>
      <c r="Y188" s="5">
        <v>160000</v>
      </c>
      <c r="Z188" s="5">
        <v>160021</v>
      </c>
      <c r="AA188" s="5"/>
    </row>
    <row r="189" spans="1:27" customFormat="1" x14ac:dyDescent="0.25">
      <c r="A189" s="24"/>
      <c r="B189" s="5" t="s">
        <v>749</v>
      </c>
      <c r="C189" s="28">
        <v>2100</v>
      </c>
      <c r="D189" s="5"/>
      <c r="E189" s="5">
        <f>products[[#This Row],[stock]]*products[[#This Row],[buy price]]</f>
        <v>0</v>
      </c>
      <c r="F189" s="32"/>
      <c r="G189" s="5">
        <v>0</v>
      </c>
      <c r="H189" s="5"/>
      <c r="I189" s="35"/>
      <c r="J189" s="5"/>
      <c r="K189" s="5">
        <v>0</v>
      </c>
      <c r="L189" s="5">
        <f>VLOOKUP(products[[#This Row],[sellunit]],AJ:AK,2,0)</f>
        <v>0</v>
      </c>
      <c r="M189" s="5" t="s">
        <v>749</v>
      </c>
      <c r="N189" s="28">
        <f>products[[#This Row],[buy price]]</f>
        <v>2100</v>
      </c>
      <c r="O189" s="5"/>
      <c r="P189" s="5">
        <v>1</v>
      </c>
      <c r="Q189" s="5" t="s">
        <v>636</v>
      </c>
      <c r="R189" s="5">
        <v>4000</v>
      </c>
      <c r="S189" s="5"/>
      <c r="T189" s="5">
        <v>1</v>
      </c>
      <c r="U189" s="5" t="s">
        <v>754</v>
      </c>
      <c r="V189" s="5" t="s">
        <v>1287</v>
      </c>
      <c r="W189" s="5" t="s">
        <v>857</v>
      </c>
      <c r="X189" s="18" t="s">
        <v>627</v>
      </c>
      <c r="Y189" s="5">
        <v>160000</v>
      </c>
      <c r="Z189" s="5">
        <v>160022</v>
      </c>
      <c r="AA189" s="5"/>
    </row>
    <row r="190" spans="1:27" customFormat="1" x14ac:dyDescent="0.25">
      <c r="A190" s="5" t="s">
        <v>973</v>
      </c>
      <c r="B190" s="5" t="s">
        <v>626</v>
      </c>
      <c r="C190" s="28">
        <v>3200</v>
      </c>
      <c r="D190" s="5">
        <v>12</v>
      </c>
      <c r="E190" s="5">
        <f>products[[#This Row],[stock]]*products[[#This Row],[buy price]]</f>
        <v>38400</v>
      </c>
      <c r="F190" s="33">
        <v>3500</v>
      </c>
      <c r="G190" s="5">
        <v>12</v>
      </c>
      <c r="H190" s="5" t="s">
        <v>54</v>
      </c>
      <c r="I190" s="35">
        <v>3900</v>
      </c>
      <c r="J190" s="5" t="s">
        <v>54</v>
      </c>
      <c r="K190" s="5">
        <v>1</v>
      </c>
      <c r="L190" s="5" t="str">
        <f>VLOOKUP(products[[#This Row],[sellunit]],AJ:AK,2,0)</f>
        <v>single</v>
      </c>
      <c r="M190" s="5" t="s">
        <v>626</v>
      </c>
      <c r="N190" s="28">
        <f>products[[#This Row],[buy price]]</f>
        <v>3200</v>
      </c>
      <c r="O190" s="5"/>
      <c r="P190" s="5">
        <v>1</v>
      </c>
      <c r="Q190" s="5" t="s">
        <v>636</v>
      </c>
      <c r="R190" s="5">
        <v>4500</v>
      </c>
      <c r="S190" s="5" t="s">
        <v>54</v>
      </c>
      <c r="T190" s="5">
        <v>1</v>
      </c>
      <c r="U190" s="5" t="s">
        <v>754</v>
      </c>
      <c r="V190" s="5" t="s">
        <v>1287</v>
      </c>
      <c r="W190" s="5" t="s">
        <v>857</v>
      </c>
      <c r="X190" s="18" t="s">
        <v>627</v>
      </c>
      <c r="Y190" s="5">
        <v>160000</v>
      </c>
      <c r="Z190" s="5">
        <v>160030</v>
      </c>
      <c r="AA190" s="5">
        <v>0</v>
      </c>
    </row>
    <row r="191" spans="1:27" customFormat="1" x14ac:dyDescent="0.25">
      <c r="A191" s="5" t="s">
        <v>974</v>
      </c>
      <c r="B191" s="34" t="s">
        <v>247</v>
      </c>
      <c r="C191" s="28">
        <v>1550</v>
      </c>
      <c r="D191" s="5">
        <f>188+24</f>
        <v>212</v>
      </c>
      <c r="E191" s="5">
        <f>products[[#This Row],[stock]]*products[[#This Row],[buy price]]</f>
        <v>328600</v>
      </c>
      <c r="F191" s="33">
        <v>2000</v>
      </c>
      <c r="G191" s="5">
        <v>24</v>
      </c>
      <c r="H191" s="5" t="s">
        <v>54</v>
      </c>
      <c r="I191" s="35">
        <v>2200</v>
      </c>
      <c r="J191" s="5" t="s">
        <v>54</v>
      </c>
      <c r="K191" s="5">
        <v>1</v>
      </c>
      <c r="L191" s="5" t="str">
        <f>VLOOKUP(products[[#This Row],[sellunit]],AJ:AK,2,0)</f>
        <v>single</v>
      </c>
      <c r="M191" s="5" t="s">
        <v>247</v>
      </c>
      <c r="N191" s="28">
        <f>products[[#This Row],[buy price]]</f>
        <v>1550</v>
      </c>
      <c r="O191" s="5"/>
      <c r="P191" s="5">
        <v>1</v>
      </c>
      <c r="Q191" s="5" t="s">
        <v>636</v>
      </c>
      <c r="R191" s="5">
        <v>3000</v>
      </c>
      <c r="S191" s="5" t="s">
        <v>54</v>
      </c>
      <c r="T191" s="5">
        <v>1</v>
      </c>
      <c r="U191" s="5" t="s">
        <v>754</v>
      </c>
      <c r="V191" s="5" t="s">
        <v>1287</v>
      </c>
      <c r="W191" s="5" t="s">
        <v>857</v>
      </c>
      <c r="X191" s="18" t="s">
        <v>627</v>
      </c>
      <c r="Y191" s="5">
        <v>160000</v>
      </c>
      <c r="Z191" s="5">
        <v>160040</v>
      </c>
      <c r="AA191" s="5">
        <v>0</v>
      </c>
    </row>
    <row r="192" spans="1:27" customFormat="1" x14ac:dyDescent="0.25">
      <c r="A192" s="5" t="s">
        <v>975</v>
      </c>
      <c r="B192" s="34" t="s">
        <v>249</v>
      </c>
      <c r="C192" s="28">
        <v>4150</v>
      </c>
      <c r="D192" s="5">
        <v>12</v>
      </c>
      <c r="E192" s="5">
        <f>products[[#This Row],[stock]]*products[[#This Row],[buy price]]</f>
        <v>49800</v>
      </c>
      <c r="F192" s="32">
        <v>4800</v>
      </c>
      <c r="G192" s="5">
        <v>12</v>
      </c>
      <c r="H192" s="5" t="s">
        <v>54</v>
      </c>
      <c r="I192" s="35">
        <v>5200</v>
      </c>
      <c r="J192" s="5" t="s">
        <v>54</v>
      </c>
      <c r="K192" s="5">
        <v>1</v>
      </c>
      <c r="L192" s="5" t="str">
        <f>VLOOKUP(products[[#This Row],[sellunit]],AJ:AK,2,0)</f>
        <v>single</v>
      </c>
      <c r="M192" s="5" t="s">
        <v>249</v>
      </c>
      <c r="N192" s="28">
        <f>products[[#This Row],[buy price]]</f>
        <v>4150</v>
      </c>
      <c r="O192" s="5"/>
      <c r="P192" s="5">
        <v>1</v>
      </c>
      <c r="Q192" s="5" t="s">
        <v>636</v>
      </c>
      <c r="R192" s="5">
        <v>6000</v>
      </c>
      <c r="S192" s="5" t="s">
        <v>54</v>
      </c>
      <c r="T192" s="5">
        <v>0</v>
      </c>
      <c r="U192" s="5" t="s">
        <v>754</v>
      </c>
      <c r="V192" s="5" t="s">
        <v>1287</v>
      </c>
      <c r="W192" s="5" t="s">
        <v>857</v>
      </c>
      <c r="X192" s="18" t="s">
        <v>627</v>
      </c>
      <c r="Y192" s="5">
        <v>160000</v>
      </c>
      <c r="Z192" s="5">
        <v>160050</v>
      </c>
      <c r="AA192" s="5">
        <v>0</v>
      </c>
    </row>
    <row r="193" spans="1:27" customFormat="1" x14ac:dyDescent="0.25">
      <c r="A193" s="5" t="s">
        <v>976</v>
      </c>
      <c r="B193" s="34" t="s">
        <v>251</v>
      </c>
      <c r="C193" s="28">
        <v>4700</v>
      </c>
      <c r="D193" s="5"/>
      <c r="E193" s="5">
        <f>products[[#This Row],[stock]]*products[[#This Row],[buy price]]</f>
        <v>0</v>
      </c>
      <c r="F193" s="33">
        <v>5000</v>
      </c>
      <c r="G193" s="5">
        <v>12</v>
      </c>
      <c r="H193" s="5" t="s">
        <v>54</v>
      </c>
      <c r="I193" s="35">
        <v>5500</v>
      </c>
      <c r="J193" s="5" t="s">
        <v>54</v>
      </c>
      <c r="K193" s="5">
        <v>1</v>
      </c>
      <c r="L193" s="5" t="str">
        <f>VLOOKUP(products[[#This Row],[sellunit]],AJ:AK,2,0)</f>
        <v>single</v>
      </c>
      <c r="M193" s="5" t="s">
        <v>251</v>
      </c>
      <c r="N193" s="28">
        <f>products[[#This Row],[buy price]]</f>
        <v>4700</v>
      </c>
      <c r="O193" s="5"/>
      <c r="P193" s="5">
        <v>1</v>
      </c>
      <c r="Q193" s="5" t="s">
        <v>636</v>
      </c>
      <c r="R193" s="5">
        <v>7000</v>
      </c>
      <c r="S193" s="5" t="s">
        <v>54</v>
      </c>
      <c r="T193" s="5">
        <v>0</v>
      </c>
      <c r="U193" s="5" t="s">
        <v>754</v>
      </c>
      <c r="V193" s="5" t="s">
        <v>1287</v>
      </c>
      <c r="W193" s="5" t="s">
        <v>857</v>
      </c>
      <c r="X193" s="18" t="s">
        <v>627</v>
      </c>
      <c r="Y193" s="5">
        <v>160000</v>
      </c>
      <c r="Z193" s="5">
        <v>160060</v>
      </c>
      <c r="AA193" s="5">
        <v>0</v>
      </c>
    </row>
    <row r="194" spans="1:27" customFormat="1" x14ac:dyDescent="0.25">
      <c r="A194" s="5" t="s">
        <v>977</v>
      </c>
      <c r="B194" s="5" t="s">
        <v>253</v>
      </c>
      <c r="C194" s="28">
        <v>4400</v>
      </c>
      <c r="D194" s="5"/>
      <c r="E194" s="5">
        <f>products[[#This Row],[stock]]*products[[#This Row],[buy price]]</f>
        <v>0</v>
      </c>
      <c r="F194" s="33">
        <v>4800</v>
      </c>
      <c r="G194" s="5">
        <v>12</v>
      </c>
      <c r="H194" s="5" t="s">
        <v>54</v>
      </c>
      <c r="I194" s="35">
        <v>5200</v>
      </c>
      <c r="J194" s="5" t="s">
        <v>54</v>
      </c>
      <c r="K194" s="5">
        <v>1</v>
      </c>
      <c r="L194" s="5" t="str">
        <f>VLOOKUP(products[[#This Row],[sellunit]],AJ:AK,2,0)</f>
        <v>single</v>
      </c>
      <c r="M194" s="5" t="s">
        <v>253</v>
      </c>
      <c r="N194" s="28">
        <f>products[[#This Row],[buy price]]</f>
        <v>4400</v>
      </c>
      <c r="O194" s="5"/>
      <c r="P194" s="5">
        <v>1</v>
      </c>
      <c r="Q194" s="5" t="s">
        <v>636</v>
      </c>
      <c r="R194" s="5">
        <v>6000</v>
      </c>
      <c r="S194" s="5" t="s">
        <v>54</v>
      </c>
      <c r="T194" s="5">
        <v>0</v>
      </c>
      <c r="U194" s="5" t="s">
        <v>754</v>
      </c>
      <c r="V194" s="5" t="s">
        <v>1287</v>
      </c>
      <c r="W194" s="5" t="s">
        <v>857</v>
      </c>
      <c r="X194" s="18" t="s">
        <v>627</v>
      </c>
      <c r="Y194" s="5">
        <v>160000</v>
      </c>
      <c r="Z194" s="5">
        <v>160070</v>
      </c>
      <c r="AA194" s="5">
        <v>0</v>
      </c>
    </row>
    <row r="195" spans="1:27" customFormat="1" x14ac:dyDescent="0.25">
      <c r="A195" s="5" t="s">
        <v>978</v>
      </c>
      <c r="B195" s="5" t="s">
        <v>255</v>
      </c>
      <c r="C195" s="28">
        <v>4500</v>
      </c>
      <c r="D195" s="5"/>
      <c r="E195" s="5">
        <f>products[[#This Row],[stock]]*products[[#This Row],[buy price]]</f>
        <v>0</v>
      </c>
      <c r="F195" s="33">
        <v>4500</v>
      </c>
      <c r="G195" s="5">
        <v>12</v>
      </c>
      <c r="H195" s="5" t="s">
        <v>54</v>
      </c>
      <c r="I195" s="35">
        <v>5000</v>
      </c>
      <c r="J195" s="5" t="s">
        <v>54</v>
      </c>
      <c r="K195" s="5">
        <v>1</v>
      </c>
      <c r="L195" s="5" t="str">
        <f>VLOOKUP(products[[#This Row],[sellunit]],AJ:AK,2,0)</f>
        <v>single</v>
      </c>
      <c r="M195" s="5" t="s">
        <v>255</v>
      </c>
      <c r="N195" s="28">
        <f>products[[#This Row],[buy price]]</f>
        <v>4500</v>
      </c>
      <c r="O195" s="5"/>
      <c r="P195" s="5">
        <v>1</v>
      </c>
      <c r="Q195" s="5" t="s">
        <v>636</v>
      </c>
      <c r="R195" s="5">
        <v>6000</v>
      </c>
      <c r="S195" s="5" t="s">
        <v>54</v>
      </c>
      <c r="T195" s="5">
        <v>0</v>
      </c>
      <c r="U195" s="5" t="s">
        <v>754</v>
      </c>
      <c r="V195" s="5" t="s">
        <v>1287</v>
      </c>
      <c r="W195" s="5" t="s">
        <v>857</v>
      </c>
      <c r="X195" s="18" t="s">
        <v>627</v>
      </c>
      <c r="Y195" s="5">
        <v>160000</v>
      </c>
      <c r="Z195" s="5">
        <v>160080</v>
      </c>
      <c r="AA195" s="5">
        <v>0</v>
      </c>
    </row>
    <row r="196" spans="1:27" customFormat="1" x14ac:dyDescent="0.25">
      <c r="A196" s="5" t="s">
        <v>256</v>
      </c>
      <c r="B196" s="34" t="s">
        <v>1398</v>
      </c>
      <c r="C196" s="28">
        <v>710</v>
      </c>
      <c r="D196" s="5">
        <v>48</v>
      </c>
      <c r="E196" s="5">
        <f>products[[#This Row],[stock]]*products[[#This Row],[buy price]]</f>
        <v>34080</v>
      </c>
      <c r="F196" s="32">
        <v>710</v>
      </c>
      <c r="G196" s="5">
        <v>24</v>
      </c>
      <c r="H196" s="5" t="s">
        <v>54</v>
      </c>
      <c r="I196" s="35">
        <v>800</v>
      </c>
      <c r="J196" s="5" t="s">
        <v>54</v>
      </c>
      <c r="K196" s="5">
        <v>1</v>
      </c>
      <c r="L196" s="5" t="str">
        <f>VLOOKUP(products[[#This Row],[sellunit]],AJ:AK,2,0)</f>
        <v>single</v>
      </c>
      <c r="M196" s="5" t="s">
        <v>257</v>
      </c>
      <c r="N196" s="28">
        <f>products[[#This Row],[buy price]]</f>
        <v>710</v>
      </c>
      <c r="O196" s="5"/>
      <c r="P196" s="5">
        <v>1</v>
      </c>
      <c r="Q196" s="5" t="s">
        <v>636</v>
      </c>
      <c r="R196" s="5">
        <v>1000</v>
      </c>
      <c r="S196" s="5" t="s">
        <v>54</v>
      </c>
      <c r="T196" s="5">
        <v>0</v>
      </c>
      <c r="U196" s="5" t="s">
        <v>754</v>
      </c>
      <c r="V196" s="5" t="s">
        <v>1288</v>
      </c>
      <c r="W196" s="5" t="s">
        <v>857</v>
      </c>
      <c r="X196" s="18" t="s">
        <v>627</v>
      </c>
      <c r="Y196" s="5">
        <v>180000</v>
      </c>
      <c r="Z196" s="5">
        <v>180010</v>
      </c>
      <c r="AA196" s="5">
        <v>1</v>
      </c>
    </row>
    <row r="197" spans="1:27" customFormat="1" x14ac:dyDescent="0.25">
      <c r="A197" s="5" t="s">
        <v>258</v>
      </c>
      <c r="B197" s="34" t="s">
        <v>259</v>
      </c>
      <c r="C197" s="28">
        <v>1000</v>
      </c>
      <c r="D197" s="5"/>
      <c r="E197" s="5">
        <f>products[[#This Row],[stock]]*products[[#This Row],[buy price]]</f>
        <v>0</v>
      </c>
      <c r="F197" s="32">
        <v>990</v>
      </c>
      <c r="G197" s="5">
        <v>12</v>
      </c>
      <c r="H197" s="5" t="s">
        <v>54</v>
      </c>
      <c r="I197" s="35">
        <v>1100</v>
      </c>
      <c r="J197" s="5" t="s">
        <v>54</v>
      </c>
      <c r="K197" s="5">
        <v>1</v>
      </c>
      <c r="L197" s="5" t="str">
        <f>VLOOKUP(products[[#This Row],[sellunit]],AJ:AK,2,0)</f>
        <v>single</v>
      </c>
      <c r="M197" s="5" t="s">
        <v>259</v>
      </c>
      <c r="N197" s="28">
        <f>products[[#This Row],[buy price]]</f>
        <v>1000</v>
      </c>
      <c r="O197" s="5"/>
      <c r="P197" s="5">
        <v>1</v>
      </c>
      <c r="Q197" s="5" t="s">
        <v>636</v>
      </c>
      <c r="R197" s="5">
        <v>1500</v>
      </c>
      <c r="S197" s="5" t="s">
        <v>54</v>
      </c>
      <c r="T197" s="5">
        <v>0</v>
      </c>
      <c r="U197" s="5" t="s">
        <v>754</v>
      </c>
      <c r="V197" s="5" t="s">
        <v>1288</v>
      </c>
      <c r="W197" s="5" t="s">
        <v>857</v>
      </c>
      <c r="X197" s="18" t="s">
        <v>627</v>
      </c>
      <c r="Y197" s="5">
        <v>180000</v>
      </c>
      <c r="Z197" s="5">
        <v>180020</v>
      </c>
      <c r="AA197" s="5">
        <v>1</v>
      </c>
    </row>
    <row r="198" spans="1:27" customFormat="1" x14ac:dyDescent="0.25">
      <c r="A198" s="5" t="s">
        <v>258</v>
      </c>
      <c r="B198" s="5" t="s">
        <v>260</v>
      </c>
      <c r="C198" s="28">
        <v>2210</v>
      </c>
      <c r="D198" s="5"/>
      <c r="E198" s="5">
        <f>products[[#This Row],[stock]]*products[[#This Row],[buy price]]</f>
        <v>0</v>
      </c>
      <c r="F198" s="32"/>
      <c r="G198" s="5">
        <v>12</v>
      </c>
      <c r="H198" s="5" t="s">
        <v>54</v>
      </c>
      <c r="I198" s="35">
        <v>2540</v>
      </c>
      <c r="J198" s="5" t="s">
        <v>54</v>
      </c>
      <c r="K198" s="5">
        <v>0</v>
      </c>
      <c r="L198" s="5" t="str">
        <f>VLOOKUP(products[[#This Row],[sellunit]],AJ:AK,2,0)</f>
        <v>single</v>
      </c>
      <c r="M198" s="5" t="s">
        <v>260</v>
      </c>
      <c r="N198" s="28">
        <f>products[[#This Row],[buy price]]</f>
        <v>2210</v>
      </c>
      <c r="O198" s="5"/>
      <c r="P198" s="5">
        <v>1</v>
      </c>
      <c r="Q198" s="5" t="s">
        <v>636</v>
      </c>
      <c r="R198" s="5">
        <v>3000</v>
      </c>
      <c r="S198" s="5" t="s">
        <v>54</v>
      </c>
      <c r="T198" s="5">
        <v>0</v>
      </c>
      <c r="U198" s="5" t="s">
        <v>754</v>
      </c>
      <c r="V198" s="5" t="s">
        <v>1288</v>
      </c>
      <c r="W198" s="5" t="s">
        <v>857</v>
      </c>
      <c r="X198" s="18" t="s">
        <v>627</v>
      </c>
      <c r="Y198" s="5">
        <v>180000</v>
      </c>
      <c r="Z198" s="5">
        <v>180030</v>
      </c>
      <c r="AA198" s="5">
        <v>1</v>
      </c>
    </row>
    <row r="199" spans="1:27" customFormat="1" x14ac:dyDescent="0.25">
      <c r="A199" s="5" t="s">
        <v>261</v>
      </c>
      <c r="B199" s="34" t="s">
        <v>262</v>
      </c>
      <c r="C199" s="28">
        <v>9500</v>
      </c>
      <c r="D199" s="5"/>
      <c r="E199" s="5">
        <f>products[[#This Row],[stock]]*products[[#This Row],[buy price]]</f>
        <v>0</v>
      </c>
      <c r="F199" s="32">
        <v>9000</v>
      </c>
      <c r="G199" s="5">
        <v>6</v>
      </c>
      <c r="H199" s="5" t="s">
        <v>54</v>
      </c>
      <c r="I199" s="35">
        <v>10000</v>
      </c>
      <c r="J199" s="5" t="s">
        <v>54</v>
      </c>
      <c r="K199" s="5">
        <v>1</v>
      </c>
      <c r="L199" s="5" t="str">
        <f>VLOOKUP(products[[#This Row],[sellunit]],AJ:AK,2,0)</f>
        <v>single</v>
      </c>
      <c r="M199" s="5" t="s">
        <v>262</v>
      </c>
      <c r="N199" s="28">
        <f>products[[#This Row],[buy price]]</f>
        <v>9500</v>
      </c>
      <c r="O199" s="5"/>
      <c r="P199" s="5">
        <v>1</v>
      </c>
      <c r="Q199" s="5" t="s">
        <v>636</v>
      </c>
      <c r="R199" s="5">
        <v>12500</v>
      </c>
      <c r="S199" s="5" t="s">
        <v>54</v>
      </c>
      <c r="T199" s="5">
        <v>0</v>
      </c>
      <c r="U199" s="5" t="s">
        <v>754</v>
      </c>
      <c r="V199" s="5" t="s">
        <v>1288</v>
      </c>
      <c r="W199" s="5" t="s">
        <v>857</v>
      </c>
      <c r="X199" s="18" t="s">
        <v>627</v>
      </c>
      <c r="Y199" s="5">
        <v>180000</v>
      </c>
      <c r="Z199" s="5">
        <v>180040</v>
      </c>
      <c r="AA199" s="5">
        <v>0</v>
      </c>
    </row>
    <row r="200" spans="1:27" customFormat="1" x14ac:dyDescent="0.25">
      <c r="A200" s="5" t="s">
        <v>261</v>
      </c>
      <c r="B200" s="34" t="s">
        <v>263</v>
      </c>
      <c r="C200" s="28">
        <v>5700</v>
      </c>
      <c r="D200" s="5"/>
      <c r="E200" s="5">
        <f>products[[#This Row],[stock]]*products[[#This Row],[buy price]]</f>
        <v>0</v>
      </c>
      <c r="F200" s="32">
        <v>5000</v>
      </c>
      <c r="G200" s="5">
        <v>6</v>
      </c>
      <c r="H200" s="5" t="s">
        <v>54</v>
      </c>
      <c r="I200" s="35">
        <v>5500</v>
      </c>
      <c r="J200" s="5" t="s">
        <v>54</v>
      </c>
      <c r="K200" s="5">
        <v>1</v>
      </c>
      <c r="L200" s="5" t="str">
        <f>VLOOKUP(products[[#This Row],[sellunit]],AJ:AK,2,0)</f>
        <v>single</v>
      </c>
      <c r="M200" s="5" t="s">
        <v>263</v>
      </c>
      <c r="N200" s="28">
        <f>products[[#This Row],[buy price]]</f>
        <v>5700</v>
      </c>
      <c r="O200" s="5"/>
      <c r="P200" s="5">
        <v>1</v>
      </c>
      <c r="Q200" s="5" t="s">
        <v>636</v>
      </c>
      <c r="R200" s="5">
        <v>7500</v>
      </c>
      <c r="S200" s="5" t="s">
        <v>54</v>
      </c>
      <c r="T200" s="5">
        <v>1</v>
      </c>
      <c r="U200" s="5" t="s">
        <v>754</v>
      </c>
      <c r="V200" s="5" t="s">
        <v>1288</v>
      </c>
      <c r="W200" s="5" t="s">
        <v>857</v>
      </c>
      <c r="X200" s="18" t="s">
        <v>627</v>
      </c>
      <c r="Y200" s="5">
        <v>180000</v>
      </c>
      <c r="Z200" s="5">
        <v>180050</v>
      </c>
      <c r="AA200" s="5">
        <v>0</v>
      </c>
    </row>
    <row r="201" spans="1:27" x14ac:dyDescent="0.25">
      <c r="A201" s="5" t="s">
        <v>261</v>
      </c>
      <c r="B201" s="34" t="s">
        <v>264</v>
      </c>
      <c r="C201" s="28">
        <v>3800</v>
      </c>
      <c r="E201" s="5">
        <f>products[[#This Row],[stock]]*products[[#This Row],[buy price]]</f>
        <v>0</v>
      </c>
      <c r="F201" s="32">
        <v>3000</v>
      </c>
      <c r="G201" s="5">
        <v>6</v>
      </c>
      <c r="H201" s="5" t="s">
        <v>54</v>
      </c>
      <c r="I201" s="35">
        <v>3500</v>
      </c>
      <c r="J201" s="5" t="s">
        <v>54</v>
      </c>
      <c r="K201" s="5">
        <v>1</v>
      </c>
      <c r="L201" s="5" t="str">
        <f>VLOOKUP(products[[#This Row],[sellunit]],AJ:AK,2,0)</f>
        <v>single</v>
      </c>
      <c r="M201" s="5" t="s">
        <v>264</v>
      </c>
      <c r="N201" s="28">
        <f>products[[#This Row],[buy price]]</f>
        <v>3800</v>
      </c>
      <c r="P201" s="5">
        <v>1</v>
      </c>
      <c r="Q201" s="5" t="s">
        <v>636</v>
      </c>
      <c r="R201" s="5">
        <v>5500</v>
      </c>
      <c r="S201" s="5" t="s">
        <v>54</v>
      </c>
      <c r="T201" s="5">
        <v>1</v>
      </c>
      <c r="U201" s="5" t="s">
        <v>754</v>
      </c>
      <c r="V201" s="5" t="s">
        <v>1288</v>
      </c>
      <c r="W201" s="5" t="s">
        <v>857</v>
      </c>
      <c r="X201" s="18" t="s">
        <v>627</v>
      </c>
      <c r="Y201" s="5">
        <v>180000</v>
      </c>
      <c r="Z201" s="5">
        <v>180060</v>
      </c>
      <c r="AA201" s="5">
        <v>0</v>
      </c>
    </row>
    <row r="202" spans="1:27" x14ac:dyDescent="0.25">
      <c r="B202" s="5" t="s">
        <v>1378</v>
      </c>
      <c r="C202" s="28">
        <v>750</v>
      </c>
      <c r="E202" s="5">
        <f>products[[#This Row],[stock]]*products[[#This Row],[buy price]]</f>
        <v>0</v>
      </c>
      <c r="F202" s="32">
        <v>500</v>
      </c>
      <c r="I202" s="35"/>
      <c r="N202" s="28">
        <f>products[[#This Row],[buy price]]</f>
        <v>750</v>
      </c>
    </row>
    <row r="203" spans="1:27" customFormat="1" x14ac:dyDescent="0.25">
      <c r="A203" s="5" t="s">
        <v>265</v>
      </c>
      <c r="B203" s="34" t="s">
        <v>266</v>
      </c>
      <c r="C203" s="28">
        <v>410</v>
      </c>
      <c r="D203" s="5"/>
      <c r="E203" s="5">
        <f>products[[#This Row],[stock]]*products[[#This Row],[buy price]]</f>
        <v>0</v>
      </c>
      <c r="F203" s="32">
        <v>580</v>
      </c>
      <c r="G203" s="5">
        <v>24</v>
      </c>
      <c r="H203" s="5" t="s">
        <v>54</v>
      </c>
      <c r="I203" s="35">
        <v>650</v>
      </c>
      <c r="J203" s="5" t="s">
        <v>54</v>
      </c>
      <c r="K203" s="5">
        <v>1</v>
      </c>
      <c r="L203" s="5" t="str">
        <f>VLOOKUP(products[[#This Row],[sellunit]],AJ:AK,2,0)</f>
        <v>single</v>
      </c>
      <c r="M203" s="5" t="s">
        <v>266</v>
      </c>
      <c r="N203" s="28">
        <f>products[[#This Row],[buy price]]</f>
        <v>410</v>
      </c>
      <c r="O203" s="5"/>
      <c r="P203" s="5">
        <v>1</v>
      </c>
      <c r="Q203" s="5" t="s">
        <v>636</v>
      </c>
      <c r="R203" s="5">
        <v>750</v>
      </c>
      <c r="S203" s="5" t="s">
        <v>54</v>
      </c>
      <c r="T203" s="5">
        <v>0</v>
      </c>
      <c r="U203" s="5" t="s">
        <v>754</v>
      </c>
      <c r="V203" s="5" t="s">
        <v>1274</v>
      </c>
      <c r="W203" s="5" t="s">
        <v>857</v>
      </c>
      <c r="X203" s="18" t="s">
        <v>627</v>
      </c>
      <c r="Y203" s="5">
        <v>180000</v>
      </c>
      <c r="Z203" s="5">
        <v>180070</v>
      </c>
      <c r="AA203" s="5">
        <v>1</v>
      </c>
    </row>
    <row r="204" spans="1:27" customFormat="1" x14ac:dyDescent="0.25">
      <c r="A204" s="21" t="s">
        <v>848</v>
      </c>
      <c r="B204" s="22" t="s">
        <v>750</v>
      </c>
      <c r="C204" s="28">
        <v>250</v>
      </c>
      <c r="D204" s="5"/>
      <c r="E204" s="5">
        <f>products[[#This Row],[stock]]*products[[#This Row],[buy price]]</f>
        <v>0</v>
      </c>
      <c r="F204" s="32">
        <v>250</v>
      </c>
      <c r="G204" s="5">
        <v>48</v>
      </c>
      <c r="H204" s="5" t="s">
        <v>54</v>
      </c>
      <c r="I204" s="35">
        <v>400</v>
      </c>
      <c r="J204" s="5" t="s">
        <v>54</v>
      </c>
      <c r="K204" s="5">
        <v>1</v>
      </c>
      <c r="L204" s="5" t="str">
        <f>VLOOKUP(products[[#This Row],[sellunit]],AJ:AK,2,0)</f>
        <v>single</v>
      </c>
      <c r="M204" s="5" t="s">
        <v>750</v>
      </c>
      <c r="N204" s="28">
        <f>products[[#This Row],[buy price]]</f>
        <v>250</v>
      </c>
      <c r="O204" s="5"/>
      <c r="P204" s="5">
        <v>1</v>
      </c>
      <c r="Q204" s="5" t="s">
        <v>636</v>
      </c>
      <c r="R204" s="5">
        <v>750</v>
      </c>
      <c r="S204" s="5"/>
      <c r="T204" s="5">
        <v>1</v>
      </c>
      <c r="U204" s="5" t="s">
        <v>754</v>
      </c>
      <c r="V204" s="5" t="s">
        <v>1274</v>
      </c>
      <c r="W204" s="5" t="s">
        <v>857</v>
      </c>
      <c r="X204" s="18" t="s">
        <v>627</v>
      </c>
      <c r="Y204" s="5">
        <v>180000</v>
      </c>
      <c r="Z204" s="5">
        <v>180071</v>
      </c>
      <c r="AA204" s="5">
        <v>1</v>
      </c>
    </row>
    <row r="205" spans="1:27" customFormat="1" x14ac:dyDescent="0.25">
      <c r="A205" s="5" t="s">
        <v>267</v>
      </c>
      <c r="B205" s="34" t="s">
        <v>268</v>
      </c>
      <c r="C205" s="28">
        <v>410</v>
      </c>
      <c r="D205" s="5"/>
      <c r="E205" s="5">
        <f>products[[#This Row],[stock]]*products[[#This Row],[buy price]]</f>
        <v>0</v>
      </c>
      <c r="F205" s="32">
        <v>580</v>
      </c>
      <c r="G205" s="5">
        <v>24</v>
      </c>
      <c r="H205" s="5" t="s">
        <v>54</v>
      </c>
      <c r="I205" s="35">
        <v>650</v>
      </c>
      <c r="J205" s="5" t="s">
        <v>54</v>
      </c>
      <c r="K205" s="5">
        <v>1</v>
      </c>
      <c r="L205" s="5" t="str">
        <f>VLOOKUP(products[[#This Row],[sellunit]],AJ:AK,2,0)</f>
        <v>single</v>
      </c>
      <c r="M205" s="5" t="s">
        <v>268</v>
      </c>
      <c r="N205" s="28">
        <f>products[[#This Row],[buy price]]</f>
        <v>410</v>
      </c>
      <c r="O205" s="5"/>
      <c r="P205" s="5">
        <v>1</v>
      </c>
      <c r="Q205" s="5" t="s">
        <v>636</v>
      </c>
      <c r="R205" s="5">
        <v>750</v>
      </c>
      <c r="S205" s="5" t="s">
        <v>54</v>
      </c>
      <c r="T205" s="5">
        <v>0</v>
      </c>
      <c r="U205" s="5" t="s">
        <v>754</v>
      </c>
      <c r="V205" s="5" t="s">
        <v>1274</v>
      </c>
      <c r="W205" s="5" t="s">
        <v>857</v>
      </c>
      <c r="X205" s="18" t="s">
        <v>627</v>
      </c>
      <c r="Y205" s="5">
        <v>180000</v>
      </c>
      <c r="Z205" s="5">
        <v>180080</v>
      </c>
      <c r="AA205" s="5">
        <v>1</v>
      </c>
    </row>
    <row r="206" spans="1:27" customFormat="1" x14ac:dyDescent="0.25">
      <c r="A206" s="5" t="s">
        <v>269</v>
      </c>
      <c r="B206" s="34" t="s">
        <v>270</v>
      </c>
      <c r="C206" s="28">
        <v>450</v>
      </c>
      <c r="D206" s="5">
        <v>48</v>
      </c>
      <c r="E206" s="5">
        <f>products[[#This Row],[stock]]*products[[#This Row],[buy price]]</f>
        <v>21600</v>
      </c>
      <c r="F206" s="32">
        <v>580</v>
      </c>
      <c r="G206" s="5">
        <v>24</v>
      </c>
      <c r="H206" s="5" t="s">
        <v>54</v>
      </c>
      <c r="I206" s="35">
        <v>650</v>
      </c>
      <c r="J206" s="5" t="s">
        <v>54</v>
      </c>
      <c r="K206" s="5">
        <v>1</v>
      </c>
      <c r="L206" s="5" t="str">
        <f>VLOOKUP(products[[#This Row],[sellunit]],AJ:AK,2,0)</f>
        <v>single</v>
      </c>
      <c r="M206" s="5" t="s">
        <v>270</v>
      </c>
      <c r="N206" s="28">
        <f>products[[#This Row],[buy price]]</f>
        <v>450</v>
      </c>
      <c r="O206" s="5"/>
      <c r="P206" s="5">
        <v>1</v>
      </c>
      <c r="Q206" s="5" t="s">
        <v>636</v>
      </c>
      <c r="R206" s="5">
        <v>1000</v>
      </c>
      <c r="S206" s="5" t="s">
        <v>54</v>
      </c>
      <c r="T206" s="5">
        <v>0</v>
      </c>
      <c r="U206" s="5" t="s">
        <v>754</v>
      </c>
      <c r="V206" s="5" t="s">
        <v>1274</v>
      </c>
      <c r="W206" s="5" t="s">
        <v>857</v>
      </c>
      <c r="X206" s="18" t="s">
        <v>627</v>
      </c>
      <c r="Y206" s="5">
        <v>180000</v>
      </c>
      <c r="Z206" s="5">
        <v>180090</v>
      </c>
      <c r="AA206" s="5">
        <v>1</v>
      </c>
    </row>
    <row r="207" spans="1:27" customFormat="1" x14ac:dyDescent="0.25">
      <c r="A207" s="5" t="s">
        <v>271</v>
      </c>
      <c r="B207" s="34" t="s">
        <v>272</v>
      </c>
      <c r="C207" s="28">
        <v>2300</v>
      </c>
      <c r="D207" s="5"/>
      <c r="E207" s="5">
        <f>products[[#This Row],[stock]]*products[[#This Row],[buy price]]</f>
        <v>0</v>
      </c>
      <c r="F207" s="33">
        <v>2700</v>
      </c>
      <c r="G207" s="5">
        <v>12</v>
      </c>
      <c r="H207" s="5" t="s">
        <v>54</v>
      </c>
      <c r="I207" s="35">
        <v>3000</v>
      </c>
      <c r="J207" s="5" t="s">
        <v>54</v>
      </c>
      <c r="K207" s="5">
        <v>1</v>
      </c>
      <c r="L207" s="5" t="str">
        <f>VLOOKUP(products[[#This Row],[sellunit]],AJ:AK,2,0)</f>
        <v>single</v>
      </c>
      <c r="M207" s="5" t="s">
        <v>272</v>
      </c>
      <c r="N207" s="28">
        <f>products[[#This Row],[buy price]]</f>
        <v>2300</v>
      </c>
      <c r="O207" s="5"/>
      <c r="P207" s="5">
        <v>1</v>
      </c>
      <c r="Q207" s="5" t="s">
        <v>636</v>
      </c>
      <c r="R207" s="5">
        <v>3500</v>
      </c>
      <c r="S207" s="5" t="s">
        <v>54</v>
      </c>
      <c r="T207" s="5">
        <v>0</v>
      </c>
      <c r="U207" s="5" t="s">
        <v>754</v>
      </c>
      <c r="V207" s="5" t="s">
        <v>1274</v>
      </c>
      <c r="W207" s="5" t="s">
        <v>857</v>
      </c>
      <c r="X207" s="18" t="s">
        <v>627</v>
      </c>
      <c r="Y207" s="5">
        <v>180000</v>
      </c>
      <c r="Z207" s="5">
        <v>180100</v>
      </c>
      <c r="AA207" s="5">
        <v>1</v>
      </c>
    </row>
    <row r="208" spans="1:27" customFormat="1" x14ac:dyDescent="0.25">
      <c r="A208" s="5" t="s">
        <v>1026</v>
      </c>
      <c r="B208" s="5" t="s">
        <v>274</v>
      </c>
      <c r="C208" s="28">
        <v>3000</v>
      </c>
      <c r="D208" s="5">
        <v>14</v>
      </c>
      <c r="E208" s="5">
        <f>products[[#This Row],[stock]]*products[[#This Row],[buy price]]</f>
        <v>42000</v>
      </c>
      <c r="F208" s="33">
        <v>3300</v>
      </c>
      <c r="G208" s="5">
        <v>1</v>
      </c>
      <c r="H208" s="5" t="s">
        <v>148</v>
      </c>
      <c r="I208" s="35">
        <v>3600</v>
      </c>
      <c r="J208" s="5" t="s">
        <v>54</v>
      </c>
      <c r="K208" s="5">
        <v>1</v>
      </c>
      <c r="L208" s="5" t="str">
        <f>VLOOKUP(products[[#This Row],[sellunit]],AJ:AK,2,0)</f>
        <v>dozen</v>
      </c>
      <c r="M208" s="5" t="s">
        <v>274</v>
      </c>
      <c r="N208" s="28">
        <f>products[[#This Row],[buy price]]</f>
        <v>3000</v>
      </c>
      <c r="O208" s="5"/>
      <c r="P208" s="5">
        <v>1</v>
      </c>
      <c r="Q208" s="5" t="s">
        <v>636</v>
      </c>
      <c r="R208" s="5">
        <v>4000</v>
      </c>
      <c r="S208" s="5" t="s">
        <v>54</v>
      </c>
      <c r="T208" s="5">
        <v>0</v>
      </c>
      <c r="U208" s="5" t="s">
        <v>754</v>
      </c>
      <c r="V208" s="5" t="s">
        <v>1274</v>
      </c>
      <c r="W208" s="5" t="s">
        <v>857</v>
      </c>
      <c r="X208" s="18" t="s">
        <v>627</v>
      </c>
      <c r="Y208" s="5">
        <v>190000</v>
      </c>
      <c r="Z208" s="5">
        <v>190010</v>
      </c>
      <c r="AA208" s="5">
        <v>1</v>
      </c>
    </row>
    <row r="209" spans="1:27" customFormat="1" x14ac:dyDescent="0.25">
      <c r="A209" s="5" t="s">
        <v>1027</v>
      </c>
      <c r="B209" s="34" t="s">
        <v>276</v>
      </c>
      <c r="C209" s="28">
        <v>6500</v>
      </c>
      <c r="D209" s="5">
        <v>6</v>
      </c>
      <c r="E209" s="5">
        <f>products[[#This Row],[stock]]*products[[#This Row],[buy price]]</f>
        <v>39000</v>
      </c>
      <c r="F209" s="33">
        <v>10500</v>
      </c>
      <c r="G209" s="5">
        <v>6</v>
      </c>
      <c r="H209" s="5" t="s">
        <v>54</v>
      </c>
      <c r="I209" s="35">
        <v>11500</v>
      </c>
      <c r="J209" s="5" t="s">
        <v>54</v>
      </c>
      <c r="K209" s="5">
        <v>1</v>
      </c>
      <c r="L209" s="5" t="str">
        <f>VLOOKUP(products[[#This Row],[sellunit]],AJ:AK,2,0)</f>
        <v>single</v>
      </c>
      <c r="M209" s="5" t="s">
        <v>276</v>
      </c>
      <c r="N209" s="28">
        <f>products[[#This Row],[buy price]]</f>
        <v>6500</v>
      </c>
      <c r="O209" s="5"/>
      <c r="P209" s="5">
        <v>1</v>
      </c>
      <c r="Q209" s="5" t="s">
        <v>636</v>
      </c>
      <c r="R209" s="5">
        <v>9000</v>
      </c>
      <c r="S209" s="5" t="s">
        <v>54</v>
      </c>
      <c r="T209" s="5">
        <v>1</v>
      </c>
      <c r="U209" s="5" t="s">
        <v>754</v>
      </c>
      <c r="V209" s="5" t="s">
        <v>1274</v>
      </c>
      <c r="W209" s="5" t="s">
        <v>857</v>
      </c>
      <c r="X209" s="18" t="s">
        <v>627</v>
      </c>
      <c r="Y209" s="5">
        <v>190000</v>
      </c>
      <c r="Z209" s="5">
        <v>190020</v>
      </c>
      <c r="AA209" s="5">
        <v>0</v>
      </c>
    </row>
    <row r="210" spans="1:27" customFormat="1" x14ac:dyDescent="0.25">
      <c r="A210" s="5" t="s">
        <v>1027</v>
      </c>
      <c r="B210" s="34" t="s">
        <v>277</v>
      </c>
      <c r="C210" s="28">
        <v>5500</v>
      </c>
      <c r="D210" s="5"/>
      <c r="E210" s="5">
        <f>products[[#This Row],[stock]]*products[[#This Row],[buy price]]</f>
        <v>0</v>
      </c>
      <c r="F210" s="33"/>
      <c r="G210" s="5">
        <v>6</v>
      </c>
      <c r="H210" s="5" t="s">
        <v>54</v>
      </c>
      <c r="I210" s="35">
        <v>6800</v>
      </c>
      <c r="J210" s="5" t="s">
        <v>54</v>
      </c>
      <c r="K210" s="5">
        <v>0</v>
      </c>
      <c r="L210" s="5" t="str">
        <f>VLOOKUP(products[[#This Row],[sellunit]],AJ:AK,2,0)</f>
        <v>single</v>
      </c>
      <c r="M210" s="5" t="s">
        <v>277</v>
      </c>
      <c r="N210" s="28">
        <f>products[[#This Row],[buy price]]</f>
        <v>5500</v>
      </c>
      <c r="O210" s="5"/>
      <c r="P210" s="5">
        <v>1</v>
      </c>
      <c r="Q210" s="5" t="s">
        <v>636</v>
      </c>
      <c r="R210" s="5">
        <v>7500</v>
      </c>
      <c r="S210" s="5" t="s">
        <v>54</v>
      </c>
      <c r="T210" s="5">
        <v>1</v>
      </c>
      <c r="U210" s="5" t="s">
        <v>754</v>
      </c>
      <c r="V210" s="5" t="s">
        <v>1274</v>
      </c>
      <c r="W210" s="5" t="s">
        <v>857</v>
      </c>
      <c r="X210" s="18" t="s">
        <v>627</v>
      </c>
      <c r="Y210" s="5">
        <v>190000</v>
      </c>
      <c r="Z210" s="5">
        <v>190030</v>
      </c>
      <c r="AA210" s="5">
        <v>0</v>
      </c>
    </row>
    <row r="211" spans="1:27" customFormat="1" x14ac:dyDescent="0.25">
      <c r="A211" s="5" t="s">
        <v>47</v>
      </c>
      <c r="B211" s="5"/>
      <c r="C211" s="28"/>
      <c r="D211" s="5"/>
      <c r="E211" s="5">
        <f>products[[#This Row],[stock]]*products[[#This Row],[buy price]]</f>
        <v>0</v>
      </c>
      <c r="F211" s="32"/>
      <c r="G211" s="5">
        <v>0</v>
      </c>
      <c r="H211" s="5"/>
      <c r="I211" s="35"/>
      <c r="J211" s="5"/>
      <c r="K211" s="5">
        <v>1</v>
      </c>
      <c r="L211" s="5">
        <f>VLOOKUP(products[[#This Row],[sellunit]],AJ:AK,2,0)</f>
        <v>0</v>
      </c>
      <c r="M211" s="5"/>
      <c r="N211" s="28">
        <f>products[[#This Row],[buy price]]</f>
        <v>0</v>
      </c>
      <c r="O211" s="5"/>
      <c r="P211" s="5"/>
      <c r="Q211" s="5"/>
      <c r="R211" s="5"/>
      <c r="S211" s="5"/>
      <c r="T211" s="5">
        <v>1</v>
      </c>
      <c r="U211" s="5">
        <v>0</v>
      </c>
      <c r="V211" s="5"/>
      <c r="W211" s="19" t="s">
        <v>856</v>
      </c>
      <c r="X211" s="18" t="s">
        <v>629</v>
      </c>
      <c r="Y211" s="5">
        <v>120000</v>
      </c>
      <c r="Z211" s="5">
        <v>120000</v>
      </c>
      <c r="AA211" s="5"/>
    </row>
    <row r="212" spans="1:27" customFormat="1" x14ac:dyDescent="0.25">
      <c r="A212" s="5" t="s">
        <v>278</v>
      </c>
      <c r="B212" s="5" t="s">
        <v>590</v>
      </c>
      <c r="C212" s="28">
        <v>2800</v>
      </c>
      <c r="D212" s="5"/>
      <c r="E212" s="5">
        <f>products[[#This Row],[stock]]*products[[#This Row],[buy price]]</f>
        <v>0</v>
      </c>
      <c r="F212" s="32">
        <v>3300</v>
      </c>
      <c r="G212" s="5">
        <v>1</v>
      </c>
      <c r="H212" s="5" t="s">
        <v>148</v>
      </c>
      <c r="I212" s="35">
        <v>3300</v>
      </c>
      <c r="J212" s="5" t="s">
        <v>50</v>
      </c>
      <c r="K212" s="5">
        <v>1</v>
      </c>
      <c r="L212" s="5" t="str">
        <f>VLOOKUP(products[[#This Row],[sellunit]],AJ:AK,2,0)</f>
        <v>dozen</v>
      </c>
      <c r="M212" s="5" t="s">
        <v>590</v>
      </c>
      <c r="N212" s="28">
        <f>products[[#This Row],[buy price]]</f>
        <v>2800</v>
      </c>
      <c r="O212" s="5"/>
      <c r="P212" s="5">
        <v>1</v>
      </c>
      <c r="Q212" s="5" t="s">
        <v>636</v>
      </c>
      <c r="R212" s="5">
        <v>4500</v>
      </c>
      <c r="S212" s="5" t="s">
        <v>50</v>
      </c>
      <c r="T212" s="5">
        <v>0</v>
      </c>
      <c r="U212" s="5" t="s">
        <v>754</v>
      </c>
      <c r="V212" s="5" t="s">
        <v>1289</v>
      </c>
      <c r="W212" s="19" t="s">
        <v>856</v>
      </c>
      <c r="X212" s="18" t="s">
        <v>629</v>
      </c>
      <c r="Y212" s="5">
        <v>120000</v>
      </c>
      <c r="Z212" s="5">
        <v>120010</v>
      </c>
      <c r="AA212" s="5">
        <v>1</v>
      </c>
    </row>
    <row r="213" spans="1:27" customFormat="1" x14ac:dyDescent="0.25">
      <c r="A213" s="5" t="s">
        <v>279</v>
      </c>
      <c r="B213" s="34" t="s">
        <v>591</v>
      </c>
      <c r="C213" s="28">
        <v>5850</v>
      </c>
      <c r="D213" s="5">
        <v>23</v>
      </c>
      <c r="E213" s="5">
        <f>products[[#This Row],[stock]]*products[[#This Row],[buy price]]</f>
        <v>134550</v>
      </c>
      <c r="F213" s="32">
        <v>6600</v>
      </c>
      <c r="G213" s="5">
        <v>1</v>
      </c>
      <c r="H213" s="5" t="s">
        <v>148</v>
      </c>
      <c r="I213" s="35">
        <v>6700</v>
      </c>
      <c r="J213" s="5" t="s">
        <v>50</v>
      </c>
      <c r="K213" s="5">
        <v>1</v>
      </c>
      <c r="L213" s="5" t="str">
        <f>VLOOKUP(products[[#This Row],[sellunit]],AJ:AK,2,0)</f>
        <v>dozen</v>
      </c>
      <c r="M213" s="5" t="s">
        <v>591</v>
      </c>
      <c r="N213" s="28">
        <f>products[[#This Row],[buy price]]</f>
        <v>5850</v>
      </c>
      <c r="O213" s="5"/>
      <c r="P213" s="5">
        <v>1</v>
      </c>
      <c r="Q213" s="5" t="s">
        <v>636</v>
      </c>
      <c r="R213" s="5">
        <v>8000</v>
      </c>
      <c r="S213" s="5" t="s">
        <v>50</v>
      </c>
      <c r="T213" s="5">
        <v>1</v>
      </c>
      <c r="U213" s="5" t="s">
        <v>754</v>
      </c>
      <c r="V213" s="5" t="s">
        <v>1289</v>
      </c>
      <c r="W213" s="19" t="s">
        <v>856</v>
      </c>
      <c r="X213" s="18" t="s">
        <v>629</v>
      </c>
      <c r="Y213" s="5">
        <v>120000</v>
      </c>
      <c r="Z213" s="5">
        <v>120020</v>
      </c>
      <c r="AA213" s="5">
        <v>1</v>
      </c>
    </row>
    <row r="214" spans="1:27" customFormat="1" x14ac:dyDescent="0.25">
      <c r="A214" s="5" t="s">
        <v>280</v>
      </c>
      <c r="B214" s="5" t="s">
        <v>592</v>
      </c>
      <c r="C214" s="28">
        <v>12500</v>
      </c>
      <c r="D214" s="5">
        <v>12</v>
      </c>
      <c r="E214" s="5">
        <f>products[[#This Row],[stock]]*products[[#This Row],[buy price]]</f>
        <v>150000</v>
      </c>
      <c r="F214" s="32">
        <v>15000</v>
      </c>
      <c r="G214" s="5">
        <v>1</v>
      </c>
      <c r="H214" s="5" t="s">
        <v>148</v>
      </c>
      <c r="I214" s="35">
        <v>15000</v>
      </c>
      <c r="J214" s="5" t="s">
        <v>50</v>
      </c>
      <c r="K214" s="5">
        <v>1</v>
      </c>
      <c r="L214" s="5" t="str">
        <f>VLOOKUP(products[[#This Row],[sellunit]],AJ:AK,2,0)</f>
        <v>dozen</v>
      </c>
      <c r="M214" s="5" t="s">
        <v>592</v>
      </c>
      <c r="N214" s="28">
        <v>12500</v>
      </c>
      <c r="O214" s="5"/>
      <c r="P214" s="5">
        <v>1</v>
      </c>
      <c r="Q214" s="5" t="s">
        <v>636</v>
      </c>
      <c r="R214" s="5">
        <v>16400</v>
      </c>
      <c r="S214" s="5" t="s">
        <v>50</v>
      </c>
      <c r="T214" s="5">
        <v>1</v>
      </c>
      <c r="U214" s="5" t="s">
        <v>754</v>
      </c>
      <c r="V214" s="5" t="s">
        <v>1289</v>
      </c>
      <c r="W214" s="19" t="s">
        <v>856</v>
      </c>
      <c r="X214" s="18" t="s">
        <v>629</v>
      </c>
      <c r="Y214" s="5">
        <v>120000</v>
      </c>
      <c r="Z214" s="5">
        <v>120030</v>
      </c>
      <c r="AA214" s="5">
        <v>1</v>
      </c>
    </row>
    <row r="215" spans="1:27" customFormat="1" x14ac:dyDescent="0.25">
      <c r="A215" s="5" t="s">
        <v>281</v>
      </c>
      <c r="B215" s="34" t="s">
        <v>593</v>
      </c>
      <c r="C215" s="28">
        <v>11650</v>
      </c>
      <c r="D215" s="5">
        <v>6</v>
      </c>
      <c r="E215" s="5">
        <f>products[[#This Row],[stock]]*products[[#This Row],[buy price]]</f>
        <v>69900</v>
      </c>
      <c r="F215" s="32">
        <v>13850</v>
      </c>
      <c r="G215" s="5">
        <v>1</v>
      </c>
      <c r="H215" s="5" t="s">
        <v>148</v>
      </c>
      <c r="I215" s="35">
        <v>14000</v>
      </c>
      <c r="J215" s="5" t="s">
        <v>50</v>
      </c>
      <c r="K215" s="5">
        <v>1</v>
      </c>
      <c r="L215" s="5" t="str">
        <f>VLOOKUP(products[[#This Row],[sellunit]],AJ:AK,2,0)</f>
        <v>dozen</v>
      </c>
      <c r="M215" s="5" t="s">
        <v>593</v>
      </c>
      <c r="N215" s="28">
        <f>products[[#This Row],[buy price]]</f>
        <v>11650</v>
      </c>
      <c r="O215" s="5"/>
      <c r="P215" s="5">
        <v>1</v>
      </c>
      <c r="Q215" s="5" t="s">
        <v>636</v>
      </c>
      <c r="R215" s="5">
        <v>17400</v>
      </c>
      <c r="S215" s="5" t="s">
        <v>50</v>
      </c>
      <c r="T215" s="5">
        <v>1</v>
      </c>
      <c r="U215" s="5" t="s">
        <v>754</v>
      </c>
      <c r="V215" s="5" t="s">
        <v>1289</v>
      </c>
      <c r="W215" s="19" t="s">
        <v>856</v>
      </c>
      <c r="X215" s="18" t="s">
        <v>629</v>
      </c>
      <c r="Y215" s="5">
        <v>120000</v>
      </c>
      <c r="Z215" s="5">
        <v>120040</v>
      </c>
      <c r="AA215" s="5">
        <v>1</v>
      </c>
    </row>
    <row r="216" spans="1:27" customFormat="1" x14ac:dyDescent="0.25">
      <c r="A216" s="5" t="s">
        <v>282</v>
      </c>
      <c r="B216" s="34" t="s">
        <v>594</v>
      </c>
      <c r="C216" s="28">
        <v>2500</v>
      </c>
      <c r="D216" s="5">
        <v>11</v>
      </c>
      <c r="E216" s="5">
        <f>products[[#This Row],[stock]]*products[[#This Row],[buy price]]</f>
        <v>27500</v>
      </c>
      <c r="F216" s="32">
        <v>3000</v>
      </c>
      <c r="G216" s="5">
        <v>1</v>
      </c>
      <c r="H216" s="5" t="s">
        <v>148</v>
      </c>
      <c r="I216" s="35">
        <v>3300</v>
      </c>
      <c r="J216" s="5" t="s">
        <v>50</v>
      </c>
      <c r="K216" s="5">
        <v>1</v>
      </c>
      <c r="L216" s="5" t="str">
        <f>VLOOKUP(products[[#This Row],[sellunit]],AJ:AK,2,0)</f>
        <v>dozen</v>
      </c>
      <c r="M216" s="5" t="s">
        <v>594</v>
      </c>
      <c r="N216" s="28">
        <v>3050</v>
      </c>
      <c r="O216" s="5"/>
      <c r="P216" s="5">
        <v>1</v>
      </c>
      <c r="Q216" s="5" t="s">
        <v>636</v>
      </c>
      <c r="R216" s="5">
        <v>4400</v>
      </c>
      <c r="S216" s="5" t="s">
        <v>50</v>
      </c>
      <c r="T216" s="5">
        <v>1</v>
      </c>
      <c r="U216" s="5" t="s">
        <v>754</v>
      </c>
      <c r="V216" s="5" t="s">
        <v>1289</v>
      </c>
      <c r="W216" s="19" t="s">
        <v>856</v>
      </c>
      <c r="X216" s="18" t="s">
        <v>629</v>
      </c>
      <c r="Y216" s="5">
        <v>120000</v>
      </c>
      <c r="Z216" s="5">
        <v>120050</v>
      </c>
      <c r="AA216" s="5">
        <v>1</v>
      </c>
    </row>
    <row r="217" spans="1:27" customFormat="1" x14ac:dyDescent="0.25">
      <c r="A217" s="24"/>
      <c r="B217" s="5" t="s">
        <v>283</v>
      </c>
      <c r="C217" s="28"/>
      <c r="D217" s="5"/>
      <c r="E217" s="5">
        <f>products[[#This Row],[stock]]*products[[#This Row],[buy price]]</f>
        <v>0</v>
      </c>
      <c r="F217" s="32"/>
      <c r="G217" s="5">
        <v>1</v>
      </c>
      <c r="H217" s="5" t="s">
        <v>148</v>
      </c>
      <c r="I217" s="35"/>
      <c r="J217" s="5"/>
      <c r="K217" s="5">
        <v>0</v>
      </c>
      <c r="L217" s="5" t="str">
        <f>VLOOKUP(products[[#This Row],[sellunit]],AJ:AK,2,0)</f>
        <v>dozen</v>
      </c>
      <c r="M217" s="5" t="s">
        <v>1280</v>
      </c>
      <c r="N217" s="28">
        <v>10850</v>
      </c>
      <c r="O217" s="5"/>
      <c r="P217" s="5">
        <v>1</v>
      </c>
      <c r="Q217" s="5" t="s">
        <v>636</v>
      </c>
      <c r="R217" s="5">
        <v>13000</v>
      </c>
      <c r="S217" s="5" t="s">
        <v>50</v>
      </c>
      <c r="T217" s="5">
        <v>1</v>
      </c>
      <c r="U217" s="5" t="s">
        <v>754</v>
      </c>
      <c r="V217" s="5" t="s">
        <v>1289</v>
      </c>
      <c r="W217" s="19" t="s">
        <v>856</v>
      </c>
      <c r="X217" s="18" t="s">
        <v>629</v>
      </c>
      <c r="Y217" s="5">
        <v>120000</v>
      </c>
      <c r="Z217" s="5">
        <v>120051</v>
      </c>
      <c r="AA217" s="5"/>
    </row>
    <row r="218" spans="1:27" customFormat="1" x14ac:dyDescent="0.25">
      <c r="A218" s="5" t="s">
        <v>284</v>
      </c>
      <c r="B218" s="19" t="s">
        <v>595</v>
      </c>
      <c r="C218" s="28">
        <v>6050</v>
      </c>
      <c r="D218" s="5">
        <v>9</v>
      </c>
      <c r="E218" s="5">
        <f>products[[#This Row],[stock]]*products[[#This Row],[buy price]]</f>
        <v>54450</v>
      </c>
      <c r="F218" s="33">
        <v>8750</v>
      </c>
      <c r="G218" s="5">
        <v>1</v>
      </c>
      <c r="H218" s="5" t="s">
        <v>148</v>
      </c>
      <c r="I218" s="35">
        <v>9200</v>
      </c>
      <c r="J218" s="5" t="s">
        <v>50</v>
      </c>
      <c r="K218" s="5">
        <v>1</v>
      </c>
      <c r="L218" s="5" t="str">
        <f>VLOOKUP(products[[#This Row],[sellunit]],AJ:AK,2,0)</f>
        <v>dozen</v>
      </c>
      <c r="M218" s="5" t="s">
        <v>595</v>
      </c>
      <c r="N218" s="28">
        <f>products[[#This Row],[buy price]]</f>
        <v>6050</v>
      </c>
      <c r="O218" s="5"/>
      <c r="P218" s="5">
        <v>1</v>
      </c>
      <c r="Q218" s="5" t="s">
        <v>636</v>
      </c>
      <c r="R218" s="5">
        <v>8500</v>
      </c>
      <c r="S218" s="5" t="s">
        <v>50</v>
      </c>
      <c r="T218" s="5">
        <v>1</v>
      </c>
      <c r="U218" s="5" t="s">
        <v>754</v>
      </c>
      <c r="V218" s="5" t="s">
        <v>1289</v>
      </c>
      <c r="W218" s="19" t="s">
        <v>856</v>
      </c>
      <c r="X218" s="18" t="s">
        <v>629</v>
      </c>
      <c r="Y218" s="5">
        <v>120000</v>
      </c>
      <c r="Z218" s="5">
        <v>120060</v>
      </c>
      <c r="AA218" s="5">
        <v>1</v>
      </c>
    </row>
    <row r="219" spans="1:27" customFormat="1" x14ac:dyDescent="0.25">
      <c r="A219" s="5" t="s">
        <v>285</v>
      </c>
      <c r="B219" s="5" t="s">
        <v>286</v>
      </c>
      <c r="C219" s="28">
        <v>12100</v>
      </c>
      <c r="D219" s="5">
        <v>8</v>
      </c>
      <c r="E219" s="5">
        <f>products[[#This Row],[stock]]*products[[#This Row],[buy price]]</f>
        <v>96800</v>
      </c>
      <c r="F219" s="32">
        <v>17500</v>
      </c>
      <c r="G219" s="5">
        <v>6</v>
      </c>
      <c r="H219" s="5" t="s">
        <v>636</v>
      </c>
      <c r="I219" s="35">
        <v>18400</v>
      </c>
      <c r="J219" s="5" t="s">
        <v>50</v>
      </c>
      <c r="K219" s="5">
        <v>1</v>
      </c>
      <c r="L219" s="5" t="str">
        <f>VLOOKUP(products[[#This Row],[sellunit]],AJ:AK,2,0)</f>
        <v>packet</v>
      </c>
      <c r="M219" s="5" t="s">
        <v>286</v>
      </c>
      <c r="N219" s="28">
        <f>products[[#This Row],[buy price]]</f>
        <v>12100</v>
      </c>
      <c r="O219" s="5"/>
      <c r="P219" s="5">
        <v>1</v>
      </c>
      <c r="Q219" s="5" t="s">
        <v>636</v>
      </c>
      <c r="R219" s="5">
        <v>16000</v>
      </c>
      <c r="S219" s="5" t="s">
        <v>50</v>
      </c>
      <c r="T219" s="5">
        <v>1</v>
      </c>
      <c r="U219" s="5" t="s">
        <v>754</v>
      </c>
      <c r="V219" s="5" t="s">
        <v>1289</v>
      </c>
      <c r="W219" s="19" t="s">
        <v>856</v>
      </c>
      <c r="X219" s="18" t="s">
        <v>629</v>
      </c>
      <c r="Y219" s="5">
        <v>120000</v>
      </c>
      <c r="Z219" s="5">
        <v>120070</v>
      </c>
      <c r="AA219" s="5">
        <v>1</v>
      </c>
    </row>
    <row r="220" spans="1:27" customFormat="1" x14ac:dyDescent="0.25">
      <c r="A220" s="5" t="s">
        <v>287</v>
      </c>
      <c r="B220" s="5" t="s">
        <v>288</v>
      </c>
      <c r="C220" s="28">
        <v>24170</v>
      </c>
      <c r="D220" s="5"/>
      <c r="E220" s="5">
        <f>products[[#This Row],[stock]]*products[[#This Row],[buy price]]</f>
        <v>0</v>
      </c>
      <c r="F220" s="33">
        <v>35000</v>
      </c>
      <c r="G220" s="5">
        <v>3</v>
      </c>
      <c r="H220" s="5" t="s">
        <v>636</v>
      </c>
      <c r="I220" s="35">
        <v>36800</v>
      </c>
      <c r="J220" s="5" t="s">
        <v>50</v>
      </c>
      <c r="K220" s="5">
        <v>1</v>
      </c>
      <c r="L220" s="5" t="str">
        <f>VLOOKUP(products[[#This Row],[sellunit]],AJ:AK,2,0)</f>
        <v>packet</v>
      </c>
      <c r="M220" s="5" t="s">
        <v>288</v>
      </c>
      <c r="N220" s="28">
        <f>products[[#This Row],[buy price]]</f>
        <v>24170</v>
      </c>
      <c r="O220" s="5"/>
      <c r="P220" s="5">
        <v>1</v>
      </c>
      <c r="Q220" s="5" t="s">
        <v>636</v>
      </c>
      <c r="R220" s="5">
        <v>31000</v>
      </c>
      <c r="S220" s="5" t="s">
        <v>50</v>
      </c>
      <c r="T220" s="5">
        <v>1</v>
      </c>
      <c r="U220" s="5" t="s">
        <v>754</v>
      </c>
      <c r="V220" s="5" t="s">
        <v>1289</v>
      </c>
      <c r="W220" s="19" t="s">
        <v>856</v>
      </c>
      <c r="X220" s="18" t="s">
        <v>629</v>
      </c>
      <c r="Y220" s="5">
        <v>120000</v>
      </c>
      <c r="Z220" s="5">
        <v>120080</v>
      </c>
      <c r="AA220" s="5">
        <v>1</v>
      </c>
    </row>
    <row r="221" spans="1:27" customFormat="1" x14ac:dyDescent="0.25">
      <c r="A221" s="5" t="s">
        <v>289</v>
      </c>
      <c r="B221" s="5" t="s">
        <v>290</v>
      </c>
      <c r="C221" s="28">
        <v>56300</v>
      </c>
      <c r="D221" s="5"/>
      <c r="E221" s="5">
        <f>products[[#This Row],[stock]]*products[[#This Row],[buy price]]</f>
        <v>0</v>
      </c>
      <c r="F221" s="33">
        <v>70000</v>
      </c>
      <c r="G221" s="5">
        <v>1</v>
      </c>
      <c r="H221" s="5" t="s">
        <v>636</v>
      </c>
      <c r="I221" s="35">
        <v>75000</v>
      </c>
      <c r="J221" s="5" t="s">
        <v>50</v>
      </c>
      <c r="K221" s="5">
        <v>1</v>
      </c>
      <c r="L221" s="5" t="str">
        <f>VLOOKUP(products[[#This Row],[sellunit]],AJ:AK,2,0)</f>
        <v>packet</v>
      </c>
      <c r="M221" s="5" t="s">
        <v>290</v>
      </c>
      <c r="N221" s="28">
        <f>products[[#This Row],[buy price]]</f>
        <v>56300</v>
      </c>
      <c r="O221" s="5"/>
      <c r="P221" s="5">
        <v>1</v>
      </c>
      <c r="Q221" s="5" t="s">
        <v>636</v>
      </c>
      <c r="R221" s="5">
        <v>70000</v>
      </c>
      <c r="S221" s="5" t="s">
        <v>50</v>
      </c>
      <c r="T221" s="5">
        <v>0</v>
      </c>
      <c r="U221" s="5" t="s">
        <v>754</v>
      </c>
      <c r="V221" s="5" t="s">
        <v>1289</v>
      </c>
      <c r="W221" s="19" t="s">
        <v>856</v>
      </c>
      <c r="X221" s="18" t="s">
        <v>629</v>
      </c>
      <c r="Y221" s="5">
        <v>120000</v>
      </c>
      <c r="Z221" s="5">
        <v>120090</v>
      </c>
      <c r="AA221" s="5">
        <v>1</v>
      </c>
    </row>
    <row r="222" spans="1:27" customFormat="1" x14ac:dyDescent="0.25">
      <c r="A222" s="5" t="s">
        <v>291</v>
      </c>
      <c r="B222" s="5" t="s">
        <v>292</v>
      </c>
      <c r="C222" s="28">
        <v>80000</v>
      </c>
      <c r="D222" s="5"/>
      <c r="E222" s="5">
        <f>products[[#This Row],[stock]]*products[[#This Row],[buy price]]</f>
        <v>0</v>
      </c>
      <c r="F222" s="33">
        <v>100000</v>
      </c>
      <c r="G222" s="5">
        <v>1</v>
      </c>
      <c r="H222" s="5" t="s">
        <v>636</v>
      </c>
      <c r="I222" s="35">
        <v>107500</v>
      </c>
      <c r="J222" s="5" t="s">
        <v>50</v>
      </c>
      <c r="K222" s="5">
        <v>1</v>
      </c>
      <c r="L222" s="5" t="str">
        <f>VLOOKUP(products[[#This Row],[sellunit]],AJ:AK,2,0)</f>
        <v>packet</v>
      </c>
      <c r="M222" s="5" t="s">
        <v>292</v>
      </c>
      <c r="N222" s="28">
        <f>products[[#This Row],[buy price]]</f>
        <v>80000</v>
      </c>
      <c r="O222" s="5"/>
      <c r="P222" s="5">
        <v>1</v>
      </c>
      <c r="Q222" s="5" t="s">
        <v>636</v>
      </c>
      <c r="R222" s="5">
        <v>100000</v>
      </c>
      <c r="S222" s="5" t="s">
        <v>50</v>
      </c>
      <c r="T222" s="5">
        <v>0</v>
      </c>
      <c r="U222" s="5" t="s">
        <v>754</v>
      </c>
      <c r="V222" s="5" t="s">
        <v>1289</v>
      </c>
      <c r="W222" s="19" t="s">
        <v>856</v>
      </c>
      <c r="X222" s="18" t="s">
        <v>629</v>
      </c>
      <c r="Y222" s="5">
        <v>120000</v>
      </c>
      <c r="Z222" s="5">
        <v>120100</v>
      </c>
      <c r="AA222" s="5">
        <v>1</v>
      </c>
    </row>
    <row r="223" spans="1:27" customFormat="1" x14ac:dyDescent="0.25">
      <c r="A223" s="5" t="s">
        <v>293</v>
      </c>
      <c r="B223" s="5" t="s">
        <v>294</v>
      </c>
      <c r="C223" s="28">
        <v>10300</v>
      </c>
      <c r="D223" s="5">
        <v>54</v>
      </c>
      <c r="E223" s="5">
        <f>products[[#This Row],[stock]]*products[[#This Row],[buy price]]</f>
        <v>556200</v>
      </c>
      <c r="F223" s="32">
        <v>12000</v>
      </c>
      <c r="G223" s="5">
        <v>6</v>
      </c>
      <c r="H223" s="5" t="s">
        <v>636</v>
      </c>
      <c r="I223" s="35">
        <v>14000</v>
      </c>
      <c r="J223" s="5" t="s">
        <v>50</v>
      </c>
      <c r="K223" s="5">
        <v>1</v>
      </c>
      <c r="L223" s="5" t="str">
        <f>VLOOKUP(products[[#This Row],[sellunit]],AJ:AK,2,0)</f>
        <v>packet</v>
      </c>
      <c r="M223" s="5" t="s">
        <v>294</v>
      </c>
      <c r="N223" s="28">
        <v>10300</v>
      </c>
      <c r="O223" s="5"/>
      <c r="P223" s="5">
        <v>1</v>
      </c>
      <c r="Q223" s="5" t="s">
        <v>636</v>
      </c>
      <c r="R223" s="5">
        <v>15000</v>
      </c>
      <c r="S223" s="5" t="s">
        <v>50</v>
      </c>
      <c r="T223" s="5">
        <v>1</v>
      </c>
      <c r="U223" s="5" t="s">
        <v>754</v>
      </c>
      <c r="V223" s="5" t="s">
        <v>1289</v>
      </c>
      <c r="W223" s="19" t="s">
        <v>856</v>
      </c>
      <c r="X223" s="18" t="s">
        <v>629</v>
      </c>
      <c r="Y223" s="5">
        <v>120000</v>
      </c>
      <c r="Z223" s="5">
        <v>120110</v>
      </c>
      <c r="AA223" s="5">
        <v>1</v>
      </c>
    </row>
    <row r="224" spans="1:27" customFormat="1" x14ac:dyDescent="0.25">
      <c r="A224" s="5" t="s">
        <v>295</v>
      </c>
      <c r="B224" s="5" t="s">
        <v>296</v>
      </c>
      <c r="C224" s="28">
        <v>13550</v>
      </c>
      <c r="D224" s="5">
        <v>84</v>
      </c>
      <c r="E224" s="5">
        <f>products[[#This Row],[stock]]*products[[#This Row],[buy price]]</f>
        <v>1138200</v>
      </c>
      <c r="F224" s="32">
        <v>15900</v>
      </c>
      <c r="G224" s="5">
        <v>6</v>
      </c>
      <c r="H224" s="5" t="s">
        <v>636</v>
      </c>
      <c r="I224" s="35">
        <v>18000</v>
      </c>
      <c r="J224" s="5" t="s">
        <v>50</v>
      </c>
      <c r="K224" s="5">
        <v>1</v>
      </c>
      <c r="L224" s="5" t="str">
        <f>VLOOKUP(products[[#This Row],[sellunit]],AJ:AK,2,0)</f>
        <v>packet</v>
      </c>
      <c r="M224" s="5" t="s">
        <v>296</v>
      </c>
      <c r="N224" s="28">
        <v>13550</v>
      </c>
      <c r="O224" s="5"/>
      <c r="P224" s="5">
        <v>1</v>
      </c>
      <c r="Q224" s="5" t="s">
        <v>636</v>
      </c>
      <c r="R224" s="5">
        <v>19400</v>
      </c>
      <c r="S224" s="5" t="s">
        <v>50</v>
      </c>
      <c r="T224" s="5">
        <v>1</v>
      </c>
      <c r="U224" s="5" t="s">
        <v>754</v>
      </c>
      <c r="V224" s="5" t="s">
        <v>1289</v>
      </c>
      <c r="W224" s="19" t="s">
        <v>856</v>
      </c>
      <c r="X224" s="18" t="s">
        <v>629</v>
      </c>
      <c r="Y224" s="5">
        <v>120000</v>
      </c>
      <c r="Z224" s="5">
        <v>120111</v>
      </c>
      <c r="AA224" s="5">
        <v>1</v>
      </c>
    </row>
    <row r="225" spans="1:27" customFormat="1" x14ac:dyDescent="0.25">
      <c r="A225" s="5" t="s">
        <v>297</v>
      </c>
      <c r="B225" s="5" t="s">
        <v>298</v>
      </c>
      <c r="C225" s="28"/>
      <c r="D225" s="5"/>
      <c r="E225" s="5">
        <f>products[[#This Row],[stock]]*products[[#This Row],[buy price]]</f>
        <v>0</v>
      </c>
      <c r="F225" s="32">
        <v>18750</v>
      </c>
      <c r="G225" s="5">
        <v>6</v>
      </c>
      <c r="H225" s="5" t="s">
        <v>636</v>
      </c>
      <c r="I225" s="35">
        <v>21700</v>
      </c>
      <c r="J225" s="5" t="s">
        <v>50</v>
      </c>
      <c r="K225" s="5">
        <v>1</v>
      </c>
      <c r="L225" s="5" t="str">
        <f>VLOOKUP(products[[#This Row],[sellunit]],AJ:AK,2,0)</f>
        <v>packet</v>
      </c>
      <c r="M225" s="5" t="s">
        <v>298</v>
      </c>
      <c r="N225" s="28">
        <f>products[[#This Row],[buy price]]</f>
        <v>0</v>
      </c>
      <c r="O225" s="5"/>
      <c r="P225" s="5">
        <v>1</v>
      </c>
      <c r="Q225" s="5" t="s">
        <v>636</v>
      </c>
      <c r="R225" s="5">
        <v>24500</v>
      </c>
      <c r="S225" s="5" t="s">
        <v>50</v>
      </c>
      <c r="T225" s="5">
        <v>0</v>
      </c>
      <c r="U225" s="5" t="s">
        <v>754</v>
      </c>
      <c r="V225" s="5" t="s">
        <v>1289</v>
      </c>
      <c r="W225" s="19" t="s">
        <v>856</v>
      </c>
      <c r="X225" s="18" t="s">
        <v>629</v>
      </c>
      <c r="Y225" s="5">
        <v>120000</v>
      </c>
      <c r="Z225" s="5">
        <v>120120</v>
      </c>
      <c r="AA225" s="5">
        <v>1</v>
      </c>
    </row>
    <row r="226" spans="1:27" customFormat="1" x14ac:dyDescent="0.25">
      <c r="A226" s="5" t="s">
        <v>299</v>
      </c>
      <c r="B226" s="5" t="s">
        <v>300</v>
      </c>
      <c r="C226" s="28">
        <v>24200</v>
      </c>
      <c r="D226" s="5">
        <v>8</v>
      </c>
      <c r="E226" s="5">
        <f>products[[#This Row],[stock]]*products[[#This Row],[buy price]]</f>
        <v>193600</v>
      </c>
      <c r="F226" s="32">
        <v>24200</v>
      </c>
      <c r="G226" s="5">
        <v>6</v>
      </c>
      <c r="H226" s="5" t="s">
        <v>636</v>
      </c>
      <c r="I226" s="35">
        <v>28000</v>
      </c>
      <c r="J226" s="5" t="s">
        <v>50</v>
      </c>
      <c r="K226" s="5">
        <v>1</v>
      </c>
      <c r="L226" s="5" t="str">
        <f>VLOOKUP(products[[#This Row],[sellunit]],AJ:AK,2,0)</f>
        <v>packet</v>
      </c>
      <c r="M226" s="5" t="s">
        <v>300</v>
      </c>
      <c r="N226" s="28">
        <f>products[[#This Row],[buy price]]</f>
        <v>24200</v>
      </c>
      <c r="O226" s="5"/>
      <c r="P226" s="5">
        <v>1</v>
      </c>
      <c r="Q226" s="5" t="s">
        <v>636</v>
      </c>
      <c r="R226" s="5">
        <v>31500</v>
      </c>
      <c r="S226" s="5" t="s">
        <v>50</v>
      </c>
      <c r="T226" s="5">
        <v>0</v>
      </c>
      <c r="U226" s="5" t="s">
        <v>754</v>
      </c>
      <c r="V226" s="5" t="s">
        <v>1289</v>
      </c>
      <c r="W226" s="19" t="s">
        <v>856</v>
      </c>
      <c r="X226" s="18" t="s">
        <v>629</v>
      </c>
      <c r="Y226" s="5">
        <v>120000</v>
      </c>
      <c r="Z226" s="5">
        <v>120130</v>
      </c>
      <c r="AA226" s="5">
        <v>1</v>
      </c>
    </row>
    <row r="227" spans="1:27" customFormat="1" x14ac:dyDescent="0.25">
      <c r="A227" s="5" t="s">
        <v>667</v>
      </c>
      <c r="B227" s="5" t="s">
        <v>1188</v>
      </c>
      <c r="C227" s="28"/>
      <c r="D227" s="5"/>
      <c r="E227" s="5">
        <f>products[[#This Row],[stock]]*products[[#This Row],[buy price]]</f>
        <v>0</v>
      </c>
      <c r="F227" s="32">
        <v>37500</v>
      </c>
      <c r="G227" s="5">
        <v>3</v>
      </c>
      <c r="H227" s="5" t="s">
        <v>636</v>
      </c>
      <c r="I227" s="35">
        <v>39000</v>
      </c>
      <c r="J227" s="5" t="s">
        <v>50</v>
      </c>
      <c r="K227" s="5">
        <v>1</v>
      </c>
      <c r="L227" s="5" t="str">
        <f>VLOOKUP(products[[#This Row],[sellunit]],AJ:AK,2,0)</f>
        <v>packet</v>
      </c>
      <c r="M227" s="5" t="s">
        <v>1188</v>
      </c>
      <c r="N227" s="28">
        <f>products[[#This Row],[buy price]]</f>
        <v>0</v>
      </c>
      <c r="O227" s="5"/>
      <c r="P227" s="5">
        <v>1</v>
      </c>
      <c r="Q227" s="5" t="s">
        <v>636</v>
      </c>
      <c r="R227" s="5">
        <v>49000</v>
      </c>
      <c r="S227" s="5" t="s">
        <v>50</v>
      </c>
      <c r="T227" s="5">
        <v>0</v>
      </c>
      <c r="U227" s="5" t="s">
        <v>754</v>
      </c>
      <c r="V227" s="5" t="s">
        <v>1289</v>
      </c>
      <c r="W227" s="19" t="s">
        <v>856</v>
      </c>
      <c r="X227" s="18" t="s">
        <v>629</v>
      </c>
      <c r="Y227" s="5">
        <v>120000</v>
      </c>
      <c r="Z227" s="5">
        <v>120140</v>
      </c>
      <c r="AA227" s="5">
        <v>1</v>
      </c>
    </row>
    <row r="228" spans="1:27" customFormat="1" x14ac:dyDescent="0.25">
      <c r="A228" s="5"/>
      <c r="B228" s="5" t="s">
        <v>1379</v>
      </c>
      <c r="C228" s="28">
        <v>10850</v>
      </c>
      <c r="D228" s="5">
        <v>33</v>
      </c>
      <c r="E228" s="5">
        <f>products[[#This Row],[stock]]*products[[#This Row],[buy price]]</f>
        <v>358050</v>
      </c>
      <c r="F228" s="32">
        <v>10850</v>
      </c>
      <c r="G228" s="5"/>
      <c r="H228" s="5"/>
      <c r="I228" s="35">
        <v>12000</v>
      </c>
      <c r="J228" s="5"/>
      <c r="K228" s="5">
        <v>1</v>
      </c>
      <c r="L228" s="5"/>
      <c r="M228" s="5"/>
      <c r="N228" s="28">
        <f>products[[#This Row],[buy price]]</f>
        <v>10850</v>
      </c>
      <c r="O228" s="5"/>
      <c r="P228" s="5"/>
      <c r="Q228" s="5"/>
      <c r="R228" s="5"/>
      <c r="S228" s="5"/>
      <c r="T228" s="5"/>
      <c r="U228" s="5"/>
      <c r="V228" s="5"/>
      <c r="W228" s="19"/>
      <c r="X228" s="18"/>
      <c r="Y228" s="5"/>
      <c r="Z228" s="5"/>
      <c r="AA228" s="5"/>
    </row>
    <row r="229" spans="1:27" customFormat="1" x14ac:dyDescent="0.25">
      <c r="A229" s="5" t="s">
        <v>302</v>
      </c>
      <c r="B229" s="5" t="s">
        <v>596</v>
      </c>
      <c r="C229" s="28">
        <v>13000</v>
      </c>
      <c r="D229" s="5">
        <v>6</v>
      </c>
      <c r="E229" s="5">
        <f>products[[#This Row],[stock]]*products[[#This Row],[buy price]]</f>
        <v>78000</v>
      </c>
      <c r="F229" s="33">
        <v>17500</v>
      </c>
      <c r="G229" s="5">
        <v>6</v>
      </c>
      <c r="H229" s="5" t="s">
        <v>636</v>
      </c>
      <c r="I229" s="35">
        <v>19000</v>
      </c>
      <c r="J229" s="5" t="s">
        <v>50</v>
      </c>
      <c r="K229" s="5">
        <v>1</v>
      </c>
      <c r="L229" s="5" t="str">
        <f>VLOOKUP(products[[#This Row],[sellunit]],AJ:AK,2,0)</f>
        <v>packet</v>
      </c>
      <c r="M229" s="5" t="s">
        <v>596</v>
      </c>
      <c r="N229" s="28">
        <f>products[[#This Row],[buy price]]</f>
        <v>13000</v>
      </c>
      <c r="O229" s="5"/>
      <c r="P229" s="5">
        <v>1</v>
      </c>
      <c r="Q229" s="5" t="s">
        <v>636</v>
      </c>
      <c r="R229" s="5">
        <v>17000</v>
      </c>
      <c r="S229" s="5" t="s">
        <v>50</v>
      </c>
      <c r="T229" s="5">
        <v>0</v>
      </c>
      <c r="U229" s="5" t="s">
        <v>754</v>
      </c>
      <c r="V229" s="5" t="s">
        <v>1289</v>
      </c>
      <c r="W229" s="19" t="s">
        <v>856</v>
      </c>
      <c r="X229" s="18" t="s">
        <v>629</v>
      </c>
      <c r="Y229" s="5">
        <v>120000</v>
      </c>
      <c r="Z229" s="5">
        <v>120150</v>
      </c>
      <c r="AA229" s="5">
        <v>1</v>
      </c>
    </row>
    <row r="230" spans="1:27" customFormat="1" x14ac:dyDescent="0.25">
      <c r="A230" s="5" t="s">
        <v>303</v>
      </c>
      <c r="B230" s="5" t="s">
        <v>597</v>
      </c>
      <c r="C230" s="28">
        <v>20850</v>
      </c>
      <c r="D230" s="5"/>
      <c r="E230" s="5">
        <f>products[[#This Row],[stock]]*products[[#This Row],[buy price]]</f>
        <v>0</v>
      </c>
      <c r="F230" s="33">
        <v>23400</v>
      </c>
      <c r="G230" s="5">
        <v>2</v>
      </c>
      <c r="H230" s="5" t="s">
        <v>636</v>
      </c>
      <c r="I230" s="35">
        <v>25700</v>
      </c>
      <c r="J230" s="5" t="s">
        <v>50</v>
      </c>
      <c r="K230" s="5">
        <v>1</v>
      </c>
      <c r="L230" s="5" t="str">
        <f>VLOOKUP(products[[#This Row],[sellunit]],AJ:AK,2,0)</f>
        <v>packet</v>
      </c>
      <c r="M230" s="5" t="s">
        <v>597</v>
      </c>
      <c r="N230" s="28">
        <f>products[[#This Row],[buy price]]</f>
        <v>20850</v>
      </c>
      <c r="O230" s="5"/>
      <c r="P230" s="5">
        <v>1</v>
      </c>
      <c r="Q230" s="5" t="s">
        <v>636</v>
      </c>
      <c r="R230" s="5">
        <v>24000</v>
      </c>
      <c r="S230" s="5" t="s">
        <v>50</v>
      </c>
      <c r="T230" s="5">
        <v>1</v>
      </c>
      <c r="U230" s="5" t="s">
        <v>754</v>
      </c>
      <c r="V230" s="5" t="s">
        <v>1289</v>
      </c>
      <c r="W230" s="19" t="s">
        <v>856</v>
      </c>
      <c r="X230" s="18" t="s">
        <v>629</v>
      </c>
      <c r="Y230" s="5">
        <v>120000</v>
      </c>
      <c r="Z230" s="5">
        <v>120160</v>
      </c>
      <c r="AA230" s="5">
        <v>1</v>
      </c>
    </row>
    <row r="231" spans="1:27" x14ac:dyDescent="0.25">
      <c r="A231" s="5" t="s">
        <v>304</v>
      </c>
      <c r="B231" s="5" t="s">
        <v>598</v>
      </c>
      <c r="C231" s="28">
        <v>12100</v>
      </c>
      <c r="E231" s="5">
        <f>products[[#This Row],[stock]]*products[[#This Row],[buy price]]</f>
        <v>0</v>
      </c>
      <c r="F231" s="33">
        <v>15850</v>
      </c>
      <c r="G231" s="5">
        <v>6</v>
      </c>
      <c r="H231" s="5" t="s">
        <v>636</v>
      </c>
      <c r="I231" s="35">
        <v>17500</v>
      </c>
      <c r="J231" s="5" t="s">
        <v>50</v>
      </c>
      <c r="K231" s="5">
        <v>1</v>
      </c>
      <c r="L231" s="5" t="str">
        <f>VLOOKUP(products[[#This Row],[sellunit]],AJ:AK,2,0)</f>
        <v>packet</v>
      </c>
      <c r="M231" s="5" t="s">
        <v>598</v>
      </c>
      <c r="N231" s="28">
        <f>products[[#This Row],[buy price]]</f>
        <v>12100</v>
      </c>
      <c r="P231" s="5">
        <v>1</v>
      </c>
      <c r="Q231" s="5" t="s">
        <v>636</v>
      </c>
      <c r="R231" s="5">
        <v>16500</v>
      </c>
      <c r="S231" s="5" t="s">
        <v>50</v>
      </c>
      <c r="T231" s="5">
        <v>0</v>
      </c>
      <c r="U231" s="5" t="s">
        <v>754</v>
      </c>
      <c r="V231" s="5" t="s">
        <v>1289</v>
      </c>
      <c r="W231" s="19" t="s">
        <v>856</v>
      </c>
      <c r="X231" s="18" t="s">
        <v>629</v>
      </c>
      <c r="Y231" s="5">
        <v>120000</v>
      </c>
      <c r="Z231" s="5">
        <v>120170</v>
      </c>
      <c r="AA231" s="5">
        <v>1</v>
      </c>
    </row>
    <row r="232" spans="1:27" customFormat="1" x14ac:dyDescent="0.25">
      <c r="A232" s="5" t="s">
        <v>305</v>
      </c>
      <c r="B232" s="34" t="s">
        <v>599</v>
      </c>
      <c r="C232" s="28">
        <v>45000</v>
      </c>
      <c r="D232" s="5">
        <v>2</v>
      </c>
      <c r="E232" s="5">
        <f>products[[#This Row],[stock]]*products[[#This Row],[buy price]]</f>
        <v>90000</v>
      </c>
      <c r="F232" s="33">
        <v>60000</v>
      </c>
      <c r="G232" s="5">
        <v>6</v>
      </c>
      <c r="H232" s="5" t="s">
        <v>636</v>
      </c>
      <c r="I232" s="35">
        <v>80000</v>
      </c>
      <c r="J232" s="5" t="s">
        <v>50</v>
      </c>
      <c r="K232" s="5">
        <v>1</v>
      </c>
      <c r="L232" s="5" t="str">
        <f>VLOOKUP(products[[#This Row],[sellunit]],AJ:AK,2,0)</f>
        <v>packet</v>
      </c>
      <c r="M232" s="5" t="s">
        <v>599</v>
      </c>
      <c r="N232" s="28">
        <f>products[[#This Row],[buy price]]</f>
        <v>45000</v>
      </c>
      <c r="O232" s="5"/>
      <c r="P232" s="5">
        <v>1</v>
      </c>
      <c r="Q232" s="5" t="s">
        <v>636</v>
      </c>
      <c r="R232" s="5">
        <v>60000</v>
      </c>
      <c r="S232" s="5" t="s">
        <v>50</v>
      </c>
      <c r="T232" s="5">
        <v>1</v>
      </c>
      <c r="U232" s="5" t="s">
        <v>754</v>
      </c>
      <c r="V232" s="5" t="s">
        <v>1289</v>
      </c>
      <c r="W232" s="19" t="s">
        <v>856</v>
      </c>
      <c r="X232" s="18" t="s">
        <v>629</v>
      </c>
      <c r="Y232" s="5">
        <v>120000</v>
      </c>
      <c r="Z232" s="5">
        <v>120180</v>
      </c>
      <c r="AA232" s="5">
        <v>0</v>
      </c>
    </row>
    <row r="233" spans="1:27" customFormat="1" x14ac:dyDescent="0.25">
      <c r="A233" s="5"/>
      <c r="B233" s="5" t="s">
        <v>1448</v>
      </c>
      <c r="C233" s="28"/>
      <c r="D233" s="5">
        <v>12</v>
      </c>
      <c r="E233" s="37" t="e">
        <f>#REF!*products[[#This Row],[buy price]]</f>
        <v>#REF!</v>
      </c>
      <c r="F233" s="32"/>
      <c r="G233" s="5"/>
      <c r="H233" s="5"/>
      <c r="I233" s="35"/>
      <c r="J233" s="5"/>
      <c r="K233" s="5"/>
      <c r="L233" s="5"/>
      <c r="M233" s="5"/>
      <c r="N233" s="28">
        <f>products[[#This Row],[buy price]]</f>
        <v>0</v>
      </c>
      <c r="O233" s="5"/>
      <c r="P233" s="5"/>
      <c r="Q233" s="5"/>
      <c r="R233" s="5"/>
      <c r="S233" s="5"/>
      <c r="T233" s="5"/>
      <c r="U233" s="5"/>
      <c r="V233" s="5"/>
      <c r="W233" s="19"/>
      <c r="X233" s="18"/>
      <c r="Y233" s="5"/>
      <c r="Z233" s="5"/>
      <c r="AA233" s="5"/>
    </row>
    <row r="234" spans="1:27" customFormat="1" x14ac:dyDescent="0.25">
      <c r="A234" s="21" t="s">
        <v>849</v>
      </c>
      <c r="B234" s="5" t="s">
        <v>752</v>
      </c>
      <c r="C234" s="28">
        <v>9000</v>
      </c>
      <c r="D234" s="5"/>
      <c r="E234" s="5">
        <f>products[[#This Row],[stock]]*products[[#This Row],[buy price]]</f>
        <v>0</v>
      </c>
      <c r="F234" s="32">
        <v>9000</v>
      </c>
      <c r="G234" s="5">
        <v>1</v>
      </c>
      <c r="H234" s="5" t="s">
        <v>148</v>
      </c>
      <c r="I234" s="35">
        <v>12500</v>
      </c>
      <c r="J234" s="5" t="s">
        <v>50</v>
      </c>
      <c r="K234" s="5">
        <v>1</v>
      </c>
      <c r="L234" s="5" t="str">
        <f>VLOOKUP(products[[#This Row],[sellunit]],AJ:AK,2,0)</f>
        <v>dozen</v>
      </c>
      <c r="M234" s="5" t="s">
        <v>1252</v>
      </c>
      <c r="N234" s="28">
        <f>products[[#This Row],[buy price]]</f>
        <v>9000</v>
      </c>
      <c r="O234" s="5"/>
      <c r="P234" s="5">
        <v>1</v>
      </c>
      <c r="Q234" s="5" t="s">
        <v>636</v>
      </c>
      <c r="R234" s="5">
        <v>18800</v>
      </c>
      <c r="S234" s="5" t="s">
        <v>50</v>
      </c>
      <c r="T234" s="5">
        <v>1</v>
      </c>
      <c r="U234" s="5" t="s">
        <v>754</v>
      </c>
      <c r="V234" s="5" t="s">
        <v>1290</v>
      </c>
      <c r="W234" s="19" t="s">
        <v>856</v>
      </c>
      <c r="X234" s="18" t="s">
        <v>629</v>
      </c>
      <c r="Y234" s="5">
        <v>120000</v>
      </c>
      <c r="Z234" s="5">
        <v>120181</v>
      </c>
      <c r="AA234" s="5"/>
    </row>
    <row r="235" spans="1:27" customFormat="1" x14ac:dyDescent="0.25">
      <c r="A235" s="5" t="s">
        <v>306</v>
      </c>
      <c r="B235" s="5" t="s">
        <v>307</v>
      </c>
      <c r="C235" s="28">
        <v>14000</v>
      </c>
      <c r="D235" s="5"/>
      <c r="E235" s="5">
        <f>products[[#This Row],[stock]]*products[[#This Row],[buy price]]</f>
        <v>0</v>
      </c>
      <c r="F235" s="33"/>
      <c r="G235" s="5">
        <v>1</v>
      </c>
      <c r="H235" s="5" t="s">
        <v>636</v>
      </c>
      <c r="I235" s="35">
        <v>16000</v>
      </c>
      <c r="J235" s="5" t="s">
        <v>50</v>
      </c>
      <c r="K235" s="5">
        <v>0</v>
      </c>
      <c r="L235" s="5" t="str">
        <f>VLOOKUP(products[[#This Row],[sellunit]],AJ:AK,2,0)</f>
        <v>packet</v>
      </c>
      <c r="M235" s="5" t="s">
        <v>307</v>
      </c>
      <c r="N235" s="28">
        <f>products[[#This Row],[buy price]]</f>
        <v>14000</v>
      </c>
      <c r="O235" s="5"/>
      <c r="P235" s="5">
        <v>1</v>
      </c>
      <c r="Q235" s="5" t="s">
        <v>636</v>
      </c>
      <c r="R235" s="5">
        <v>19000</v>
      </c>
      <c r="S235" s="5" t="s">
        <v>50</v>
      </c>
      <c r="T235" s="5">
        <v>0</v>
      </c>
      <c r="U235" s="5" t="s">
        <v>754</v>
      </c>
      <c r="V235" s="5" t="s">
        <v>1290</v>
      </c>
      <c r="W235" s="19" t="s">
        <v>856</v>
      </c>
      <c r="X235" s="18" t="s">
        <v>629</v>
      </c>
      <c r="Y235" s="5">
        <v>120000</v>
      </c>
      <c r="Z235" s="5">
        <v>120190</v>
      </c>
      <c r="AA235" s="5">
        <v>0</v>
      </c>
    </row>
    <row r="236" spans="1:27" customFormat="1" x14ac:dyDescent="0.25">
      <c r="A236" s="5" t="s">
        <v>308</v>
      </c>
      <c r="B236" s="5" t="s">
        <v>309</v>
      </c>
      <c r="C236" s="28">
        <v>15000</v>
      </c>
      <c r="D236" s="5"/>
      <c r="E236" s="5">
        <f>products[[#This Row],[stock]]*products[[#This Row],[buy price]]</f>
        <v>0</v>
      </c>
      <c r="F236" s="32"/>
      <c r="G236" s="5">
        <v>1</v>
      </c>
      <c r="H236" s="5" t="s">
        <v>636</v>
      </c>
      <c r="I236" s="35">
        <v>25000</v>
      </c>
      <c r="J236" s="5" t="s">
        <v>50</v>
      </c>
      <c r="K236" s="5">
        <v>0</v>
      </c>
      <c r="L236" s="5" t="str">
        <f>VLOOKUP(products[[#This Row],[sellunit]],AJ:AK,2,0)</f>
        <v>packet</v>
      </c>
      <c r="M236" s="5" t="s">
        <v>309</v>
      </c>
      <c r="N236" s="28">
        <f>products[[#This Row],[buy price]]</f>
        <v>15000</v>
      </c>
      <c r="O236" s="5"/>
      <c r="P236" s="5">
        <v>1</v>
      </c>
      <c r="Q236" s="5" t="s">
        <v>636</v>
      </c>
      <c r="R236" s="5">
        <v>25000</v>
      </c>
      <c r="S236" s="5" t="s">
        <v>50</v>
      </c>
      <c r="T236" s="5">
        <v>0</v>
      </c>
      <c r="U236" s="5" t="s">
        <v>754</v>
      </c>
      <c r="V236" s="5" t="s">
        <v>1290</v>
      </c>
      <c r="W236" s="19" t="s">
        <v>856</v>
      </c>
      <c r="X236" s="18" t="s">
        <v>629</v>
      </c>
      <c r="Y236" s="5">
        <v>120000</v>
      </c>
      <c r="Z236" s="5">
        <v>120200</v>
      </c>
      <c r="AA236" s="5">
        <v>1</v>
      </c>
    </row>
    <row r="237" spans="1:27" customFormat="1" x14ac:dyDescent="0.25">
      <c r="A237" s="5" t="s">
        <v>310</v>
      </c>
      <c r="B237" s="5" t="s">
        <v>311</v>
      </c>
      <c r="C237" s="28">
        <v>3960</v>
      </c>
      <c r="D237" s="5"/>
      <c r="E237" s="5">
        <f>products[[#This Row],[stock]]*products[[#This Row],[buy price]]</f>
        <v>0</v>
      </c>
      <c r="F237" s="33"/>
      <c r="G237" s="5">
        <v>1</v>
      </c>
      <c r="H237" s="5" t="s">
        <v>148</v>
      </c>
      <c r="I237" s="35">
        <v>4450</v>
      </c>
      <c r="J237" s="5" t="s">
        <v>50</v>
      </c>
      <c r="K237" s="5">
        <v>0</v>
      </c>
      <c r="L237" s="5" t="str">
        <f>VLOOKUP(products[[#This Row],[sellunit]],AJ:AK,2,0)</f>
        <v>dozen</v>
      </c>
      <c r="M237" s="5" t="s">
        <v>311</v>
      </c>
      <c r="N237" s="28">
        <f>products[[#This Row],[buy price]]</f>
        <v>3960</v>
      </c>
      <c r="O237" s="5"/>
      <c r="P237" s="5">
        <v>1</v>
      </c>
      <c r="Q237" s="5" t="s">
        <v>636</v>
      </c>
      <c r="R237" s="5">
        <v>5500</v>
      </c>
      <c r="S237" s="5" t="s">
        <v>50</v>
      </c>
      <c r="T237" s="5">
        <v>1</v>
      </c>
      <c r="U237" s="5" t="s">
        <v>754</v>
      </c>
      <c r="V237" s="5" t="s">
        <v>1290</v>
      </c>
      <c r="W237" s="19" t="s">
        <v>856</v>
      </c>
      <c r="X237" s="18" t="s">
        <v>629</v>
      </c>
      <c r="Y237" s="5">
        <v>120000</v>
      </c>
      <c r="Z237" s="5">
        <v>120210</v>
      </c>
      <c r="AA237" s="5">
        <v>0</v>
      </c>
    </row>
    <row r="238" spans="1:27" customFormat="1" x14ac:dyDescent="0.25">
      <c r="A238" s="5" t="s">
        <v>312</v>
      </c>
      <c r="B238" s="5" t="s">
        <v>313</v>
      </c>
      <c r="C238" s="28">
        <v>12000</v>
      </c>
      <c r="D238" s="5"/>
      <c r="E238" s="5">
        <f>products[[#This Row],[stock]]*products[[#This Row],[buy price]]</f>
        <v>0</v>
      </c>
      <c r="F238" s="33">
        <v>16700</v>
      </c>
      <c r="G238" s="5">
        <v>1</v>
      </c>
      <c r="H238" s="5" t="s">
        <v>636</v>
      </c>
      <c r="I238" s="35">
        <v>18000</v>
      </c>
      <c r="J238" s="5" t="s">
        <v>50</v>
      </c>
      <c r="K238" s="5">
        <v>1</v>
      </c>
      <c r="L238" s="5" t="str">
        <f>VLOOKUP(products[[#This Row],[sellunit]],AJ:AK,2,0)</f>
        <v>packet</v>
      </c>
      <c r="M238" s="5" t="s">
        <v>313</v>
      </c>
      <c r="N238" s="28">
        <f>products[[#This Row],[buy price]]</f>
        <v>12000</v>
      </c>
      <c r="O238" s="5"/>
      <c r="P238" s="5">
        <v>1</v>
      </c>
      <c r="Q238" s="5" t="s">
        <v>636</v>
      </c>
      <c r="R238" s="5">
        <v>16000</v>
      </c>
      <c r="S238" s="5" t="s">
        <v>50</v>
      </c>
      <c r="T238" s="5">
        <v>1</v>
      </c>
      <c r="U238" s="5" t="s">
        <v>754</v>
      </c>
      <c r="V238" s="5" t="s">
        <v>1290</v>
      </c>
      <c r="W238" s="19" t="s">
        <v>856</v>
      </c>
      <c r="X238" s="18" t="s">
        <v>629</v>
      </c>
      <c r="Y238" s="5">
        <v>120000</v>
      </c>
      <c r="Z238" s="5">
        <v>120220</v>
      </c>
      <c r="AA238" s="5">
        <v>0</v>
      </c>
    </row>
    <row r="239" spans="1:27" customFormat="1" x14ac:dyDescent="0.25">
      <c r="A239" s="5" t="s">
        <v>314</v>
      </c>
      <c r="B239" s="5" t="s">
        <v>315</v>
      </c>
      <c r="C239" s="28">
        <v>3650</v>
      </c>
      <c r="D239" s="5">
        <v>36</v>
      </c>
      <c r="E239" s="5">
        <f>products[[#This Row],[stock]]*products[[#This Row],[buy price]]</f>
        <v>131400</v>
      </c>
      <c r="F239" s="32">
        <v>4250</v>
      </c>
      <c r="G239" s="5">
        <v>1</v>
      </c>
      <c r="H239" s="5" t="s">
        <v>148</v>
      </c>
      <c r="I239" s="35">
        <v>5000</v>
      </c>
      <c r="J239" s="5" t="s">
        <v>50</v>
      </c>
      <c r="K239" s="5">
        <v>1</v>
      </c>
      <c r="L239" s="5" t="str">
        <f>VLOOKUP(products[[#This Row],[sellunit]],AJ:AK,2,0)</f>
        <v>dozen</v>
      </c>
      <c r="M239" s="5" t="s">
        <v>315</v>
      </c>
      <c r="N239" s="28">
        <v>3650</v>
      </c>
      <c r="O239" s="5"/>
      <c r="P239" s="5">
        <v>1</v>
      </c>
      <c r="Q239" s="5" t="s">
        <v>636</v>
      </c>
      <c r="R239" s="5">
        <v>5500</v>
      </c>
      <c r="S239" s="5" t="s">
        <v>50</v>
      </c>
      <c r="T239" s="5">
        <v>1</v>
      </c>
      <c r="U239" s="5" t="s">
        <v>754</v>
      </c>
      <c r="V239" s="5" t="s">
        <v>1275</v>
      </c>
      <c r="W239" s="19" t="s">
        <v>856</v>
      </c>
      <c r="X239" s="18" t="s">
        <v>629</v>
      </c>
      <c r="Y239" s="5">
        <v>120000</v>
      </c>
      <c r="Z239" s="5">
        <v>120230</v>
      </c>
      <c r="AA239" s="5">
        <v>1</v>
      </c>
    </row>
    <row r="240" spans="1:27" customFormat="1" x14ac:dyDescent="0.25">
      <c r="A240" s="5" t="s">
        <v>316</v>
      </c>
      <c r="B240" s="5" t="s">
        <v>317</v>
      </c>
      <c r="C240" s="28">
        <v>8000</v>
      </c>
      <c r="D240" s="5"/>
      <c r="E240" s="5">
        <f>products[[#This Row],[stock]]*products[[#This Row],[buy price]]</f>
        <v>0</v>
      </c>
      <c r="F240" s="32">
        <v>8150</v>
      </c>
      <c r="G240" s="5">
        <v>1</v>
      </c>
      <c r="H240" s="5" t="s">
        <v>148</v>
      </c>
      <c r="I240" s="35">
        <v>9500</v>
      </c>
      <c r="J240" s="5" t="s">
        <v>50</v>
      </c>
      <c r="K240" s="5">
        <v>1</v>
      </c>
      <c r="L240" s="5" t="str">
        <f>VLOOKUP(products[[#This Row],[sellunit]],AJ:AK,2,0)</f>
        <v>dozen</v>
      </c>
      <c r="M240" s="5" t="s">
        <v>317</v>
      </c>
      <c r="N240" s="28">
        <f>products[[#This Row],[buy price]]</f>
        <v>8000</v>
      </c>
      <c r="O240" s="5"/>
      <c r="P240" s="5">
        <v>1</v>
      </c>
      <c r="Q240" s="5" t="s">
        <v>636</v>
      </c>
      <c r="R240" s="5">
        <v>12200</v>
      </c>
      <c r="S240" s="5" t="s">
        <v>50</v>
      </c>
      <c r="T240" s="5">
        <v>0</v>
      </c>
      <c r="U240" s="5" t="s">
        <v>754</v>
      </c>
      <c r="V240" s="5" t="s">
        <v>1275</v>
      </c>
      <c r="W240" s="19" t="s">
        <v>856</v>
      </c>
      <c r="X240" s="18" t="s">
        <v>629</v>
      </c>
      <c r="Y240" s="5">
        <v>120000</v>
      </c>
      <c r="Z240" s="5">
        <v>120240</v>
      </c>
      <c r="AA240" s="5">
        <v>1</v>
      </c>
    </row>
    <row r="241" spans="1:27" customFormat="1" x14ac:dyDescent="0.25">
      <c r="A241" s="5" t="s">
        <v>318</v>
      </c>
      <c r="B241" s="5" t="s">
        <v>319</v>
      </c>
      <c r="C241" s="28"/>
      <c r="D241" s="5"/>
      <c r="E241" s="5">
        <f>products[[#This Row],[stock]]*products[[#This Row],[buy price]]</f>
        <v>0</v>
      </c>
      <c r="F241" s="32">
        <v>10700</v>
      </c>
      <c r="G241" s="5">
        <v>1</v>
      </c>
      <c r="H241" s="5" t="s">
        <v>148</v>
      </c>
      <c r="I241" s="35">
        <v>12600</v>
      </c>
      <c r="J241" s="5" t="s">
        <v>50</v>
      </c>
      <c r="K241" s="5">
        <v>1</v>
      </c>
      <c r="L241" s="5" t="str">
        <f>VLOOKUP(products[[#This Row],[sellunit]],AJ:AK,2,0)</f>
        <v>dozen</v>
      </c>
      <c r="M241" s="5" t="s">
        <v>319</v>
      </c>
      <c r="N241" s="28">
        <f>products[[#This Row],[buy price]]</f>
        <v>0</v>
      </c>
      <c r="O241" s="5"/>
      <c r="P241" s="5">
        <v>1</v>
      </c>
      <c r="Q241" s="5" t="s">
        <v>636</v>
      </c>
      <c r="R241" s="5">
        <v>16000</v>
      </c>
      <c r="S241" s="5" t="s">
        <v>50</v>
      </c>
      <c r="T241" s="5">
        <v>0</v>
      </c>
      <c r="U241" s="5" t="s">
        <v>754</v>
      </c>
      <c r="V241" s="5" t="s">
        <v>1275</v>
      </c>
      <c r="W241" s="19" t="s">
        <v>856</v>
      </c>
      <c r="X241" s="18" t="s">
        <v>629</v>
      </c>
      <c r="Y241" s="5">
        <v>120000</v>
      </c>
      <c r="Z241" s="5">
        <v>120250</v>
      </c>
      <c r="AA241" s="5">
        <v>1</v>
      </c>
    </row>
    <row r="242" spans="1:27" customFormat="1" x14ac:dyDescent="0.25">
      <c r="A242" s="5"/>
      <c r="B242" s="5" t="s">
        <v>1449</v>
      </c>
      <c r="C242" s="28"/>
      <c r="D242" s="5">
        <v>2</v>
      </c>
      <c r="E242" s="37" t="e">
        <f>#REF!*products[[#This Row],[buy price]]</f>
        <v>#REF!</v>
      </c>
      <c r="F242" s="32"/>
      <c r="G242" s="5"/>
      <c r="H242" s="5"/>
      <c r="I242" s="35"/>
      <c r="J242" s="5"/>
      <c r="K242" s="5"/>
      <c r="L242" s="5"/>
      <c r="M242" s="5"/>
      <c r="N242" s="28">
        <f>products[[#This Row],[buy price]]</f>
        <v>0</v>
      </c>
      <c r="O242" s="5"/>
      <c r="P242" s="5"/>
      <c r="Q242" s="5"/>
      <c r="R242" s="5"/>
      <c r="S242" s="5"/>
      <c r="T242" s="5"/>
      <c r="U242" s="5"/>
      <c r="V242" s="5"/>
      <c r="W242" s="19"/>
      <c r="X242" s="18"/>
      <c r="Y242" s="5"/>
      <c r="Z242" s="5"/>
      <c r="AA242" s="5"/>
    </row>
    <row r="243" spans="1:27" customFormat="1" x14ac:dyDescent="0.25">
      <c r="A243" s="5" t="s">
        <v>320</v>
      </c>
      <c r="B243" s="5" t="s">
        <v>321</v>
      </c>
      <c r="C243" s="28">
        <v>10900</v>
      </c>
      <c r="D243" s="5"/>
      <c r="E243" s="5">
        <f>products[[#This Row],[stock]]*products[[#This Row],[buy price]]</f>
        <v>0</v>
      </c>
      <c r="F243" s="32">
        <v>12750</v>
      </c>
      <c r="G243" s="5">
        <v>1</v>
      </c>
      <c r="H243" s="5" t="s">
        <v>636</v>
      </c>
      <c r="I243" s="35">
        <v>13700</v>
      </c>
      <c r="J243" s="5" t="s">
        <v>50</v>
      </c>
      <c r="K243" s="5">
        <v>0</v>
      </c>
      <c r="L243" s="5" t="str">
        <f>VLOOKUP(products[[#This Row],[sellunit]],AJ:AK,2,0)</f>
        <v>packet</v>
      </c>
      <c r="M243" s="5" t="s">
        <v>321</v>
      </c>
      <c r="N243" s="28">
        <v>10900</v>
      </c>
      <c r="O243" s="5"/>
      <c r="P243" s="5">
        <v>1</v>
      </c>
      <c r="Q243" s="5" t="s">
        <v>636</v>
      </c>
      <c r="R243" s="5">
        <v>19000</v>
      </c>
      <c r="S243" s="5" t="s">
        <v>50</v>
      </c>
      <c r="T243" s="5">
        <v>1</v>
      </c>
      <c r="U243" s="5" t="s">
        <v>754</v>
      </c>
      <c r="V243" s="5" t="s">
        <v>1275</v>
      </c>
      <c r="W243" s="19" t="s">
        <v>856</v>
      </c>
      <c r="X243" s="18" t="s">
        <v>629</v>
      </c>
      <c r="Y243" s="5">
        <v>120000</v>
      </c>
      <c r="Z243" s="5">
        <v>120251</v>
      </c>
      <c r="AA243" s="5">
        <v>1</v>
      </c>
    </row>
    <row r="244" spans="1:27" customFormat="1" x14ac:dyDescent="0.25">
      <c r="A244" s="5" t="s">
        <v>322</v>
      </c>
      <c r="B244" s="5" t="s">
        <v>1380</v>
      </c>
      <c r="C244" s="28">
        <v>9000</v>
      </c>
      <c r="D244" s="5"/>
      <c r="E244" s="5">
        <f>products[[#This Row],[stock]]*products[[#This Row],[buy price]]</f>
        <v>0</v>
      </c>
      <c r="F244" s="33">
        <v>9500</v>
      </c>
      <c r="G244" s="5">
        <v>6</v>
      </c>
      <c r="H244" s="5" t="s">
        <v>148</v>
      </c>
      <c r="I244" s="35">
        <v>11000</v>
      </c>
      <c r="J244" s="5" t="s">
        <v>50</v>
      </c>
      <c r="K244" s="5">
        <v>1</v>
      </c>
      <c r="L244" s="5" t="str">
        <f>VLOOKUP(products[[#This Row],[sellunit]],AJ:AK,2,0)</f>
        <v>dozen</v>
      </c>
      <c r="M244" s="5" t="s">
        <v>323</v>
      </c>
      <c r="N244" s="28">
        <f>products[[#This Row],[buy price]]</f>
        <v>9000</v>
      </c>
      <c r="O244" s="5"/>
      <c r="P244" s="5">
        <v>1</v>
      </c>
      <c r="Q244" s="5" t="s">
        <v>636</v>
      </c>
      <c r="R244" s="5">
        <v>12500</v>
      </c>
      <c r="S244" s="5" t="s">
        <v>50</v>
      </c>
      <c r="T244" s="5">
        <v>0</v>
      </c>
      <c r="U244" s="5" t="s">
        <v>754</v>
      </c>
      <c r="V244" s="5" t="s">
        <v>1275</v>
      </c>
      <c r="W244" s="19" t="s">
        <v>856</v>
      </c>
      <c r="X244" s="18" t="s">
        <v>629</v>
      </c>
      <c r="Y244" s="5">
        <v>120000</v>
      </c>
      <c r="Z244" s="5">
        <v>120260</v>
      </c>
      <c r="AA244" s="5">
        <v>1</v>
      </c>
    </row>
    <row r="245" spans="1:27" customFormat="1" x14ac:dyDescent="0.25">
      <c r="A245" s="5" t="s">
        <v>324</v>
      </c>
      <c r="B245" s="5" t="s">
        <v>325</v>
      </c>
      <c r="C245" s="28">
        <v>3800</v>
      </c>
      <c r="D245" s="5"/>
      <c r="E245" s="5">
        <f>products[[#This Row],[stock]]*products[[#This Row],[buy price]]</f>
        <v>0</v>
      </c>
      <c r="F245" s="33"/>
      <c r="G245" s="5">
        <v>6</v>
      </c>
      <c r="H245" s="5" t="s">
        <v>148</v>
      </c>
      <c r="I245" s="35">
        <v>4270</v>
      </c>
      <c r="J245" s="5" t="s">
        <v>50</v>
      </c>
      <c r="K245" s="5">
        <v>0</v>
      </c>
      <c r="L245" s="5" t="str">
        <f>VLOOKUP(products[[#This Row],[sellunit]],AJ:AK,2,0)</f>
        <v>dozen</v>
      </c>
      <c r="M245" s="5" t="s">
        <v>325</v>
      </c>
      <c r="N245" s="28">
        <f>products[[#This Row],[buy price]]</f>
        <v>3800</v>
      </c>
      <c r="O245" s="5"/>
      <c r="P245" s="5">
        <v>1</v>
      </c>
      <c r="Q245" s="5" t="s">
        <v>636</v>
      </c>
      <c r="R245" s="5">
        <v>5500</v>
      </c>
      <c r="S245" s="5" t="s">
        <v>50</v>
      </c>
      <c r="T245" s="5">
        <v>0</v>
      </c>
      <c r="U245" s="5" t="s">
        <v>754</v>
      </c>
      <c r="V245" s="5" t="s">
        <v>1275</v>
      </c>
      <c r="W245" s="19" t="s">
        <v>856</v>
      </c>
      <c r="X245" s="18" t="s">
        <v>629</v>
      </c>
      <c r="Y245" s="5">
        <v>120000</v>
      </c>
      <c r="Z245" s="5">
        <v>120270</v>
      </c>
      <c r="AA245" s="5">
        <v>1</v>
      </c>
    </row>
    <row r="246" spans="1:27" customFormat="1" x14ac:dyDescent="0.25">
      <c r="A246" s="5" t="s">
        <v>326</v>
      </c>
      <c r="B246" s="5" t="s">
        <v>327</v>
      </c>
      <c r="C246" s="28">
        <v>7500</v>
      </c>
      <c r="D246" s="5">
        <v>8</v>
      </c>
      <c r="E246" s="5">
        <f>products[[#This Row],[stock]]*products[[#This Row],[buy price]]</f>
        <v>60000</v>
      </c>
      <c r="F246" s="32">
        <v>7450</v>
      </c>
      <c r="G246" s="5">
        <v>1</v>
      </c>
      <c r="H246" s="5" t="s">
        <v>54</v>
      </c>
      <c r="I246" s="35">
        <v>8600</v>
      </c>
      <c r="J246" s="5" t="s">
        <v>50</v>
      </c>
      <c r="K246" s="5">
        <v>1</v>
      </c>
      <c r="L246" s="5" t="str">
        <f>VLOOKUP(products[[#This Row],[sellunit]],AJ:AK,2,0)</f>
        <v>single</v>
      </c>
      <c r="M246" s="5" t="s">
        <v>327</v>
      </c>
      <c r="N246" s="28">
        <v>7500</v>
      </c>
      <c r="O246" s="5"/>
      <c r="P246" s="5">
        <v>1</v>
      </c>
      <c r="Q246" s="5" t="s">
        <v>636</v>
      </c>
      <c r="R246" s="5">
        <v>9800</v>
      </c>
      <c r="S246" s="5" t="s">
        <v>50</v>
      </c>
      <c r="T246" s="5">
        <v>1</v>
      </c>
      <c r="U246" s="5" t="s">
        <v>754</v>
      </c>
      <c r="V246" s="5" t="s">
        <v>1276</v>
      </c>
      <c r="W246" s="19" t="s">
        <v>856</v>
      </c>
      <c r="X246" s="18" t="s">
        <v>629</v>
      </c>
      <c r="Y246" s="5">
        <v>120000</v>
      </c>
      <c r="Z246" s="5">
        <v>120280</v>
      </c>
      <c r="AA246" s="5">
        <v>1</v>
      </c>
    </row>
    <row r="247" spans="1:27" customFormat="1" x14ac:dyDescent="0.25">
      <c r="A247" s="5" t="s">
        <v>328</v>
      </c>
      <c r="B247" s="5" t="s">
        <v>329</v>
      </c>
      <c r="C247" s="28"/>
      <c r="D247" s="5"/>
      <c r="E247" s="5">
        <f>products[[#This Row],[stock]]*products[[#This Row],[buy price]]</f>
        <v>0</v>
      </c>
      <c r="F247" s="32">
        <v>11170</v>
      </c>
      <c r="G247" s="5">
        <v>1</v>
      </c>
      <c r="H247" s="5" t="s">
        <v>54</v>
      </c>
      <c r="I247" s="35">
        <v>12900</v>
      </c>
      <c r="J247" s="5" t="s">
        <v>50</v>
      </c>
      <c r="K247" s="5">
        <v>0</v>
      </c>
      <c r="L247" s="5" t="str">
        <f>VLOOKUP(products[[#This Row],[sellunit]],AJ:AK,2,0)</f>
        <v>single</v>
      </c>
      <c r="M247" s="5" t="s">
        <v>329</v>
      </c>
      <c r="N247" s="28">
        <v>12600</v>
      </c>
      <c r="O247" s="5"/>
      <c r="P247" s="5">
        <v>1</v>
      </c>
      <c r="Q247" s="5" t="s">
        <v>636</v>
      </c>
      <c r="R247" s="5">
        <v>15800</v>
      </c>
      <c r="S247" s="5" t="s">
        <v>50</v>
      </c>
      <c r="T247" s="5">
        <v>1</v>
      </c>
      <c r="U247" s="5" t="s">
        <v>754</v>
      </c>
      <c r="V247" s="5" t="s">
        <v>1276</v>
      </c>
      <c r="W247" s="19" t="s">
        <v>856</v>
      </c>
      <c r="X247" s="18" t="s">
        <v>629</v>
      </c>
      <c r="Y247" s="5">
        <v>120000</v>
      </c>
      <c r="Z247" s="5">
        <v>120290</v>
      </c>
      <c r="AA247" s="5">
        <v>1</v>
      </c>
    </row>
    <row r="248" spans="1:27" customFormat="1" x14ac:dyDescent="0.25">
      <c r="A248" s="5" t="s">
        <v>330</v>
      </c>
      <c r="B248" s="5" t="s">
        <v>331</v>
      </c>
      <c r="C248" s="28"/>
      <c r="D248" s="5"/>
      <c r="E248" s="5">
        <f>products[[#This Row],[stock]]*products[[#This Row],[buy price]]</f>
        <v>0</v>
      </c>
      <c r="F248" s="32">
        <v>11500</v>
      </c>
      <c r="G248" s="5">
        <v>1</v>
      </c>
      <c r="H248" s="5" t="s">
        <v>54</v>
      </c>
      <c r="I248" s="35">
        <v>13200</v>
      </c>
      <c r="J248" s="5" t="s">
        <v>50</v>
      </c>
      <c r="K248" s="5">
        <v>0</v>
      </c>
      <c r="L248" s="5" t="str">
        <f>VLOOKUP(products[[#This Row],[sellunit]],AJ:AK,2,0)</f>
        <v>single</v>
      </c>
      <c r="M248" s="5" t="s">
        <v>331</v>
      </c>
      <c r="N248" s="28">
        <f>products[[#This Row],[buy price]]</f>
        <v>0</v>
      </c>
      <c r="O248" s="5"/>
      <c r="P248" s="5">
        <v>1</v>
      </c>
      <c r="Q248" s="5" t="s">
        <v>636</v>
      </c>
      <c r="R248" s="5">
        <v>17500</v>
      </c>
      <c r="S248" s="5" t="s">
        <v>50</v>
      </c>
      <c r="T248" s="5">
        <v>0</v>
      </c>
      <c r="U248" s="5" t="s">
        <v>754</v>
      </c>
      <c r="V248" s="5" t="s">
        <v>1276</v>
      </c>
      <c r="W248" s="19" t="s">
        <v>856</v>
      </c>
      <c r="X248" s="18" t="s">
        <v>629</v>
      </c>
      <c r="Y248" s="5">
        <v>120000</v>
      </c>
      <c r="Z248" s="5">
        <v>120300</v>
      </c>
      <c r="AA248" s="5">
        <v>1</v>
      </c>
    </row>
    <row r="249" spans="1:27" customFormat="1" x14ac:dyDescent="0.25">
      <c r="A249" s="5" t="s">
        <v>332</v>
      </c>
      <c r="B249" s="5" t="s">
        <v>333</v>
      </c>
      <c r="C249" s="28">
        <v>12600</v>
      </c>
      <c r="D249" s="5">
        <v>7</v>
      </c>
      <c r="E249" s="5">
        <f>products[[#This Row],[stock]]*products[[#This Row],[buy price]]</f>
        <v>88200</v>
      </c>
      <c r="F249" s="32">
        <v>12600</v>
      </c>
      <c r="G249" s="5">
        <v>6</v>
      </c>
      <c r="H249" s="5" t="s">
        <v>636</v>
      </c>
      <c r="I249" s="35">
        <v>14500</v>
      </c>
      <c r="J249" s="5" t="s">
        <v>50</v>
      </c>
      <c r="K249" s="5">
        <v>1</v>
      </c>
      <c r="L249" s="5" t="str">
        <f>VLOOKUP(products[[#This Row],[sellunit]],AJ:AK,2,0)</f>
        <v>packet</v>
      </c>
      <c r="M249" s="5" t="s">
        <v>333</v>
      </c>
      <c r="N249" s="28">
        <f>products[[#This Row],[buy price]]</f>
        <v>12600</v>
      </c>
      <c r="O249" s="5"/>
      <c r="P249" s="5">
        <v>1</v>
      </c>
      <c r="Q249" s="5" t="s">
        <v>636</v>
      </c>
      <c r="R249" s="5">
        <v>19000</v>
      </c>
      <c r="S249" s="5" t="s">
        <v>50</v>
      </c>
      <c r="T249" s="5">
        <v>0</v>
      </c>
      <c r="U249" s="5" t="s">
        <v>754</v>
      </c>
      <c r="V249" s="5" t="s">
        <v>1276</v>
      </c>
      <c r="W249" s="19" t="s">
        <v>856</v>
      </c>
      <c r="X249" s="18" t="s">
        <v>629</v>
      </c>
      <c r="Y249" s="5">
        <v>120000</v>
      </c>
      <c r="Z249" s="5">
        <v>120310</v>
      </c>
      <c r="AA249" s="5">
        <v>1</v>
      </c>
    </row>
    <row r="250" spans="1:27" customFormat="1" x14ac:dyDescent="0.25">
      <c r="A250" s="5" t="s">
        <v>334</v>
      </c>
      <c r="B250" s="34" t="s">
        <v>335</v>
      </c>
      <c r="C250" s="28">
        <v>9000</v>
      </c>
      <c r="D250" s="5">
        <v>5</v>
      </c>
      <c r="E250" s="5">
        <f>products[[#This Row],[stock]]*products[[#This Row],[buy price]]</f>
        <v>45000</v>
      </c>
      <c r="F250" s="32">
        <v>10500</v>
      </c>
      <c r="G250" s="5">
        <v>6</v>
      </c>
      <c r="H250" s="5" t="s">
        <v>636</v>
      </c>
      <c r="I250" s="35">
        <v>12000</v>
      </c>
      <c r="J250" s="5" t="s">
        <v>50</v>
      </c>
      <c r="K250" s="5">
        <v>1</v>
      </c>
      <c r="L250" s="5" t="str">
        <f>VLOOKUP(products[[#This Row],[sellunit]],AJ:AK,2,0)</f>
        <v>packet</v>
      </c>
      <c r="M250" s="5" t="s">
        <v>335</v>
      </c>
      <c r="N250" s="28">
        <f>products[[#This Row],[buy price]]</f>
        <v>9000</v>
      </c>
      <c r="O250" s="5"/>
      <c r="P250" s="5">
        <v>1</v>
      </c>
      <c r="Q250" s="5" t="s">
        <v>636</v>
      </c>
      <c r="R250" s="5"/>
      <c r="S250" s="5" t="s">
        <v>50</v>
      </c>
      <c r="T250" s="5">
        <v>0</v>
      </c>
      <c r="U250" s="5" t="s">
        <v>754</v>
      </c>
      <c r="V250" s="5" t="s">
        <v>1276</v>
      </c>
      <c r="W250" s="19" t="s">
        <v>856</v>
      </c>
      <c r="X250" s="18" t="s">
        <v>629</v>
      </c>
      <c r="Y250" s="5">
        <v>120000</v>
      </c>
      <c r="Z250" s="5">
        <v>120320</v>
      </c>
      <c r="AA250" s="5">
        <v>1</v>
      </c>
    </row>
    <row r="251" spans="1:27" customFormat="1" x14ac:dyDescent="0.25">
      <c r="A251" s="5" t="s">
        <v>336</v>
      </c>
      <c r="B251" s="5" t="s">
        <v>1446</v>
      </c>
      <c r="C251" s="28">
        <v>10800</v>
      </c>
      <c r="D251" s="5">
        <v>2</v>
      </c>
      <c r="E251" s="5">
        <f>products[[#This Row],[stock]]*products[[#This Row],[buy price]]</f>
        <v>21600</v>
      </c>
      <c r="F251" s="32">
        <v>12000</v>
      </c>
      <c r="G251" s="5">
        <v>1</v>
      </c>
      <c r="H251" s="5" t="s">
        <v>54</v>
      </c>
      <c r="I251" s="35">
        <v>13200</v>
      </c>
      <c r="J251" s="5" t="s">
        <v>50</v>
      </c>
      <c r="K251" s="5">
        <v>1</v>
      </c>
      <c r="L251" s="5" t="str">
        <f>VLOOKUP(products[[#This Row],[sellunit]],AJ:AK,2,0)</f>
        <v>single</v>
      </c>
      <c r="M251" s="5" t="s">
        <v>600</v>
      </c>
      <c r="N251" s="28">
        <f>products[[#This Row],[buy price]]</f>
        <v>10800</v>
      </c>
      <c r="O251" s="5"/>
      <c r="P251" s="5">
        <v>1</v>
      </c>
      <c r="Q251" s="5" t="s">
        <v>636</v>
      </c>
      <c r="R251" s="5">
        <v>15000</v>
      </c>
      <c r="S251" s="5" t="s">
        <v>50</v>
      </c>
      <c r="T251" s="5">
        <v>0</v>
      </c>
      <c r="U251" s="5" t="s">
        <v>754</v>
      </c>
      <c r="V251" s="5" t="s">
        <v>1276</v>
      </c>
      <c r="W251" s="19" t="s">
        <v>856</v>
      </c>
      <c r="X251" s="18" t="s">
        <v>629</v>
      </c>
      <c r="Y251" s="5">
        <v>120000</v>
      </c>
      <c r="Z251" s="5">
        <v>120330</v>
      </c>
      <c r="AA251" s="5">
        <v>1</v>
      </c>
    </row>
    <row r="252" spans="1:27" customFormat="1" x14ac:dyDescent="0.25">
      <c r="A252" s="5" t="s">
        <v>336</v>
      </c>
      <c r="B252" s="5" t="s">
        <v>1447</v>
      </c>
      <c r="C252" s="28">
        <v>19000</v>
      </c>
      <c r="D252" s="5">
        <v>1</v>
      </c>
      <c r="E252" s="5">
        <f>products[[#This Row],[stock]]*products[[#This Row],[buy price]]</f>
        <v>19000</v>
      </c>
      <c r="F252" s="32">
        <v>24000</v>
      </c>
      <c r="G252" s="5">
        <v>1</v>
      </c>
      <c r="H252" s="5" t="s">
        <v>54</v>
      </c>
      <c r="I252" s="35">
        <v>25500</v>
      </c>
      <c r="J252" s="5" t="s">
        <v>50</v>
      </c>
      <c r="K252" s="5">
        <v>1</v>
      </c>
      <c r="L252" s="5" t="str">
        <f>VLOOKUP(products[[#This Row],[sellunit]],AJ:AK,2,0)</f>
        <v>single</v>
      </c>
      <c r="M252" s="5" t="s">
        <v>601</v>
      </c>
      <c r="N252" s="28">
        <f>products[[#This Row],[buy price]]</f>
        <v>19000</v>
      </c>
      <c r="O252" s="5"/>
      <c r="P252" s="5">
        <v>1</v>
      </c>
      <c r="Q252" s="5" t="s">
        <v>636</v>
      </c>
      <c r="R252" s="5">
        <v>26000</v>
      </c>
      <c r="S252" s="5" t="s">
        <v>50</v>
      </c>
      <c r="T252" s="5">
        <v>0</v>
      </c>
      <c r="U252" s="5" t="s">
        <v>754</v>
      </c>
      <c r="V252" s="5" t="s">
        <v>1276</v>
      </c>
      <c r="W252" s="19" t="s">
        <v>856</v>
      </c>
      <c r="X252" s="18" t="s">
        <v>629</v>
      </c>
      <c r="Y252" s="5">
        <v>120000</v>
      </c>
      <c r="Z252" s="5">
        <v>120340</v>
      </c>
      <c r="AA252" s="5">
        <v>1</v>
      </c>
    </row>
    <row r="253" spans="1:27" customFormat="1" x14ac:dyDescent="0.25">
      <c r="A253" s="5" t="s">
        <v>337</v>
      </c>
      <c r="B253" s="5" t="s">
        <v>602</v>
      </c>
      <c r="C253" s="28">
        <v>15000</v>
      </c>
      <c r="D253" s="5"/>
      <c r="E253" s="5">
        <f>products[[#This Row],[stock]]*products[[#This Row],[buy price]]</f>
        <v>0</v>
      </c>
      <c r="F253" s="32">
        <v>18000</v>
      </c>
      <c r="G253" s="5">
        <v>1</v>
      </c>
      <c r="H253" s="5" t="s">
        <v>54</v>
      </c>
      <c r="I253" s="35">
        <v>18500</v>
      </c>
      <c r="J253" s="5" t="s">
        <v>50</v>
      </c>
      <c r="K253" s="5">
        <v>1</v>
      </c>
      <c r="L253" s="5" t="str">
        <f>VLOOKUP(products[[#This Row],[sellunit]],AJ:AK,2,0)</f>
        <v>single</v>
      </c>
      <c r="M253" s="5" t="s">
        <v>602</v>
      </c>
      <c r="N253" s="28">
        <f>products[[#This Row],[buy price]]</f>
        <v>15000</v>
      </c>
      <c r="O253" s="5"/>
      <c r="P253" s="5">
        <v>1</v>
      </c>
      <c r="Q253" s="5" t="s">
        <v>636</v>
      </c>
      <c r="R253" s="5">
        <v>20000</v>
      </c>
      <c r="S253" s="5" t="s">
        <v>50</v>
      </c>
      <c r="T253" s="5">
        <v>1</v>
      </c>
      <c r="U253" s="5" t="s">
        <v>754</v>
      </c>
      <c r="V253" s="5" t="s">
        <v>1276</v>
      </c>
      <c r="W253" s="19" t="s">
        <v>856</v>
      </c>
      <c r="X253" s="18" t="s">
        <v>629</v>
      </c>
      <c r="Y253" s="5">
        <v>120000</v>
      </c>
      <c r="Z253" s="5">
        <v>120350</v>
      </c>
      <c r="AA253" s="5">
        <v>1</v>
      </c>
    </row>
    <row r="254" spans="1:27" customFormat="1" x14ac:dyDescent="0.25">
      <c r="A254" s="5" t="s">
        <v>338</v>
      </c>
      <c r="B254" s="5" t="s">
        <v>603</v>
      </c>
      <c r="C254" s="28">
        <v>30000</v>
      </c>
      <c r="D254" s="5"/>
      <c r="E254" s="5">
        <f>products[[#This Row],[stock]]*products[[#This Row],[buy price]]</f>
        <v>0</v>
      </c>
      <c r="F254" s="32">
        <v>36000</v>
      </c>
      <c r="G254" s="5">
        <v>1</v>
      </c>
      <c r="H254" s="5" t="s">
        <v>54</v>
      </c>
      <c r="I254" s="35">
        <v>31000</v>
      </c>
      <c r="J254" s="5" t="s">
        <v>50</v>
      </c>
      <c r="K254" s="5">
        <v>1</v>
      </c>
      <c r="L254" s="5" t="str">
        <f>VLOOKUP(products[[#This Row],[sellunit]],AJ:AK,2,0)</f>
        <v>single</v>
      </c>
      <c r="M254" s="5" t="s">
        <v>603</v>
      </c>
      <c r="N254" s="28">
        <f>products[[#This Row],[buy price]]</f>
        <v>30000</v>
      </c>
      <c r="O254" s="5"/>
      <c r="P254" s="5">
        <v>1</v>
      </c>
      <c r="Q254" s="5" t="s">
        <v>636</v>
      </c>
      <c r="R254" s="5">
        <v>40000</v>
      </c>
      <c r="S254" s="5" t="s">
        <v>50</v>
      </c>
      <c r="T254" s="5">
        <v>1</v>
      </c>
      <c r="U254" s="5" t="s">
        <v>754</v>
      </c>
      <c r="V254" s="5" t="s">
        <v>1276</v>
      </c>
      <c r="W254" s="19" t="s">
        <v>856</v>
      </c>
      <c r="X254" s="18" t="s">
        <v>629</v>
      </c>
      <c r="Y254" s="5">
        <v>120000</v>
      </c>
      <c r="Z254" s="5">
        <v>120360</v>
      </c>
      <c r="AA254" s="5">
        <v>1</v>
      </c>
    </row>
    <row r="255" spans="1:27" customFormat="1" x14ac:dyDescent="0.25">
      <c r="A255" s="5" t="s">
        <v>339</v>
      </c>
      <c r="B255" s="5" t="s">
        <v>340</v>
      </c>
      <c r="C255" s="28"/>
      <c r="D255" s="5"/>
      <c r="E255" s="5">
        <f>products[[#This Row],[stock]]*products[[#This Row],[buy price]]</f>
        <v>0</v>
      </c>
      <c r="F255" s="32">
        <v>18000</v>
      </c>
      <c r="G255" s="5">
        <v>1</v>
      </c>
      <c r="H255" s="5" t="s">
        <v>54</v>
      </c>
      <c r="I255" s="35">
        <v>19500</v>
      </c>
      <c r="J255" s="5" t="s">
        <v>50</v>
      </c>
      <c r="K255" s="5">
        <v>1</v>
      </c>
      <c r="L255" s="5" t="str">
        <f>VLOOKUP(products[[#This Row],[sellunit]],AJ:AK,2,0)</f>
        <v>single</v>
      </c>
      <c r="M255" s="5" t="s">
        <v>1189</v>
      </c>
      <c r="N255" s="28">
        <f>products[[#This Row],[buy price]]</f>
        <v>0</v>
      </c>
      <c r="O255" s="5"/>
      <c r="P255" s="5">
        <v>1</v>
      </c>
      <c r="Q255" s="5" t="s">
        <v>636</v>
      </c>
      <c r="R255" s="5">
        <v>27000</v>
      </c>
      <c r="S255" s="5" t="s">
        <v>50</v>
      </c>
      <c r="T255" s="5">
        <v>0</v>
      </c>
      <c r="U255" s="5" t="s">
        <v>754</v>
      </c>
      <c r="V255" s="5" t="s">
        <v>1276</v>
      </c>
      <c r="W255" s="19" t="s">
        <v>856</v>
      </c>
      <c r="X255" s="18" t="s">
        <v>629</v>
      </c>
      <c r="Y255" s="5">
        <v>120000</v>
      </c>
      <c r="Z255" s="5">
        <v>120370</v>
      </c>
      <c r="AA255" s="5">
        <v>1</v>
      </c>
    </row>
    <row r="256" spans="1:27" customFormat="1" x14ac:dyDescent="0.25">
      <c r="A256" s="5" t="s">
        <v>341</v>
      </c>
      <c r="B256" s="34" t="s">
        <v>342</v>
      </c>
      <c r="C256" s="28"/>
      <c r="D256" s="5">
        <v>17</v>
      </c>
      <c r="E256" s="5">
        <f>products[[#This Row],[stock]]*products[[#This Row],[buy price]]</f>
        <v>0</v>
      </c>
      <c r="F256" s="32">
        <v>35700</v>
      </c>
      <c r="G256" s="5">
        <v>1</v>
      </c>
      <c r="H256" s="5" t="s">
        <v>54</v>
      </c>
      <c r="I256" s="35">
        <v>37500</v>
      </c>
      <c r="J256" s="5" t="s">
        <v>50</v>
      </c>
      <c r="K256" s="5">
        <v>1</v>
      </c>
      <c r="L256" s="5" t="str">
        <f>VLOOKUP(products[[#This Row],[sellunit]],AJ:AK,2,0)</f>
        <v>single</v>
      </c>
      <c r="M256" s="5" t="s">
        <v>342</v>
      </c>
      <c r="N256" s="28">
        <f>products[[#This Row],[buy price]]</f>
        <v>0</v>
      </c>
      <c r="O256" s="5"/>
      <c r="P256" s="5">
        <v>1</v>
      </c>
      <c r="Q256" s="5" t="s">
        <v>636</v>
      </c>
      <c r="R256" s="5">
        <v>53500</v>
      </c>
      <c r="S256" s="5" t="s">
        <v>50</v>
      </c>
      <c r="T256" s="5">
        <v>0</v>
      </c>
      <c r="U256" s="5" t="s">
        <v>754</v>
      </c>
      <c r="V256" s="5" t="s">
        <v>1276</v>
      </c>
      <c r="W256" s="19" t="s">
        <v>856</v>
      </c>
      <c r="X256" s="18" t="s">
        <v>629</v>
      </c>
      <c r="Y256" s="5">
        <v>120000</v>
      </c>
      <c r="Z256" s="5">
        <v>120380</v>
      </c>
      <c r="AA256" s="5">
        <v>1</v>
      </c>
    </row>
    <row r="257" spans="1:27" customFormat="1" x14ac:dyDescent="0.25">
      <c r="A257" s="5" t="s">
        <v>734</v>
      </c>
      <c r="B257" s="5" t="s">
        <v>343</v>
      </c>
      <c r="C257" s="28">
        <v>34850</v>
      </c>
      <c r="D257" s="5"/>
      <c r="E257" s="5">
        <f>products[[#This Row],[stock]]*products[[#This Row],[buy price]]</f>
        <v>0</v>
      </c>
      <c r="F257" s="32">
        <v>41000</v>
      </c>
      <c r="G257" s="5">
        <v>1</v>
      </c>
      <c r="H257" s="5" t="s">
        <v>54</v>
      </c>
      <c r="I257" s="35">
        <v>43500</v>
      </c>
      <c r="J257" s="5" t="s">
        <v>50</v>
      </c>
      <c r="K257" s="5">
        <v>0</v>
      </c>
      <c r="L257" s="5" t="str">
        <f>VLOOKUP(products[[#This Row],[sellunit]],AJ:AK,2,0)</f>
        <v>single</v>
      </c>
      <c r="M257" s="5" t="s">
        <v>343</v>
      </c>
      <c r="N257" s="28">
        <f>products[[#This Row],[buy price]]</f>
        <v>34850</v>
      </c>
      <c r="O257" s="5"/>
      <c r="P257" s="5">
        <v>1</v>
      </c>
      <c r="Q257" s="5" t="s">
        <v>636</v>
      </c>
      <c r="R257" s="5">
        <v>48400</v>
      </c>
      <c r="S257" s="5" t="s">
        <v>50</v>
      </c>
      <c r="T257" s="5">
        <v>1</v>
      </c>
      <c r="U257" s="5" t="s">
        <v>754</v>
      </c>
      <c r="V257" s="5" t="s">
        <v>1276</v>
      </c>
      <c r="W257" s="19" t="s">
        <v>856</v>
      </c>
      <c r="X257" s="18" t="s">
        <v>629</v>
      </c>
      <c r="Y257" s="5">
        <v>120000</v>
      </c>
      <c r="Z257" s="5">
        <v>120381</v>
      </c>
      <c r="AA257" s="5">
        <v>1</v>
      </c>
    </row>
    <row r="258" spans="1:27" customFormat="1" x14ac:dyDescent="0.25">
      <c r="A258" s="5" t="s">
        <v>344</v>
      </c>
      <c r="B258" s="5" t="s">
        <v>345</v>
      </c>
      <c r="C258" s="28">
        <v>13600</v>
      </c>
      <c r="D258" s="5"/>
      <c r="E258" s="5">
        <f>products[[#This Row],[stock]]*products[[#This Row],[buy price]]</f>
        <v>0</v>
      </c>
      <c r="F258" s="32">
        <v>16000</v>
      </c>
      <c r="G258" s="5">
        <v>1</v>
      </c>
      <c r="H258" s="5" t="s">
        <v>54</v>
      </c>
      <c r="I258" s="35">
        <v>18000</v>
      </c>
      <c r="J258" s="5" t="s">
        <v>50</v>
      </c>
      <c r="K258" s="5">
        <v>1</v>
      </c>
      <c r="L258" s="5" t="str">
        <f>VLOOKUP(products[[#This Row],[sellunit]],AJ:AK,2,0)</f>
        <v>single</v>
      </c>
      <c r="M258" s="5" t="s">
        <v>345</v>
      </c>
      <c r="N258" s="28">
        <v>13600</v>
      </c>
      <c r="O258" s="5"/>
      <c r="P258" s="5">
        <v>1</v>
      </c>
      <c r="Q258" s="5" t="s">
        <v>636</v>
      </c>
      <c r="R258" s="5">
        <v>18200</v>
      </c>
      <c r="S258" s="5" t="s">
        <v>50</v>
      </c>
      <c r="T258" s="5">
        <v>1</v>
      </c>
      <c r="U258" s="5" t="s">
        <v>754</v>
      </c>
      <c r="V258" s="5" t="s">
        <v>1277</v>
      </c>
      <c r="W258" s="19" t="s">
        <v>856</v>
      </c>
      <c r="X258" s="18" t="s">
        <v>629</v>
      </c>
      <c r="Y258" s="5">
        <v>120000</v>
      </c>
      <c r="Z258" s="5">
        <v>120390</v>
      </c>
      <c r="AA258" s="5">
        <v>1</v>
      </c>
    </row>
    <row r="259" spans="1:27" customFormat="1" x14ac:dyDescent="0.25">
      <c r="A259" s="5" t="s">
        <v>346</v>
      </c>
      <c r="B259" s="5" t="s">
        <v>347</v>
      </c>
      <c r="C259" s="28"/>
      <c r="D259" s="5">
        <v>2</v>
      </c>
      <c r="E259" s="5">
        <f>products[[#This Row],[stock]]*products[[#This Row],[buy price]]</f>
        <v>0</v>
      </c>
      <c r="F259" s="32">
        <v>29200</v>
      </c>
      <c r="G259" s="5">
        <v>1</v>
      </c>
      <c r="H259" s="5" t="s">
        <v>54</v>
      </c>
      <c r="I259" s="35">
        <v>32500</v>
      </c>
      <c r="J259" s="5" t="s">
        <v>50</v>
      </c>
      <c r="K259" s="5">
        <v>1</v>
      </c>
      <c r="L259" s="5" t="str">
        <f>VLOOKUP(products[[#This Row],[sellunit]],AJ:AK,2,0)</f>
        <v>single</v>
      </c>
      <c r="M259" s="5" t="s">
        <v>347</v>
      </c>
      <c r="N259" s="28">
        <f>products[[#This Row],[buy price]]</f>
        <v>0</v>
      </c>
      <c r="O259" s="5"/>
      <c r="P259" s="5">
        <v>1</v>
      </c>
      <c r="Q259" s="5" t="s">
        <v>636</v>
      </c>
      <c r="R259" s="5">
        <v>44000</v>
      </c>
      <c r="S259" s="5" t="s">
        <v>50</v>
      </c>
      <c r="T259" s="5">
        <v>0</v>
      </c>
      <c r="U259" s="5" t="s">
        <v>754</v>
      </c>
      <c r="V259" s="5" t="s">
        <v>1277</v>
      </c>
      <c r="W259" s="19" t="s">
        <v>856</v>
      </c>
      <c r="X259" s="18" t="s">
        <v>629</v>
      </c>
      <c r="Y259" s="5">
        <v>120000</v>
      </c>
      <c r="Z259" s="5">
        <v>120400</v>
      </c>
      <c r="AA259" s="5">
        <v>1</v>
      </c>
    </row>
    <row r="260" spans="1:27" customFormat="1" x14ac:dyDescent="0.25">
      <c r="A260" s="5" t="s">
        <v>47</v>
      </c>
      <c r="B260" s="5"/>
      <c r="C260" s="28"/>
      <c r="D260" s="5"/>
      <c r="E260" s="5">
        <f>products[[#This Row],[stock]]*products[[#This Row],[buy price]]</f>
        <v>0</v>
      </c>
      <c r="F260" s="32"/>
      <c r="G260" s="5">
        <v>0</v>
      </c>
      <c r="H260" s="5"/>
      <c r="I260" s="35"/>
      <c r="J260" s="5"/>
      <c r="K260" s="5">
        <v>1</v>
      </c>
      <c r="L260" s="5">
        <f>VLOOKUP(products[[#This Row],[sellunit]],AJ:AK,2,0)</f>
        <v>0</v>
      </c>
      <c r="M260" s="5"/>
      <c r="N260" s="28">
        <f>products[[#This Row],[buy price]]</f>
        <v>0</v>
      </c>
      <c r="O260" s="5"/>
      <c r="P260" s="5"/>
      <c r="Q260" s="5" t="s">
        <v>636</v>
      </c>
      <c r="R260" s="5"/>
      <c r="S260" s="5"/>
      <c r="T260" s="5">
        <v>1</v>
      </c>
      <c r="U260" s="5" t="s">
        <v>754</v>
      </c>
      <c r="V260" s="5"/>
      <c r="W260" s="5">
        <v>955687</v>
      </c>
      <c r="X260" s="18" t="s">
        <v>630</v>
      </c>
      <c r="Y260" s="5">
        <v>200000</v>
      </c>
      <c r="Z260" s="5">
        <v>200000</v>
      </c>
      <c r="AA260" s="5"/>
    </row>
    <row r="261" spans="1:27" customFormat="1" x14ac:dyDescent="0.25">
      <c r="A261" s="5" t="s">
        <v>979</v>
      </c>
      <c r="B261" s="5" t="s">
        <v>349</v>
      </c>
      <c r="C261" s="28">
        <v>40000</v>
      </c>
      <c r="D261" s="5"/>
      <c r="E261" s="5">
        <f>products[[#This Row],[stock]]*products[[#This Row],[buy price]]</f>
        <v>0</v>
      </c>
      <c r="F261" s="32">
        <v>45000</v>
      </c>
      <c r="G261" s="5">
        <v>1</v>
      </c>
      <c r="H261" s="5" t="s">
        <v>54</v>
      </c>
      <c r="I261" s="35">
        <v>44200</v>
      </c>
      <c r="J261" s="5" t="s">
        <v>54</v>
      </c>
      <c r="K261" s="5">
        <v>0</v>
      </c>
      <c r="L261" s="5" t="str">
        <f>VLOOKUP(products[[#This Row],[sellunit]],AJ:AK,2,0)</f>
        <v>single</v>
      </c>
      <c r="M261" s="5" t="s">
        <v>1190</v>
      </c>
      <c r="N261" s="28">
        <f>products[[#This Row],[buy price]]</f>
        <v>40000</v>
      </c>
      <c r="O261" s="5"/>
      <c r="P261" s="5">
        <v>1</v>
      </c>
      <c r="Q261" s="5" t="s">
        <v>636</v>
      </c>
      <c r="R261" s="5">
        <v>55000</v>
      </c>
      <c r="S261" s="5" t="s">
        <v>54</v>
      </c>
      <c r="T261" s="5">
        <v>0</v>
      </c>
      <c r="U261" s="5" t="s">
        <v>754</v>
      </c>
      <c r="V261" s="5" t="s">
        <v>1278</v>
      </c>
      <c r="W261" s="5">
        <v>955687</v>
      </c>
      <c r="X261" s="18" t="s">
        <v>630</v>
      </c>
      <c r="Y261" s="5">
        <v>200000</v>
      </c>
      <c r="Z261" s="5">
        <v>200100</v>
      </c>
      <c r="AA261" s="5">
        <v>0</v>
      </c>
    </row>
    <row r="262" spans="1:27" customFormat="1" x14ac:dyDescent="0.25">
      <c r="A262" s="5" t="s">
        <v>979</v>
      </c>
      <c r="B262" s="5" t="s">
        <v>350</v>
      </c>
      <c r="C262" s="28">
        <v>50000</v>
      </c>
      <c r="D262" s="5"/>
      <c r="E262" s="5">
        <f>products[[#This Row],[stock]]*products[[#This Row],[buy price]]</f>
        <v>0</v>
      </c>
      <c r="F262" s="32">
        <v>60000</v>
      </c>
      <c r="G262" s="5">
        <v>1</v>
      </c>
      <c r="H262" s="5" t="s">
        <v>54</v>
      </c>
      <c r="I262" s="35">
        <v>65000</v>
      </c>
      <c r="J262" s="5" t="s">
        <v>54</v>
      </c>
      <c r="K262" s="5">
        <v>1</v>
      </c>
      <c r="L262" s="5" t="str">
        <f>VLOOKUP(products[[#This Row],[sellunit]],AJ:AK,2,0)</f>
        <v>single</v>
      </c>
      <c r="M262" s="5" t="s">
        <v>1191</v>
      </c>
      <c r="N262" s="28">
        <f>products[[#This Row],[buy price]]</f>
        <v>50000</v>
      </c>
      <c r="O262" s="5"/>
      <c r="P262" s="5">
        <v>1</v>
      </c>
      <c r="Q262" s="5" t="s">
        <v>636</v>
      </c>
      <c r="R262" s="5">
        <v>65000</v>
      </c>
      <c r="S262" s="5" t="s">
        <v>54</v>
      </c>
      <c r="T262" s="5">
        <v>0</v>
      </c>
      <c r="U262" s="5" t="s">
        <v>754</v>
      </c>
      <c r="V262" s="5" t="s">
        <v>1278</v>
      </c>
      <c r="W262" s="5">
        <v>955687</v>
      </c>
      <c r="X262" s="18" t="s">
        <v>630</v>
      </c>
      <c r="Y262" s="5">
        <v>200000</v>
      </c>
      <c r="Z262" s="5">
        <v>200105</v>
      </c>
      <c r="AA262" s="5">
        <v>0</v>
      </c>
    </row>
    <row r="263" spans="1:27" customFormat="1" x14ac:dyDescent="0.25">
      <c r="A263" s="5" t="s">
        <v>980</v>
      </c>
      <c r="B263" s="34" t="s">
        <v>352</v>
      </c>
      <c r="C263" s="28">
        <v>7000</v>
      </c>
      <c r="D263" s="5"/>
      <c r="E263" s="5">
        <f>products[[#This Row],[stock]]*products[[#This Row],[buy price]]</f>
        <v>0</v>
      </c>
      <c r="F263" s="32">
        <v>12000</v>
      </c>
      <c r="G263" s="5">
        <v>10</v>
      </c>
      <c r="H263" s="5" t="s">
        <v>54</v>
      </c>
      <c r="I263" s="35">
        <v>13000</v>
      </c>
      <c r="J263" s="5" t="s">
        <v>54</v>
      </c>
      <c r="K263" s="5">
        <v>1</v>
      </c>
      <c r="L263" s="5" t="str">
        <f>VLOOKUP(products[[#This Row],[sellunit]],AJ:AK,2,0)</f>
        <v>single</v>
      </c>
      <c r="M263" s="5" t="s">
        <v>1192</v>
      </c>
      <c r="N263" s="28">
        <f>products[[#This Row],[buy price]]</f>
        <v>7000</v>
      </c>
      <c r="O263" s="5"/>
      <c r="P263" s="5">
        <v>1</v>
      </c>
      <c r="Q263" s="5" t="s">
        <v>636</v>
      </c>
      <c r="R263" s="5">
        <v>10000</v>
      </c>
      <c r="S263" s="5" t="s">
        <v>54</v>
      </c>
      <c r="T263" s="5">
        <v>0</v>
      </c>
      <c r="U263" s="5" t="s">
        <v>754</v>
      </c>
      <c r="V263" s="5" t="s">
        <v>1278</v>
      </c>
      <c r="W263" s="5">
        <v>955687</v>
      </c>
      <c r="X263" s="18" t="s">
        <v>630</v>
      </c>
      <c r="Y263" s="5">
        <v>200000</v>
      </c>
      <c r="Z263" s="5">
        <v>200110</v>
      </c>
      <c r="AA263" s="5">
        <v>0</v>
      </c>
    </row>
    <row r="264" spans="1:27" customFormat="1" x14ac:dyDescent="0.25">
      <c r="A264" s="5" t="s">
        <v>980</v>
      </c>
      <c r="B264" s="34" t="s">
        <v>353</v>
      </c>
      <c r="C264" s="28">
        <v>7000</v>
      </c>
      <c r="D264" s="5"/>
      <c r="E264" s="5">
        <f>products[[#This Row],[stock]]*products[[#This Row],[buy price]]</f>
        <v>0</v>
      </c>
      <c r="F264" s="32">
        <v>12000</v>
      </c>
      <c r="G264" s="5">
        <v>10</v>
      </c>
      <c r="H264" s="5" t="s">
        <v>54</v>
      </c>
      <c r="I264" s="35">
        <v>13000</v>
      </c>
      <c r="J264" s="5" t="s">
        <v>54</v>
      </c>
      <c r="K264" s="5">
        <v>1</v>
      </c>
      <c r="L264" s="5" t="str">
        <f>VLOOKUP(products[[#This Row],[sellunit]],AJ:AK,2,0)</f>
        <v>single</v>
      </c>
      <c r="M264" s="5" t="s">
        <v>1193</v>
      </c>
      <c r="N264" s="28">
        <f>products[[#This Row],[buy price]]</f>
        <v>7000</v>
      </c>
      <c r="O264" s="5"/>
      <c r="P264" s="5">
        <v>1</v>
      </c>
      <c r="Q264" s="5" t="s">
        <v>636</v>
      </c>
      <c r="R264" s="5">
        <v>9000</v>
      </c>
      <c r="S264" s="5" t="s">
        <v>54</v>
      </c>
      <c r="T264" s="5">
        <v>0</v>
      </c>
      <c r="U264" s="5" t="s">
        <v>754</v>
      </c>
      <c r="V264" s="5" t="s">
        <v>1278</v>
      </c>
      <c r="W264" s="5">
        <v>955687</v>
      </c>
      <c r="X264" s="18" t="s">
        <v>630</v>
      </c>
      <c r="Y264" s="5">
        <v>200000</v>
      </c>
      <c r="Z264" s="5">
        <v>200115</v>
      </c>
      <c r="AA264" s="5">
        <v>0</v>
      </c>
    </row>
    <row r="265" spans="1:27" customFormat="1" x14ac:dyDescent="0.25">
      <c r="A265" s="5" t="s">
        <v>981</v>
      </c>
      <c r="B265" s="5" t="s">
        <v>355</v>
      </c>
      <c r="C265" s="28">
        <v>55000</v>
      </c>
      <c r="D265" s="5"/>
      <c r="E265" s="5">
        <f>products[[#This Row],[stock]]*products[[#This Row],[buy price]]</f>
        <v>0</v>
      </c>
      <c r="F265" s="32">
        <v>75000</v>
      </c>
      <c r="G265" s="5">
        <v>1</v>
      </c>
      <c r="H265" s="5" t="s">
        <v>54</v>
      </c>
      <c r="I265" s="35">
        <v>80000</v>
      </c>
      <c r="J265" s="5" t="s">
        <v>54</v>
      </c>
      <c r="K265" s="5">
        <v>1</v>
      </c>
      <c r="L265" s="5" t="str">
        <f>VLOOKUP(products[[#This Row],[sellunit]],AJ:AK,2,0)</f>
        <v>single</v>
      </c>
      <c r="M265" s="5" t="s">
        <v>1194</v>
      </c>
      <c r="N265" s="28">
        <f>products[[#This Row],[buy price]]</f>
        <v>55000</v>
      </c>
      <c r="O265" s="5"/>
      <c r="P265" s="5">
        <v>1</v>
      </c>
      <c r="Q265" s="5" t="s">
        <v>636</v>
      </c>
      <c r="R265" s="5">
        <v>75000</v>
      </c>
      <c r="S265" s="5" t="s">
        <v>54</v>
      </c>
      <c r="T265" s="5">
        <v>0</v>
      </c>
      <c r="U265" s="5" t="s">
        <v>754</v>
      </c>
      <c r="V265" s="5" t="s">
        <v>1278</v>
      </c>
      <c r="W265" s="5">
        <v>955687</v>
      </c>
      <c r="X265" s="18" t="s">
        <v>630</v>
      </c>
      <c r="Y265" s="5">
        <v>200000</v>
      </c>
      <c r="Z265" s="5">
        <v>200120</v>
      </c>
      <c r="AA265" s="5">
        <v>0</v>
      </c>
    </row>
    <row r="266" spans="1:27" customFormat="1" x14ac:dyDescent="0.25">
      <c r="A266" s="5" t="s">
        <v>981</v>
      </c>
      <c r="B266" s="5" t="s">
        <v>1420</v>
      </c>
      <c r="C266" s="28">
        <v>105000</v>
      </c>
      <c r="D266" s="5"/>
      <c r="E266" s="5">
        <f>products[[#This Row],[stock]]*products[[#This Row],[buy price]]</f>
        <v>0</v>
      </c>
      <c r="F266" s="32">
        <v>75000</v>
      </c>
      <c r="G266" s="5">
        <v>1</v>
      </c>
      <c r="H266" s="5" t="s">
        <v>54</v>
      </c>
      <c r="I266" s="35">
        <v>80000</v>
      </c>
      <c r="J266" s="5" t="s">
        <v>54</v>
      </c>
      <c r="K266" s="5">
        <v>1</v>
      </c>
      <c r="L266" s="5" t="str">
        <f>VLOOKUP(products[[#This Row],[sellunit]],AJ:AK,2,0)</f>
        <v>single</v>
      </c>
      <c r="M266" s="5" t="s">
        <v>1195</v>
      </c>
      <c r="N266" s="28">
        <f>products[[#This Row],[buy price]]</f>
        <v>105000</v>
      </c>
      <c r="O266" s="5"/>
      <c r="P266" s="5">
        <v>1</v>
      </c>
      <c r="Q266" s="5" t="s">
        <v>636</v>
      </c>
      <c r="R266" s="5">
        <v>125000</v>
      </c>
      <c r="S266" s="5" t="s">
        <v>54</v>
      </c>
      <c r="T266" s="5">
        <v>0</v>
      </c>
      <c r="U266" s="5" t="s">
        <v>754</v>
      </c>
      <c r="V266" s="5" t="s">
        <v>1278</v>
      </c>
      <c r="W266" s="5">
        <v>955687</v>
      </c>
      <c r="X266" s="18" t="s">
        <v>630</v>
      </c>
      <c r="Y266" s="5">
        <v>200000</v>
      </c>
      <c r="Z266" s="5">
        <v>200125</v>
      </c>
      <c r="AA266" s="5">
        <v>0</v>
      </c>
    </row>
    <row r="267" spans="1:27" customFormat="1" x14ac:dyDescent="0.25">
      <c r="A267" s="5" t="s">
        <v>981</v>
      </c>
      <c r="B267" s="5" t="s">
        <v>356</v>
      </c>
      <c r="C267" s="28">
        <v>105000</v>
      </c>
      <c r="D267" s="5"/>
      <c r="E267" s="5">
        <f>products[[#This Row],[stock]]*products[[#This Row],[buy price]]</f>
        <v>0</v>
      </c>
      <c r="F267" s="32">
        <v>122000</v>
      </c>
      <c r="G267" s="5">
        <v>1</v>
      </c>
      <c r="H267" s="5" t="s">
        <v>54</v>
      </c>
      <c r="I267" s="35">
        <v>130000</v>
      </c>
      <c r="J267" s="5" t="s">
        <v>54</v>
      </c>
      <c r="K267" s="5">
        <v>1</v>
      </c>
      <c r="L267" s="5" t="str">
        <f>VLOOKUP(products[[#This Row],[sellunit]],AJ:AK,2,0)</f>
        <v>single</v>
      </c>
      <c r="M267" s="5" t="s">
        <v>1195</v>
      </c>
      <c r="N267" s="28">
        <f>products[[#This Row],[buy price]]</f>
        <v>105000</v>
      </c>
      <c r="O267" s="5"/>
      <c r="P267" s="5">
        <v>1</v>
      </c>
      <c r="Q267" s="5" t="s">
        <v>636</v>
      </c>
      <c r="R267" s="5">
        <v>125000</v>
      </c>
      <c r="S267" s="5" t="s">
        <v>54</v>
      </c>
      <c r="T267" s="5">
        <v>0</v>
      </c>
      <c r="U267" s="5" t="s">
        <v>754</v>
      </c>
      <c r="V267" s="5" t="s">
        <v>1278</v>
      </c>
      <c r="W267" s="5">
        <v>955687</v>
      </c>
      <c r="X267" s="18" t="s">
        <v>630</v>
      </c>
      <c r="Y267" s="5">
        <v>200000</v>
      </c>
      <c r="Z267" s="5">
        <v>200125</v>
      </c>
      <c r="AA267" s="5">
        <v>0</v>
      </c>
    </row>
    <row r="268" spans="1:27" customFormat="1" x14ac:dyDescent="0.25">
      <c r="A268" s="5" t="s">
        <v>982</v>
      </c>
      <c r="B268" s="34" t="s">
        <v>358</v>
      </c>
      <c r="C268" s="28">
        <v>14500</v>
      </c>
      <c r="D268" s="5"/>
      <c r="E268" s="5">
        <f>products[[#This Row],[stock]]*products[[#This Row],[buy price]]</f>
        <v>0</v>
      </c>
      <c r="F268" s="32">
        <v>16000</v>
      </c>
      <c r="G268" s="5">
        <v>1</v>
      </c>
      <c r="H268" s="5" t="s">
        <v>54</v>
      </c>
      <c r="I268" s="35">
        <v>17500</v>
      </c>
      <c r="J268" s="5" t="s">
        <v>54</v>
      </c>
      <c r="K268" s="5">
        <v>1</v>
      </c>
      <c r="L268" s="5" t="str">
        <f>VLOOKUP(products[[#This Row],[sellunit]],AJ:AK,2,0)</f>
        <v>single</v>
      </c>
      <c r="M268" s="5" t="s">
        <v>1196</v>
      </c>
      <c r="N268" s="28">
        <f>products[[#This Row],[buy price]]</f>
        <v>14500</v>
      </c>
      <c r="O268" s="5"/>
      <c r="P268" s="5">
        <v>1</v>
      </c>
      <c r="Q268" s="5" t="s">
        <v>636</v>
      </c>
      <c r="R268" s="5">
        <v>20000</v>
      </c>
      <c r="S268" s="5" t="s">
        <v>54</v>
      </c>
      <c r="T268" s="5">
        <v>0</v>
      </c>
      <c r="U268" s="5" t="s">
        <v>754</v>
      </c>
      <c r="V268" s="5" t="s">
        <v>1278</v>
      </c>
      <c r="W268" s="5">
        <v>955687</v>
      </c>
      <c r="X268" s="18" t="s">
        <v>630</v>
      </c>
      <c r="Y268" s="5">
        <v>200000</v>
      </c>
      <c r="Z268" s="5">
        <v>200130</v>
      </c>
      <c r="AA268" s="5">
        <v>0</v>
      </c>
    </row>
    <row r="269" spans="1:27" customFormat="1" x14ac:dyDescent="0.25">
      <c r="A269" s="5" t="s">
        <v>983</v>
      </c>
      <c r="B269" s="34" t="s">
        <v>360</v>
      </c>
      <c r="C269" s="28">
        <v>45000</v>
      </c>
      <c r="D269" s="5"/>
      <c r="E269" s="5">
        <f>products[[#This Row],[stock]]*products[[#This Row],[buy price]]</f>
        <v>0</v>
      </c>
      <c r="F269" s="32">
        <v>45000</v>
      </c>
      <c r="G269" s="5">
        <v>1</v>
      </c>
      <c r="H269" s="5" t="s">
        <v>54</v>
      </c>
      <c r="I269" s="35">
        <v>50000</v>
      </c>
      <c r="J269" s="5" t="s">
        <v>50</v>
      </c>
      <c r="K269" s="5">
        <v>1</v>
      </c>
      <c r="L269" s="5" t="str">
        <f>VLOOKUP(products[[#This Row],[sellunit]],AJ:AK,2,0)</f>
        <v>single</v>
      </c>
      <c r="M269" s="5" t="s">
        <v>360</v>
      </c>
      <c r="N269" s="28">
        <f>products[[#This Row],[buy price]]</f>
        <v>45000</v>
      </c>
      <c r="O269" s="5"/>
      <c r="P269" s="5">
        <v>1</v>
      </c>
      <c r="Q269" s="5" t="s">
        <v>636</v>
      </c>
      <c r="R269" s="5">
        <v>55000</v>
      </c>
      <c r="S269" s="5" t="s">
        <v>50</v>
      </c>
      <c r="T269" s="5">
        <v>0</v>
      </c>
      <c r="U269" s="5" t="s">
        <v>754</v>
      </c>
      <c r="V269" s="5" t="s">
        <v>1278</v>
      </c>
      <c r="W269" s="5">
        <v>955687</v>
      </c>
      <c r="X269" s="18" t="s">
        <v>630</v>
      </c>
      <c r="Y269" s="5">
        <v>200000</v>
      </c>
      <c r="Z269" s="5">
        <v>200135</v>
      </c>
      <c r="AA269" s="5">
        <v>0</v>
      </c>
    </row>
    <row r="270" spans="1:27" customFormat="1" x14ac:dyDescent="0.25">
      <c r="A270" s="5" t="s">
        <v>984</v>
      </c>
      <c r="B270" s="5" t="s">
        <v>362</v>
      </c>
      <c r="C270" s="28">
        <v>58000</v>
      </c>
      <c r="D270" s="5"/>
      <c r="E270" s="5">
        <f>products[[#This Row],[stock]]*products[[#This Row],[buy price]]</f>
        <v>0</v>
      </c>
      <c r="F270" s="32">
        <v>94000</v>
      </c>
      <c r="G270" s="5">
        <v>1</v>
      </c>
      <c r="H270" s="5" t="s">
        <v>54</v>
      </c>
      <c r="I270" s="35">
        <v>100000</v>
      </c>
      <c r="J270" s="5" t="s">
        <v>54</v>
      </c>
      <c r="K270" s="5">
        <v>1</v>
      </c>
      <c r="L270" s="5" t="str">
        <f>VLOOKUP(products[[#This Row],[sellunit]],AJ:AK,2,0)</f>
        <v>single</v>
      </c>
      <c r="M270" s="5" t="s">
        <v>362</v>
      </c>
      <c r="N270" s="28">
        <f>products[[#This Row],[buy price]]</f>
        <v>58000</v>
      </c>
      <c r="O270" s="5"/>
      <c r="P270" s="5">
        <v>1</v>
      </c>
      <c r="Q270" s="5" t="s">
        <v>636</v>
      </c>
      <c r="R270" s="5">
        <v>70000</v>
      </c>
      <c r="S270" s="5" t="s">
        <v>54</v>
      </c>
      <c r="T270" s="5">
        <v>0</v>
      </c>
      <c r="U270" s="5" t="s">
        <v>754</v>
      </c>
      <c r="V270" s="5" t="s">
        <v>1278</v>
      </c>
      <c r="W270" s="5">
        <v>955687</v>
      </c>
      <c r="X270" s="18" t="s">
        <v>630</v>
      </c>
      <c r="Y270" s="5">
        <v>200000</v>
      </c>
      <c r="Z270" s="5">
        <v>200140</v>
      </c>
      <c r="AA270" s="5">
        <v>1</v>
      </c>
    </row>
    <row r="271" spans="1:27" customFormat="1" x14ac:dyDescent="0.25">
      <c r="A271" s="5" t="s">
        <v>985</v>
      </c>
      <c r="B271" s="34" t="s">
        <v>364</v>
      </c>
      <c r="C271" s="28">
        <v>15500</v>
      </c>
      <c r="D271" s="5"/>
      <c r="E271" s="5">
        <f>products[[#This Row],[stock]]*products[[#This Row],[buy price]]</f>
        <v>0</v>
      </c>
      <c r="F271" s="32">
        <v>23000</v>
      </c>
      <c r="G271" s="5">
        <v>1</v>
      </c>
      <c r="H271" s="5" t="s">
        <v>54</v>
      </c>
      <c r="I271" s="35">
        <v>26000</v>
      </c>
      <c r="J271" s="5" t="s">
        <v>54</v>
      </c>
      <c r="K271" s="5">
        <v>1</v>
      </c>
      <c r="L271" s="5" t="str">
        <f>VLOOKUP(products[[#This Row],[sellunit]],AJ:AK,2,0)</f>
        <v>single</v>
      </c>
      <c r="M271" s="5" t="s">
        <v>364</v>
      </c>
      <c r="N271" s="28">
        <f>products[[#This Row],[buy price]]</f>
        <v>15500</v>
      </c>
      <c r="O271" s="5"/>
      <c r="P271" s="5">
        <v>1</v>
      </c>
      <c r="Q271" s="5" t="s">
        <v>636</v>
      </c>
      <c r="R271" s="5">
        <v>20000</v>
      </c>
      <c r="S271" s="5" t="s">
        <v>54</v>
      </c>
      <c r="T271" s="5">
        <v>0</v>
      </c>
      <c r="U271" s="5" t="s">
        <v>754</v>
      </c>
      <c r="V271" s="5" t="s">
        <v>1278</v>
      </c>
      <c r="W271" s="5">
        <v>955687</v>
      </c>
      <c r="X271" s="18" t="s">
        <v>630</v>
      </c>
      <c r="Y271" s="5">
        <v>200000</v>
      </c>
      <c r="Z271" s="5">
        <v>200145</v>
      </c>
      <c r="AA271" s="5">
        <v>0</v>
      </c>
    </row>
    <row r="272" spans="1:27" customFormat="1" x14ac:dyDescent="0.25">
      <c r="A272" s="5" t="s">
        <v>986</v>
      </c>
      <c r="B272" s="34" t="s">
        <v>366</v>
      </c>
      <c r="C272" s="28">
        <v>36000</v>
      </c>
      <c r="D272" s="5"/>
      <c r="E272" s="5">
        <f>products[[#This Row],[stock]]*products[[#This Row],[buy price]]</f>
        <v>0</v>
      </c>
      <c r="F272" s="32">
        <v>52000</v>
      </c>
      <c r="G272" s="5">
        <v>1</v>
      </c>
      <c r="H272" s="5" t="s">
        <v>54</v>
      </c>
      <c r="I272" s="35">
        <v>55000</v>
      </c>
      <c r="J272" s="5" t="s">
        <v>54</v>
      </c>
      <c r="K272" s="5">
        <v>1</v>
      </c>
      <c r="L272" s="5" t="str">
        <f>VLOOKUP(products[[#This Row],[sellunit]],AJ:AK,2,0)</f>
        <v>single</v>
      </c>
      <c r="M272" s="5" t="s">
        <v>366</v>
      </c>
      <c r="N272" s="28">
        <f>products[[#This Row],[buy price]]</f>
        <v>36000</v>
      </c>
      <c r="O272" s="5"/>
      <c r="P272" s="5">
        <v>1</v>
      </c>
      <c r="Q272" s="5" t="s">
        <v>636</v>
      </c>
      <c r="R272" s="5">
        <v>48500</v>
      </c>
      <c r="S272" s="5" t="s">
        <v>54</v>
      </c>
      <c r="T272" s="5">
        <v>0</v>
      </c>
      <c r="U272" s="5" t="s">
        <v>754</v>
      </c>
      <c r="V272" s="5" t="s">
        <v>1278</v>
      </c>
      <c r="W272" s="5">
        <v>955687</v>
      </c>
      <c r="X272" s="18" t="s">
        <v>630</v>
      </c>
      <c r="Y272" s="5">
        <v>200000</v>
      </c>
      <c r="Z272" s="5">
        <v>200150</v>
      </c>
      <c r="AA272" s="5">
        <v>0</v>
      </c>
    </row>
    <row r="273" spans="1:27" customFormat="1" x14ac:dyDescent="0.25">
      <c r="A273" s="5" t="s">
        <v>987</v>
      </c>
      <c r="B273" s="34" t="s">
        <v>368</v>
      </c>
      <c r="C273" s="28">
        <v>40000</v>
      </c>
      <c r="D273" s="5"/>
      <c r="E273" s="5">
        <f>products[[#This Row],[stock]]*products[[#This Row],[buy price]]</f>
        <v>0</v>
      </c>
      <c r="F273" s="32">
        <v>48000</v>
      </c>
      <c r="G273" s="5">
        <v>1</v>
      </c>
      <c r="H273" s="5" t="s">
        <v>54</v>
      </c>
      <c r="I273" s="35">
        <v>52000</v>
      </c>
      <c r="J273" s="5" t="s">
        <v>54</v>
      </c>
      <c r="K273" s="5">
        <v>1</v>
      </c>
      <c r="L273" s="5" t="str">
        <f>VLOOKUP(products[[#This Row],[sellunit]],AJ:AK,2,0)</f>
        <v>single</v>
      </c>
      <c r="M273" s="5" t="s">
        <v>1197</v>
      </c>
      <c r="N273" s="28">
        <f>products[[#This Row],[buy price]]</f>
        <v>40000</v>
      </c>
      <c r="O273" s="5"/>
      <c r="P273" s="5">
        <v>1</v>
      </c>
      <c r="Q273" s="5" t="s">
        <v>636</v>
      </c>
      <c r="R273" s="5">
        <v>55000</v>
      </c>
      <c r="S273" s="5" t="s">
        <v>54</v>
      </c>
      <c r="T273" s="5">
        <v>0</v>
      </c>
      <c r="U273" s="5" t="s">
        <v>754</v>
      </c>
      <c r="V273" s="5" t="s">
        <v>1278</v>
      </c>
      <c r="W273" s="5">
        <v>955687</v>
      </c>
      <c r="X273" s="18" t="s">
        <v>630</v>
      </c>
      <c r="Y273" s="5">
        <v>200000</v>
      </c>
      <c r="Z273" s="5">
        <v>200155</v>
      </c>
      <c r="AA273" s="5">
        <v>0</v>
      </c>
    </row>
    <row r="274" spans="1:27" customFormat="1" x14ac:dyDescent="0.25">
      <c r="A274" s="5" t="s">
        <v>988</v>
      </c>
      <c r="B274" s="34" t="s">
        <v>370</v>
      </c>
      <c r="C274" s="28">
        <v>12000</v>
      </c>
      <c r="D274" s="5">
        <v>1</v>
      </c>
      <c r="E274" s="5">
        <f>products[[#This Row],[stock]]*products[[#This Row],[buy price]]</f>
        <v>12000</v>
      </c>
      <c r="F274" s="32">
        <v>18000</v>
      </c>
      <c r="G274" s="5">
        <v>1</v>
      </c>
      <c r="H274" s="5" t="s">
        <v>54</v>
      </c>
      <c r="I274" s="35">
        <v>20000</v>
      </c>
      <c r="J274" s="5" t="s">
        <v>54</v>
      </c>
      <c r="K274" s="5">
        <v>1</v>
      </c>
      <c r="L274" s="5" t="str">
        <f>VLOOKUP(products[[#This Row],[sellunit]],AJ:AK,2,0)</f>
        <v>single</v>
      </c>
      <c r="M274" s="5" t="s">
        <v>370</v>
      </c>
      <c r="N274" s="28">
        <f>products[[#This Row],[buy price]]</f>
        <v>12000</v>
      </c>
      <c r="O274" s="5"/>
      <c r="P274" s="5">
        <v>1</v>
      </c>
      <c r="Q274" s="5" t="s">
        <v>636</v>
      </c>
      <c r="R274" s="5">
        <v>16000</v>
      </c>
      <c r="S274" s="5" t="s">
        <v>54</v>
      </c>
      <c r="T274" s="5">
        <v>0</v>
      </c>
      <c r="U274" s="5" t="s">
        <v>754</v>
      </c>
      <c r="V274" s="5" t="s">
        <v>1291</v>
      </c>
      <c r="W274" s="5">
        <v>955687</v>
      </c>
      <c r="X274" s="18" t="s">
        <v>630</v>
      </c>
      <c r="Y274" s="5">
        <v>200000</v>
      </c>
      <c r="Z274" s="5">
        <v>200160</v>
      </c>
      <c r="AA274" s="5">
        <v>1</v>
      </c>
    </row>
    <row r="275" spans="1:27" customFormat="1" x14ac:dyDescent="0.25">
      <c r="A275" s="5" t="s">
        <v>989</v>
      </c>
      <c r="B275" s="34" t="s">
        <v>372</v>
      </c>
      <c r="C275" s="28">
        <v>5300</v>
      </c>
      <c r="D275" s="5"/>
      <c r="E275" s="5">
        <f>products[[#This Row],[stock]]*products[[#This Row],[buy price]]</f>
        <v>0</v>
      </c>
      <c r="F275" s="32">
        <v>9000</v>
      </c>
      <c r="G275" s="5">
        <v>1</v>
      </c>
      <c r="H275" s="5" t="s">
        <v>54</v>
      </c>
      <c r="I275" s="35">
        <v>10000</v>
      </c>
      <c r="J275" s="5" t="s">
        <v>54</v>
      </c>
      <c r="K275" s="5">
        <v>1</v>
      </c>
      <c r="L275" s="5" t="str">
        <f>VLOOKUP(products[[#This Row],[sellunit]],AJ:AK,2,0)</f>
        <v>single</v>
      </c>
      <c r="M275" s="5" t="s">
        <v>372</v>
      </c>
      <c r="N275" s="28">
        <f>products[[#This Row],[buy price]]</f>
        <v>5300</v>
      </c>
      <c r="O275" s="5"/>
      <c r="P275" s="5">
        <v>1</v>
      </c>
      <c r="Q275" s="5" t="s">
        <v>636</v>
      </c>
      <c r="R275" s="5">
        <v>7500</v>
      </c>
      <c r="S275" s="5" t="s">
        <v>54</v>
      </c>
      <c r="T275" s="5">
        <v>0</v>
      </c>
      <c r="U275" s="5" t="s">
        <v>754</v>
      </c>
      <c r="V275" s="5" t="s">
        <v>1291</v>
      </c>
      <c r="W275" s="5">
        <v>955687</v>
      </c>
      <c r="X275" s="18" t="s">
        <v>630</v>
      </c>
      <c r="Y275" s="5">
        <v>200000</v>
      </c>
      <c r="Z275" s="5">
        <v>200165</v>
      </c>
      <c r="AA275" s="5">
        <v>1</v>
      </c>
    </row>
    <row r="276" spans="1:27" customFormat="1" x14ac:dyDescent="0.25">
      <c r="A276" s="5" t="s">
        <v>990</v>
      </c>
      <c r="B276" s="34" t="s">
        <v>374</v>
      </c>
      <c r="C276" s="28">
        <v>1670</v>
      </c>
      <c r="D276" s="5"/>
      <c r="E276" s="5">
        <f>products[[#This Row],[stock]]*products[[#This Row],[buy price]]</f>
        <v>0</v>
      </c>
      <c r="F276" s="32">
        <v>2350</v>
      </c>
      <c r="G276" s="5">
        <v>1</v>
      </c>
      <c r="H276" s="5" t="s">
        <v>148</v>
      </c>
      <c r="I276" s="35">
        <v>2750</v>
      </c>
      <c r="J276" s="5" t="s">
        <v>54</v>
      </c>
      <c r="K276" s="5">
        <v>1</v>
      </c>
      <c r="L276" s="5" t="str">
        <f>VLOOKUP(products[[#This Row],[sellunit]],AJ:AK,2,0)</f>
        <v>dozen</v>
      </c>
      <c r="M276" s="5" t="s">
        <v>374</v>
      </c>
      <c r="N276" s="28">
        <f>products[[#This Row],[buy price]]</f>
        <v>1670</v>
      </c>
      <c r="O276" s="5"/>
      <c r="P276" s="5">
        <v>1</v>
      </c>
      <c r="Q276" s="5" t="s">
        <v>636</v>
      </c>
      <c r="R276" s="5">
        <v>2500</v>
      </c>
      <c r="S276" s="5" t="s">
        <v>54</v>
      </c>
      <c r="T276" s="5">
        <v>0</v>
      </c>
      <c r="U276" s="5" t="s">
        <v>754</v>
      </c>
      <c r="V276" s="5" t="s">
        <v>1291</v>
      </c>
      <c r="W276" s="5">
        <v>955687</v>
      </c>
      <c r="X276" s="18" t="s">
        <v>630</v>
      </c>
      <c r="Y276" s="5">
        <v>200000</v>
      </c>
      <c r="Z276" s="5">
        <v>200170</v>
      </c>
      <c r="AA276" s="5">
        <v>1</v>
      </c>
    </row>
    <row r="277" spans="1:27" customFormat="1" x14ac:dyDescent="0.25">
      <c r="A277" s="5" t="s">
        <v>991</v>
      </c>
      <c r="B277" s="5" t="s">
        <v>376</v>
      </c>
      <c r="C277" s="28">
        <v>11000</v>
      </c>
      <c r="D277" s="5"/>
      <c r="E277" s="5">
        <f>products[[#This Row],[stock]]*products[[#This Row],[buy price]]</f>
        <v>0</v>
      </c>
      <c r="F277" s="32">
        <v>14000</v>
      </c>
      <c r="G277" s="5">
        <v>1</v>
      </c>
      <c r="H277" s="5" t="s">
        <v>54</v>
      </c>
      <c r="I277" s="35">
        <v>15500</v>
      </c>
      <c r="J277" s="5" t="s">
        <v>54</v>
      </c>
      <c r="K277" s="5">
        <v>1</v>
      </c>
      <c r="L277" s="5" t="str">
        <f>VLOOKUP(products[[#This Row],[sellunit]],AJ:AK,2,0)</f>
        <v>single</v>
      </c>
      <c r="M277" s="5" t="s">
        <v>376</v>
      </c>
      <c r="N277" s="28">
        <f>products[[#This Row],[buy price]]</f>
        <v>11000</v>
      </c>
      <c r="O277" s="5"/>
      <c r="P277" s="5">
        <v>1</v>
      </c>
      <c r="Q277" s="5" t="s">
        <v>636</v>
      </c>
      <c r="R277" s="5">
        <v>16000</v>
      </c>
      <c r="S277" s="5" t="s">
        <v>54</v>
      </c>
      <c r="T277" s="5">
        <v>0</v>
      </c>
      <c r="U277" s="5" t="s">
        <v>754</v>
      </c>
      <c r="V277" s="5" t="s">
        <v>1291</v>
      </c>
      <c r="W277" s="5">
        <v>955687</v>
      </c>
      <c r="X277" s="18" t="s">
        <v>630</v>
      </c>
      <c r="Y277" s="5">
        <v>200000</v>
      </c>
      <c r="Z277" s="5">
        <v>200175</v>
      </c>
      <c r="AA277" s="5">
        <v>1</v>
      </c>
    </row>
    <row r="278" spans="1:27" customFormat="1" x14ac:dyDescent="0.25">
      <c r="A278" s="5" t="s">
        <v>992</v>
      </c>
      <c r="B278" s="5" t="s">
        <v>378</v>
      </c>
      <c r="C278" s="28">
        <v>5500</v>
      </c>
      <c r="D278" s="5"/>
      <c r="E278" s="5">
        <f>products[[#This Row],[stock]]*products[[#This Row],[buy price]]</f>
        <v>0</v>
      </c>
      <c r="F278" s="32">
        <v>6500</v>
      </c>
      <c r="G278" s="5">
        <v>1</v>
      </c>
      <c r="H278" s="5" t="s">
        <v>54</v>
      </c>
      <c r="I278" s="35">
        <v>7500</v>
      </c>
      <c r="J278" s="5" t="s">
        <v>54</v>
      </c>
      <c r="K278" s="5">
        <v>1</v>
      </c>
      <c r="L278" s="5" t="str">
        <f>VLOOKUP(products[[#This Row],[sellunit]],AJ:AK,2,0)</f>
        <v>single</v>
      </c>
      <c r="M278" s="5" t="s">
        <v>378</v>
      </c>
      <c r="N278" s="28">
        <f>products[[#This Row],[buy price]]</f>
        <v>5500</v>
      </c>
      <c r="O278" s="5"/>
      <c r="P278" s="5">
        <v>1</v>
      </c>
      <c r="Q278" s="5" t="s">
        <v>636</v>
      </c>
      <c r="R278" s="5">
        <v>8000</v>
      </c>
      <c r="S278" s="5" t="s">
        <v>54</v>
      </c>
      <c r="T278" s="5">
        <v>0</v>
      </c>
      <c r="U278" s="5" t="s">
        <v>754</v>
      </c>
      <c r="V278" s="5" t="s">
        <v>1291</v>
      </c>
      <c r="W278" s="5">
        <v>955687</v>
      </c>
      <c r="X278" s="18" t="s">
        <v>630</v>
      </c>
      <c r="Y278" s="5">
        <v>200000</v>
      </c>
      <c r="Z278" s="5">
        <v>200180</v>
      </c>
      <c r="AA278" s="5">
        <v>1</v>
      </c>
    </row>
    <row r="279" spans="1:27" customFormat="1" x14ac:dyDescent="0.25">
      <c r="A279" s="5" t="s">
        <v>994</v>
      </c>
      <c r="B279" s="5" t="s">
        <v>382</v>
      </c>
      <c r="C279" s="28">
        <v>5000</v>
      </c>
      <c r="D279" s="5"/>
      <c r="E279" s="5">
        <f>products[[#This Row],[stock]]*products[[#This Row],[buy price]]</f>
        <v>0</v>
      </c>
      <c r="F279" s="32">
        <v>6500</v>
      </c>
      <c r="G279" s="5">
        <v>1</v>
      </c>
      <c r="H279" s="5" t="s">
        <v>54</v>
      </c>
      <c r="I279" s="35">
        <v>7500</v>
      </c>
      <c r="J279" s="5" t="s">
        <v>54</v>
      </c>
      <c r="K279" s="5">
        <v>1</v>
      </c>
      <c r="L279" s="5" t="str">
        <f>VLOOKUP(products[[#This Row],[sellunit]],AJ:AK,2,0)</f>
        <v>single</v>
      </c>
      <c r="M279" s="5" t="s">
        <v>382</v>
      </c>
      <c r="N279" s="28">
        <f>products[[#This Row],[buy price]]</f>
        <v>5000</v>
      </c>
      <c r="O279" s="5"/>
      <c r="P279" s="5">
        <v>1</v>
      </c>
      <c r="Q279" s="5" t="s">
        <v>636</v>
      </c>
      <c r="R279" s="5">
        <v>7000</v>
      </c>
      <c r="S279" s="5" t="s">
        <v>54</v>
      </c>
      <c r="T279" s="5">
        <v>0</v>
      </c>
      <c r="U279" s="5" t="s">
        <v>754</v>
      </c>
      <c r="V279" s="5" t="s">
        <v>1291</v>
      </c>
      <c r="W279" s="5">
        <v>955687</v>
      </c>
      <c r="X279" s="18" t="s">
        <v>630</v>
      </c>
      <c r="Y279" s="5">
        <v>200000</v>
      </c>
      <c r="Z279" s="5">
        <v>200190</v>
      </c>
      <c r="AA279" s="5">
        <v>1</v>
      </c>
    </row>
    <row r="280" spans="1:27" customFormat="1" x14ac:dyDescent="0.25">
      <c r="A280" s="5"/>
      <c r="B280" s="5" t="s">
        <v>1337</v>
      </c>
      <c r="C280" s="28"/>
      <c r="D280" s="5"/>
      <c r="E280" s="5">
        <f>products[[#This Row],[stock]]*products[[#This Row],[buy price]]</f>
        <v>0</v>
      </c>
      <c r="F280" s="32">
        <v>60000</v>
      </c>
      <c r="G280" s="5"/>
      <c r="H280" s="5"/>
      <c r="I280" s="35">
        <v>65000</v>
      </c>
      <c r="J280" s="5"/>
      <c r="K280" s="5">
        <v>1</v>
      </c>
      <c r="L280" s="5"/>
      <c r="M280" s="5"/>
      <c r="N280" s="28">
        <f>products[[#This Row],[buy price]]</f>
        <v>0</v>
      </c>
      <c r="O280" s="5"/>
      <c r="P280" s="5"/>
      <c r="Q280" s="5"/>
      <c r="R280" s="5"/>
      <c r="S280" s="5"/>
      <c r="T280" s="5"/>
      <c r="U280" s="5"/>
      <c r="V280" s="5"/>
      <c r="W280" s="5"/>
      <c r="X280" s="18"/>
      <c r="Y280" s="5"/>
      <c r="Z280" s="5"/>
      <c r="AA280" s="5"/>
    </row>
    <row r="281" spans="1:27" customFormat="1" x14ac:dyDescent="0.25">
      <c r="A281" s="5"/>
      <c r="B281" s="5" t="s">
        <v>1338</v>
      </c>
      <c r="C281" s="28"/>
      <c r="D281" s="5"/>
      <c r="E281" s="5">
        <f>products[[#This Row],[stock]]*products[[#This Row],[buy price]]</f>
        <v>0</v>
      </c>
      <c r="F281" s="32">
        <v>85000</v>
      </c>
      <c r="G281" s="5"/>
      <c r="H281" s="5"/>
      <c r="I281" s="35">
        <v>90000</v>
      </c>
      <c r="J281" s="5"/>
      <c r="K281" s="5">
        <v>1</v>
      </c>
      <c r="L281" s="5"/>
      <c r="M281" s="5"/>
      <c r="N281" s="28">
        <f>products[[#This Row],[buy price]]</f>
        <v>0</v>
      </c>
      <c r="O281" s="5"/>
      <c r="P281" s="5"/>
      <c r="Q281" s="5"/>
      <c r="R281" s="5"/>
      <c r="S281" s="5"/>
      <c r="T281" s="5"/>
      <c r="U281" s="5"/>
      <c r="V281" s="5"/>
      <c r="W281" s="5"/>
      <c r="X281" s="18"/>
      <c r="Y281" s="5"/>
      <c r="Z281" s="5"/>
      <c r="AA281" s="5"/>
    </row>
    <row r="282" spans="1:27" customFormat="1" x14ac:dyDescent="0.25">
      <c r="A282" s="5" t="s">
        <v>993</v>
      </c>
      <c r="B282" s="5" t="s">
        <v>380</v>
      </c>
      <c r="C282" s="28">
        <v>4700</v>
      </c>
      <c r="D282" s="5"/>
      <c r="E282" s="5">
        <f>products[[#This Row],[stock]]*products[[#This Row],[buy price]]</f>
        <v>0</v>
      </c>
      <c r="F282" s="32">
        <v>6300</v>
      </c>
      <c r="G282" s="5">
        <v>1</v>
      </c>
      <c r="H282" s="5" t="s">
        <v>54</v>
      </c>
      <c r="I282" s="35">
        <v>7000</v>
      </c>
      <c r="J282" s="5" t="s">
        <v>54</v>
      </c>
      <c r="K282" s="5">
        <v>1</v>
      </c>
      <c r="L282" s="5" t="str">
        <f>VLOOKUP(products[[#This Row],[sellunit]],AJ:AK,2,0)</f>
        <v>single</v>
      </c>
      <c r="M282" s="5" t="s">
        <v>380</v>
      </c>
      <c r="N282" s="28">
        <f>products[[#This Row],[buy price]]</f>
        <v>4700</v>
      </c>
      <c r="O282" s="5"/>
      <c r="P282" s="5">
        <v>1</v>
      </c>
      <c r="Q282" s="5" t="s">
        <v>636</v>
      </c>
      <c r="R282" s="5">
        <v>6500</v>
      </c>
      <c r="S282" s="5" t="s">
        <v>54</v>
      </c>
      <c r="T282" s="5">
        <v>0</v>
      </c>
      <c r="U282" s="5" t="s">
        <v>754</v>
      </c>
      <c r="V282" s="5" t="s">
        <v>1291</v>
      </c>
      <c r="W282" s="5">
        <v>955687</v>
      </c>
      <c r="X282" s="18" t="s">
        <v>630</v>
      </c>
      <c r="Y282" s="5">
        <v>200000</v>
      </c>
      <c r="Z282" s="5">
        <v>200185</v>
      </c>
      <c r="AA282" s="5">
        <v>1</v>
      </c>
    </row>
    <row r="283" spans="1:27" customFormat="1" x14ac:dyDescent="0.25">
      <c r="A283" s="5" t="s">
        <v>995</v>
      </c>
      <c r="B283" s="34" t="s">
        <v>384</v>
      </c>
      <c r="C283" s="28">
        <v>3170</v>
      </c>
      <c r="D283" s="5"/>
      <c r="E283" s="5">
        <f>products[[#This Row],[stock]]*products[[#This Row],[buy price]]</f>
        <v>0</v>
      </c>
      <c r="F283" s="32">
        <v>4850</v>
      </c>
      <c r="G283" s="5">
        <v>6</v>
      </c>
      <c r="H283" s="5" t="s">
        <v>54</v>
      </c>
      <c r="I283" s="35">
        <v>5250</v>
      </c>
      <c r="J283" s="5" t="s">
        <v>54</v>
      </c>
      <c r="K283" s="5">
        <v>1</v>
      </c>
      <c r="L283" s="5" t="str">
        <f>VLOOKUP(products[[#This Row],[sellunit]],AJ:AK,2,0)</f>
        <v>single</v>
      </c>
      <c r="M283" s="5" t="s">
        <v>384</v>
      </c>
      <c r="N283" s="28">
        <f>products[[#This Row],[buy price]]</f>
        <v>3170</v>
      </c>
      <c r="O283" s="5"/>
      <c r="P283" s="5">
        <v>1</v>
      </c>
      <c r="Q283" s="5" t="s">
        <v>636</v>
      </c>
      <c r="R283" s="5">
        <v>5000</v>
      </c>
      <c r="S283" s="5" t="s">
        <v>54</v>
      </c>
      <c r="T283" s="5">
        <v>1</v>
      </c>
      <c r="U283" s="5" t="s">
        <v>754</v>
      </c>
      <c r="V283" s="5" t="s">
        <v>1291</v>
      </c>
      <c r="W283" s="5">
        <v>955687</v>
      </c>
      <c r="X283" s="18" t="s">
        <v>630</v>
      </c>
      <c r="Y283" s="5">
        <v>200000</v>
      </c>
      <c r="Z283" s="5">
        <v>200195</v>
      </c>
      <c r="AA283" s="5">
        <v>0</v>
      </c>
    </row>
    <row r="284" spans="1:27" customFormat="1" x14ac:dyDescent="0.25">
      <c r="A284" s="5" t="s">
        <v>996</v>
      </c>
      <c r="B284" s="5" t="s">
        <v>386</v>
      </c>
      <c r="C284" s="28">
        <v>27000</v>
      </c>
      <c r="D284" s="5"/>
      <c r="E284" s="5">
        <f>products[[#This Row],[stock]]*products[[#This Row],[buy price]]</f>
        <v>0</v>
      </c>
      <c r="F284" s="33">
        <v>50000</v>
      </c>
      <c r="G284" s="5">
        <v>1</v>
      </c>
      <c r="H284" s="5" t="s">
        <v>54</v>
      </c>
      <c r="I284" s="35">
        <v>55000</v>
      </c>
      <c r="J284" s="5" t="s">
        <v>54</v>
      </c>
      <c r="K284" s="5">
        <v>1</v>
      </c>
      <c r="L284" s="5" t="str">
        <f>VLOOKUP(products[[#This Row],[sellunit]],AJ:AK,2,0)</f>
        <v>single</v>
      </c>
      <c r="M284" s="5" t="s">
        <v>386</v>
      </c>
      <c r="N284" s="28">
        <f>products[[#This Row],[buy price]]</f>
        <v>27000</v>
      </c>
      <c r="O284" s="5"/>
      <c r="P284" s="5">
        <v>1</v>
      </c>
      <c r="Q284" s="5" t="s">
        <v>636</v>
      </c>
      <c r="R284" s="5">
        <v>36000</v>
      </c>
      <c r="S284" s="5" t="s">
        <v>54</v>
      </c>
      <c r="T284" s="5">
        <v>0</v>
      </c>
      <c r="U284" s="5" t="s">
        <v>754</v>
      </c>
      <c r="V284" s="5" t="s">
        <v>630</v>
      </c>
      <c r="W284" s="5">
        <v>955687</v>
      </c>
      <c r="X284" s="18" t="s">
        <v>630</v>
      </c>
      <c r="Y284" s="5">
        <v>200000</v>
      </c>
      <c r="Z284" s="5">
        <v>200200</v>
      </c>
      <c r="AA284" s="5">
        <v>0</v>
      </c>
    </row>
    <row r="285" spans="1:27" customFormat="1" x14ac:dyDescent="0.25">
      <c r="A285" s="5" t="s">
        <v>997</v>
      </c>
      <c r="B285" s="5" t="s">
        <v>388</v>
      </c>
      <c r="C285" s="28">
        <v>100000</v>
      </c>
      <c r="D285" s="5"/>
      <c r="E285" s="5">
        <f>products[[#This Row],[stock]]*products[[#This Row],[buy price]]</f>
        <v>0</v>
      </c>
      <c r="F285" s="33">
        <v>170000</v>
      </c>
      <c r="G285" s="5">
        <v>1</v>
      </c>
      <c r="H285" s="5" t="s">
        <v>54</v>
      </c>
      <c r="I285" s="35">
        <v>190000</v>
      </c>
      <c r="J285" s="5" t="s">
        <v>54</v>
      </c>
      <c r="K285" s="5">
        <v>1</v>
      </c>
      <c r="L285" s="5" t="str">
        <f>VLOOKUP(products[[#This Row],[sellunit]],AJ:AK,2,0)</f>
        <v>single</v>
      </c>
      <c r="M285" s="5" t="s">
        <v>388</v>
      </c>
      <c r="N285" s="28">
        <f>products[[#This Row],[buy price]]</f>
        <v>100000</v>
      </c>
      <c r="O285" s="5"/>
      <c r="P285" s="5">
        <v>1</v>
      </c>
      <c r="Q285" s="5" t="s">
        <v>636</v>
      </c>
      <c r="R285" s="5">
        <v>120000</v>
      </c>
      <c r="S285" s="5" t="s">
        <v>54</v>
      </c>
      <c r="T285" s="5">
        <v>0</v>
      </c>
      <c r="U285" s="5" t="s">
        <v>754</v>
      </c>
      <c r="V285" s="5" t="s">
        <v>630</v>
      </c>
      <c r="W285" s="5">
        <v>955687</v>
      </c>
      <c r="X285" s="18" t="s">
        <v>630</v>
      </c>
      <c r="Y285" s="5">
        <v>200000</v>
      </c>
      <c r="Z285" s="5">
        <v>200205</v>
      </c>
      <c r="AA285" s="5">
        <v>0</v>
      </c>
    </row>
    <row r="286" spans="1:27" customFormat="1" x14ac:dyDescent="0.25">
      <c r="A286" s="5" t="s">
        <v>998</v>
      </c>
      <c r="B286" s="5" t="s">
        <v>390</v>
      </c>
      <c r="C286" s="28">
        <v>45000</v>
      </c>
      <c r="D286" s="5">
        <v>1</v>
      </c>
      <c r="E286" s="5">
        <f>products[[#This Row],[stock]]*products[[#This Row],[buy price]]</f>
        <v>45000</v>
      </c>
      <c r="F286" s="32">
        <v>60000</v>
      </c>
      <c r="G286" s="5">
        <v>1</v>
      </c>
      <c r="H286" s="5" t="s">
        <v>54</v>
      </c>
      <c r="I286" s="35">
        <v>65000</v>
      </c>
      <c r="J286" s="5" t="s">
        <v>54</v>
      </c>
      <c r="K286" s="5">
        <v>1</v>
      </c>
      <c r="L286" s="5" t="str">
        <f>VLOOKUP(products[[#This Row],[sellunit]],AJ:AK,2,0)</f>
        <v>single</v>
      </c>
      <c r="M286" s="5" t="s">
        <v>390</v>
      </c>
      <c r="N286" s="28">
        <f>products[[#This Row],[buy price]]</f>
        <v>45000</v>
      </c>
      <c r="O286" s="5"/>
      <c r="P286" s="5">
        <v>1</v>
      </c>
      <c r="Q286" s="5" t="s">
        <v>636</v>
      </c>
      <c r="R286" s="5">
        <v>60000</v>
      </c>
      <c r="S286" s="5" t="s">
        <v>54</v>
      </c>
      <c r="T286" s="5">
        <v>0</v>
      </c>
      <c r="U286" s="5" t="s">
        <v>754</v>
      </c>
      <c r="V286" s="5" t="s">
        <v>630</v>
      </c>
      <c r="W286" s="5">
        <v>955687</v>
      </c>
      <c r="X286" s="18" t="s">
        <v>630</v>
      </c>
      <c r="Y286" s="5">
        <v>200000</v>
      </c>
      <c r="Z286" s="5">
        <v>200210</v>
      </c>
      <c r="AA286" s="5">
        <v>0</v>
      </c>
    </row>
    <row r="287" spans="1:27" customFormat="1" x14ac:dyDescent="0.25">
      <c r="A287" s="5" t="s">
        <v>1028</v>
      </c>
      <c r="B287" s="34" t="s">
        <v>1411</v>
      </c>
      <c r="C287" s="28"/>
      <c r="D287" s="5"/>
      <c r="E287" s="5"/>
      <c r="F287" s="32">
        <v>1900</v>
      </c>
      <c r="G287" s="5">
        <v>10</v>
      </c>
      <c r="H287" s="5" t="s">
        <v>393</v>
      </c>
      <c r="I287" s="35">
        <v>2100</v>
      </c>
      <c r="J287" s="5" t="s">
        <v>393</v>
      </c>
      <c r="K287" s="5">
        <v>1</v>
      </c>
      <c r="L287" s="5"/>
      <c r="M287" s="5"/>
      <c r="N287" s="28">
        <f>products[[#This Row],[buy price]]</f>
        <v>0</v>
      </c>
      <c r="O287" s="5"/>
      <c r="P287" s="5"/>
      <c r="Q287" s="5"/>
      <c r="R287" s="5"/>
      <c r="S287" s="5"/>
      <c r="T287" s="5"/>
      <c r="U287" s="5"/>
      <c r="V287" s="5"/>
      <c r="W287" s="5"/>
      <c r="X287" s="18"/>
      <c r="Y287" s="5"/>
      <c r="Z287" s="5"/>
      <c r="AA287" s="5"/>
    </row>
    <row r="288" spans="1:27" customFormat="1" x14ac:dyDescent="0.25">
      <c r="A288" s="5" t="s">
        <v>1028</v>
      </c>
      <c r="B288" s="34" t="s">
        <v>1412</v>
      </c>
      <c r="C288" s="28">
        <v>2800</v>
      </c>
      <c r="D288" s="5"/>
      <c r="E288" s="5">
        <f>products[[#This Row],[stock]]*products[[#This Row],[buy price]]</f>
        <v>0</v>
      </c>
      <c r="F288" s="33">
        <v>2300</v>
      </c>
      <c r="G288" s="5">
        <v>10</v>
      </c>
      <c r="H288" s="5" t="s">
        <v>393</v>
      </c>
      <c r="I288" s="35">
        <v>2600</v>
      </c>
      <c r="J288" s="5" t="s">
        <v>393</v>
      </c>
      <c r="K288" s="5">
        <v>1</v>
      </c>
      <c r="L288" s="5" t="str">
        <f>VLOOKUP(products[[#This Row],[sellunit]],AJ:AK,2,0)</f>
        <v>roll</v>
      </c>
      <c r="M288" s="5" t="s">
        <v>392</v>
      </c>
      <c r="N288" s="28">
        <f>products[[#This Row],[buy price]]</f>
        <v>2800</v>
      </c>
      <c r="O288" s="5"/>
      <c r="P288" s="5">
        <v>1</v>
      </c>
      <c r="Q288" s="5" t="s">
        <v>636</v>
      </c>
      <c r="R288" s="5">
        <v>3500</v>
      </c>
      <c r="S288" s="5" t="s">
        <v>393</v>
      </c>
      <c r="T288" s="5">
        <v>0</v>
      </c>
      <c r="U288" s="5" t="s">
        <v>754</v>
      </c>
      <c r="V288" s="5" t="s">
        <v>630</v>
      </c>
      <c r="W288" s="5">
        <v>955687</v>
      </c>
      <c r="X288" s="18" t="s">
        <v>630</v>
      </c>
      <c r="Y288" s="5">
        <v>200000</v>
      </c>
      <c r="Z288" s="5">
        <v>200215</v>
      </c>
      <c r="AA288" s="5">
        <v>0</v>
      </c>
    </row>
    <row r="289" spans="1:27" customFormat="1" x14ac:dyDescent="0.25">
      <c r="A289" s="5" t="s">
        <v>999</v>
      </c>
      <c r="B289" s="34" t="s">
        <v>395</v>
      </c>
      <c r="C289" s="28">
        <v>11500</v>
      </c>
      <c r="D289" s="5">
        <v>10</v>
      </c>
      <c r="E289" s="5">
        <f>products[[#This Row],[stock]]*products[[#This Row],[buy price]]</f>
        <v>115000</v>
      </c>
      <c r="F289" s="32">
        <v>16000</v>
      </c>
      <c r="G289" s="5">
        <v>1</v>
      </c>
      <c r="H289" s="5" t="s">
        <v>54</v>
      </c>
      <c r="I289" s="35">
        <v>18000</v>
      </c>
      <c r="J289" s="5" t="s">
        <v>54</v>
      </c>
      <c r="K289" s="5">
        <v>1</v>
      </c>
      <c r="L289" s="5" t="str">
        <f>VLOOKUP(products[[#This Row],[sellunit]],AJ:AK,2,0)</f>
        <v>single</v>
      </c>
      <c r="M289" s="5" t="s">
        <v>395</v>
      </c>
      <c r="N289" s="28">
        <f>products[[#This Row],[buy price]]</f>
        <v>11500</v>
      </c>
      <c r="O289" s="5"/>
      <c r="P289" s="5">
        <v>1</v>
      </c>
      <c r="Q289" s="5" t="s">
        <v>636</v>
      </c>
      <c r="R289" s="5">
        <v>15500</v>
      </c>
      <c r="S289" s="5" t="s">
        <v>54</v>
      </c>
      <c r="T289" s="5">
        <v>1</v>
      </c>
      <c r="U289" s="5" t="s">
        <v>754</v>
      </c>
      <c r="V289" s="5" t="s">
        <v>630</v>
      </c>
      <c r="W289" s="5">
        <v>955687</v>
      </c>
      <c r="X289" s="18" t="s">
        <v>630</v>
      </c>
      <c r="Y289" s="5">
        <v>200000</v>
      </c>
      <c r="Z289" s="5">
        <v>200220</v>
      </c>
      <c r="AA289" s="5">
        <v>0</v>
      </c>
    </row>
    <row r="290" spans="1:27" customFormat="1" x14ac:dyDescent="0.25">
      <c r="A290" s="5" t="s">
        <v>999</v>
      </c>
      <c r="B290" s="34" t="s">
        <v>396</v>
      </c>
      <c r="C290" s="28">
        <v>4500</v>
      </c>
      <c r="D290" s="5">
        <v>17</v>
      </c>
      <c r="E290" s="5">
        <f>products[[#This Row],[stock]]*products[[#This Row],[buy price]]</f>
        <v>76500</v>
      </c>
      <c r="F290" s="32">
        <v>7000</v>
      </c>
      <c r="G290" s="5">
        <v>1</v>
      </c>
      <c r="H290" s="5" t="s">
        <v>54</v>
      </c>
      <c r="I290" s="35">
        <v>8500</v>
      </c>
      <c r="J290" s="5" t="s">
        <v>54</v>
      </c>
      <c r="K290" s="5">
        <v>1</v>
      </c>
      <c r="L290" s="5" t="str">
        <f>VLOOKUP(products[[#This Row],[sellunit]],AJ:AK,2,0)</f>
        <v>single</v>
      </c>
      <c r="M290" s="5" t="s">
        <v>396</v>
      </c>
      <c r="N290" s="28">
        <v>7000</v>
      </c>
      <c r="O290" s="5"/>
      <c r="P290" s="5">
        <v>1</v>
      </c>
      <c r="Q290" s="5" t="s">
        <v>636</v>
      </c>
      <c r="R290" s="5">
        <v>9700</v>
      </c>
      <c r="S290" s="5" t="s">
        <v>54</v>
      </c>
      <c r="T290" s="5">
        <v>1</v>
      </c>
      <c r="U290" s="5" t="s">
        <v>754</v>
      </c>
      <c r="V290" s="5" t="s">
        <v>630</v>
      </c>
      <c r="W290" s="5">
        <v>955687</v>
      </c>
      <c r="X290" s="18" t="s">
        <v>630</v>
      </c>
      <c r="Y290" s="5">
        <v>200000</v>
      </c>
      <c r="Z290" s="5">
        <v>200225</v>
      </c>
      <c r="AA290" s="5">
        <v>0</v>
      </c>
    </row>
    <row r="291" spans="1:27" customFormat="1" x14ac:dyDescent="0.25">
      <c r="A291" s="5" t="s">
        <v>999</v>
      </c>
      <c r="B291" s="34" t="s">
        <v>397</v>
      </c>
      <c r="C291" s="28">
        <v>750</v>
      </c>
      <c r="D291" s="5">
        <v>10</v>
      </c>
      <c r="E291" s="5">
        <f>products[[#This Row],[stock]]*products[[#This Row],[buy price]]</f>
        <v>7500</v>
      </c>
      <c r="F291" s="32">
        <v>1200</v>
      </c>
      <c r="G291" s="5">
        <v>1</v>
      </c>
      <c r="H291" s="5" t="s">
        <v>54</v>
      </c>
      <c r="I291" s="35">
        <v>1500</v>
      </c>
      <c r="J291" s="5" t="s">
        <v>54</v>
      </c>
      <c r="K291" s="5">
        <v>1</v>
      </c>
      <c r="L291" s="5" t="str">
        <f>VLOOKUP(products[[#This Row],[sellunit]],AJ:AK,2,0)</f>
        <v>single</v>
      </c>
      <c r="M291" s="5" t="s">
        <v>1198</v>
      </c>
      <c r="N291" s="28">
        <f>products[[#This Row],[buy price]]</f>
        <v>750</v>
      </c>
      <c r="O291" s="5"/>
      <c r="P291" s="5">
        <v>1</v>
      </c>
      <c r="Q291" s="5" t="s">
        <v>636</v>
      </c>
      <c r="R291" s="5">
        <v>10000</v>
      </c>
      <c r="S291" s="5" t="s">
        <v>54</v>
      </c>
      <c r="T291" s="5">
        <v>0</v>
      </c>
      <c r="U291" s="5" t="s">
        <v>754</v>
      </c>
      <c r="V291" s="5" t="s">
        <v>630</v>
      </c>
      <c r="W291" s="5">
        <v>955687</v>
      </c>
      <c r="X291" s="18" t="s">
        <v>630</v>
      </c>
      <c r="Y291" s="5">
        <v>200000</v>
      </c>
      <c r="Z291" s="5">
        <v>200230</v>
      </c>
      <c r="AA291" s="5">
        <v>0</v>
      </c>
    </row>
    <row r="292" spans="1:27" customFormat="1" x14ac:dyDescent="0.25">
      <c r="A292" s="5" t="s">
        <v>999</v>
      </c>
      <c r="B292" s="34" t="s">
        <v>398</v>
      </c>
      <c r="C292" s="28">
        <v>450</v>
      </c>
      <c r="D292" s="5">
        <v>9</v>
      </c>
      <c r="E292" s="5">
        <f>products[[#This Row],[stock]]*products[[#This Row],[buy price]]</f>
        <v>4050</v>
      </c>
      <c r="F292" s="32">
        <v>750</v>
      </c>
      <c r="G292" s="5">
        <v>1</v>
      </c>
      <c r="H292" s="5" t="s">
        <v>54</v>
      </c>
      <c r="I292" s="35">
        <v>1000</v>
      </c>
      <c r="J292" s="5" t="s">
        <v>54</v>
      </c>
      <c r="K292" s="5">
        <v>1</v>
      </c>
      <c r="L292" s="5" t="str">
        <f>VLOOKUP(products[[#This Row],[sellunit]],AJ:AK,2,0)</f>
        <v>single</v>
      </c>
      <c r="M292" s="5" t="s">
        <v>1199</v>
      </c>
      <c r="N292" s="28">
        <f>products[[#This Row],[buy price]]</f>
        <v>450</v>
      </c>
      <c r="O292" s="5"/>
      <c r="P292" s="5">
        <v>1</v>
      </c>
      <c r="Q292" s="5" t="s">
        <v>636</v>
      </c>
      <c r="R292" s="5">
        <v>6500</v>
      </c>
      <c r="S292" s="5" t="s">
        <v>54</v>
      </c>
      <c r="T292" s="5">
        <v>0</v>
      </c>
      <c r="U292" s="5" t="s">
        <v>754</v>
      </c>
      <c r="V292" s="5" t="s">
        <v>630</v>
      </c>
      <c r="W292" s="5">
        <v>955687</v>
      </c>
      <c r="X292" s="18" t="s">
        <v>630</v>
      </c>
      <c r="Y292" s="5">
        <v>200000</v>
      </c>
      <c r="Z292" s="5">
        <v>200235</v>
      </c>
      <c r="AA292" s="5">
        <v>0</v>
      </c>
    </row>
    <row r="293" spans="1:27" customFormat="1" x14ac:dyDescent="0.25">
      <c r="A293" s="5" t="s">
        <v>1000</v>
      </c>
      <c r="B293" s="34" t="s">
        <v>400</v>
      </c>
      <c r="C293" s="28">
        <v>1500</v>
      </c>
      <c r="D293" s="5">
        <v>8</v>
      </c>
      <c r="E293" s="5">
        <f>products[[#This Row],[stock]]*products[[#This Row],[buy price]]</f>
        <v>12000</v>
      </c>
      <c r="F293" s="32">
        <v>3000</v>
      </c>
      <c r="G293" s="5">
        <v>1</v>
      </c>
      <c r="H293" s="5" t="s">
        <v>54</v>
      </c>
      <c r="I293" s="35">
        <v>3300</v>
      </c>
      <c r="J293" s="5" t="s">
        <v>54</v>
      </c>
      <c r="K293" s="5">
        <v>1</v>
      </c>
      <c r="L293" s="5" t="str">
        <f>VLOOKUP(products[[#This Row],[sellunit]],AJ:AK,2,0)</f>
        <v>single</v>
      </c>
      <c r="M293" s="5" t="s">
        <v>400</v>
      </c>
      <c r="N293" s="28">
        <f>products[[#This Row],[buy price]]</f>
        <v>1500</v>
      </c>
      <c r="O293" s="5"/>
      <c r="P293" s="5">
        <v>1</v>
      </c>
      <c r="Q293" s="5" t="s">
        <v>636</v>
      </c>
      <c r="R293" s="5">
        <v>2500</v>
      </c>
      <c r="S293" s="5" t="s">
        <v>54</v>
      </c>
      <c r="T293" s="5">
        <v>0</v>
      </c>
      <c r="U293" s="5" t="s">
        <v>754</v>
      </c>
      <c r="V293" s="5" t="s">
        <v>630</v>
      </c>
      <c r="W293" s="5">
        <v>955687</v>
      </c>
      <c r="X293" s="18" t="s">
        <v>630</v>
      </c>
      <c r="Y293" s="5">
        <v>200000</v>
      </c>
      <c r="Z293" s="5">
        <v>200240</v>
      </c>
      <c r="AA293" s="5">
        <v>1</v>
      </c>
    </row>
    <row r="294" spans="1:27" customFormat="1" x14ac:dyDescent="0.25">
      <c r="A294" s="5" t="s">
        <v>1001</v>
      </c>
      <c r="B294" s="34" t="s">
        <v>632</v>
      </c>
      <c r="C294" s="28">
        <v>4000</v>
      </c>
      <c r="D294" s="5">
        <v>8</v>
      </c>
      <c r="E294" s="5">
        <f>products[[#This Row],[stock]]*products[[#This Row],[buy price]]</f>
        <v>32000</v>
      </c>
      <c r="F294" s="32">
        <v>4000</v>
      </c>
      <c r="G294" s="5">
        <v>10</v>
      </c>
      <c r="H294" s="5" t="s">
        <v>636</v>
      </c>
      <c r="I294" s="35">
        <v>4400</v>
      </c>
      <c r="J294" s="5" t="s">
        <v>50</v>
      </c>
      <c r="K294" s="5">
        <v>1</v>
      </c>
      <c r="L294" s="5" t="str">
        <f>VLOOKUP(products[[#This Row],[sellunit]],AJ:AK,2,0)</f>
        <v>packet</v>
      </c>
      <c r="M294" s="5" t="s">
        <v>632</v>
      </c>
      <c r="N294" s="28">
        <v>4000</v>
      </c>
      <c r="O294" s="5"/>
      <c r="P294" s="5">
        <v>1</v>
      </c>
      <c r="Q294" s="5" t="s">
        <v>636</v>
      </c>
      <c r="R294" s="5">
        <v>5200</v>
      </c>
      <c r="S294" s="5" t="s">
        <v>50</v>
      </c>
      <c r="T294" s="5">
        <v>1</v>
      </c>
      <c r="U294" s="5" t="s">
        <v>754</v>
      </c>
      <c r="V294" s="5" t="s">
        <v>630</v>
      </c>
      <c r="W294" s="5">
        <v>955687</v>
      </c>
      <c r="X294" s="18" t="s">
        <v>630</v>
      </c>
      <c r="Y294" s="5">
        <v>200000</v>
      </c>
      <c r="Z294" s="5">
        <v>200245</v>
      </c>
      <c r="AA294" s="5">
        <v>0</v>
      </c>
    </row>
    <row r="295" spans="1:27" customFormat="1" x14ac:dyDescent="0.25">
      <c r="A295" s="5" t="s">
        <v>1001</v>
      </c>
      <c r="B295" s="34" t="s">
        <v>633</v>
      </c>
      <c r="C295" s="28">
        <v>3500</v>
      </c>
      <c r="D295" s="5"/>
      <c r="E295" s="5">
        <f>products[[#This Row],[stock]]*products[[#This Row],[buy price]]</f>
        <v>0</v>
      </c>
      <c r="F295" s="32">
        <v>4500</v>
      </c>
      <c r="G295" s="5">
        <v>10</v>
      </c>
      <c r="H295" s="5" t="s">
        <v>636</v>
      </c>
      <c r="I295" s="35">
        <v>4900</v>
      </c>
      <c r="J295" s="5" t="s">
        <v>50</v>
      </c>
      <c r="K295" s="5">
        <v>1</v>
      </c>
      <c r="L295" s="5" t="str">
        <f>VLOOKUP(products[[#This Row],[sellunit]],AJ:AK,2,0)</f>
        <v>packet</v>
      </c>
      <c r="M295" s="5" t="s">
        <v>633</v>
      </c>
      <c r="N295" s="28">
        <f>products[[#This Row],[buy price]]</f>
        <v>3500</v>
      </c>
      <c r="O295" s="5"/>
      <c r="P295" s="5">
        <v>1</v>
      </c>
      <c r="Q295" s="5" t="s">
        <v>636</v>
      </c>
      <c r="R295" s="5">
        <v>5000</v>
      </c>
      <c r="S295" s="5" t="s">
        <v>50</v>
      </c>
      <c r="T295" s="5">
        <v>0</v>
      </c>
      <c r="U295" s="5" t="s">
        <v>754</v>
      </c>
      <c r="V295" s="5" t="s">
        <v>630</v>
      </c>
      <c r="W295" s="5">
        <v>955687</v>
      </c>
      <c r="X295" s="18" t="s">
        <v>630</v>
      </c>
      <c r="Y295" s="5">
        <v>200000</v>
      </c>
      <c r="Z295" s="5">
        <v>200250</v>
      </c>
      <c r="AA295" s="5">
        <v>0</v>
      </c>
    </row>
    <row r="296" spans="1:27" customFormat="1" x14ac:dyDescent="0.25">
      <c r="A296" s="5" t="s">
        <v>1002</v>
      </c>
      <c r="B296" s="34" t="s">
        <v>403</v>
      </c>
      <c r="C296" s="28">
        <v>2500</v>
      </c>
      <c r="D296" s="5">
        <v>20</v>
      </c>
      <c r="E296" s="5">
        <f>products[[#This Row],[stock]]*products[[#This Row],[buy price]]</f>
        <v>50000</v>
      </c>
      <c r="F296" s="32">
        <v>3000</v>
      </c>
      <c r="G296" s="5">
        <v>20</v>
      </c>
      <c r="H296" s="5" t="s">
        <v>636</v>
      </c>
      <c r="I296" s="35">
        <v>3300</v>
      </c>
      <c r="J296" s="5" t="s">
        <v>50</v>
      </c>
      <c r="K296" s="5">
        <v>1</v>
      </c>
      <c r="L296" s="5" t="str">
        <f>VLOOKUP(products[[#This Row],[sellunit]],AJ:AK,2,0)</f>
        <v>packet</v>
      </c>
      <c r="M296" s="5" t="s">
        <v>403</v>
      </c>
      <c r="N296" s="28">
        <f>products[[#This Row],[buy price]]</f>
        <v>2500</v>
      </c>
      <c r="O296" s="5"/>
      <c r="P296" s="5">
        <v>1</v>
      </c>
      <c r="Q296" s="5" t="s">
        <v>636</v>
      </c>
      <c r="R296" s="5">
        <v>3500</v>
      </c>
      <c r="S296" s="5" t="s">
        <v>50</v>
      </c>
      <c r="T296" s="5">
        <v>0</v>
      </c>
      <c r="U296" s="5" t="s">
        <v>754</v>
      </c>
      <c r="V296" s="5" t="s">
        <v>630</v>
      </c>
      <c r="W296" s="5">
        <v>955687</v>
      </c>
      <c r="X296" s="18" t="s">
        <v>630</v>
      </c>
      <c r="Y296" s="5">
        <v>200000</v>
      </c>
      <c r="Z296" s="5">
        <v>200255</v>
      </c>
      <c r="AA296" s="5">
        <v>0</v>
      </c>
    </row>
    <row r="297" spans="1:27" customFormat="1" x14ac:dyDescent="0.25">
      <c r="A297" s="5"/>
      <c r="B297" s="5" t="s">
        <v>1453</v>
      </c>
      <c r="C297" s="28"/>
      <c r="D297" s="5">
        <v>5</v>
      </c>
      <c r="E297" s="37" t="e">
        <f>#REF!*products[[#This Row],[buy price]]</f>
        <v>#REF!</v>
      </c>
      <c r="F297" s="32"/>
      <c r="G297" s="5"/>
      <c r="H297" s="5"/>
      <c r="I297" s="35"/>
      <c r="J297" s="5"/>
      <c r="K297" s="5"/>
      <c r="L297" s="5"/>
      <c r="M297" s="5"/>
      <c r="N297" s="28">
        <f>products[[#This Row],[buy price]]</f>
        <v>0</v>
      </c>
      <c r="O297" s="5"/>
      <c r="P297" s="5"/>
      <c r="Q297" s="5"/>
      <c r="R297" s="5"/>
      <c r="S297" s="5"/>
      <c r="T297" s="5"/>
      <c r="U297" s="5"/>
      <c r="V297" s="5"/>
      <c r="W297" s="5"/>
      <c r="X297" s="18"/>
      <c r="Y297" s="5"/>
      <c r="Z297" s="5"/>
      <c r="AA297" s="5"/>
    </row>
    <row r="298" spans="1:27" customFormat="1" x14ac:dyDescent="0.25">
      <c r="A298" s="5" t="s">
        <v>1003</v>
      </c>
      <c r="B298" s="34" t="s">
        <v>405</v>
      </c>
      <c r="C298" s="28">
        <v>20000</v>
      </c>
      <c r="D298" s="5"/>
      <c r="E298" s="5">
        <f>products[[#This Row],[stock]]*products[[#This Row],[buy price]]</f>
        <v>0</v>
      </c>
      <c r="F298" s="33">
        <v>27000</v>
      </c>
      <c r="G298" s="5">
        <v>1</v>
      </c>
      <c r="H298" s="5" t="s">
        <v>640</v>
      </c>
      <c r="I298" s="35">
        <v>30000</v>
      </c>
      <c r="J298" s="5" t="s">
        <v>50</v>
      </c>
      <c r="K298" s="5">
        <v>1</v>
      </c>
      <c r="L298" s="5" t="str">
        <f>VLOOKUP(products[[#This Row],[sellunit]],AJ:AK,2,0)</f>
        <v>50jar</v>
      </c>
      <c r="M298" s="5" t="s">
        <v>405</v>
      </c>
      <c r="N298" s="28">
        <f>products[[#This Row],[buy price]]</f>
        <v>20000</v>
      </c>
      <c r="O298" s="5"/>
      <c r="P298" s="5">
        <v>1</v>
      </c>
      <c r="Q298" s="5" t="s">
        <v>636</v>
      </c>
      <c r="R298" s="5">
        <v>25000</v>
      </c>
      <c r="S298" s="5" t="s">
        <v>50</v>
      </c>
      <c r="T298" s="5">
        <v>0</v>
      </c>
      <c r="U298" s="5" t="s">
        <v>754</v>
      </c>
      <c r="V298" s="5" t="s">
        <v>630</v>
      </c>
      <c r="W298" s="5">
        <v>955687</v>
      </c>
      <c r="X298" s="18" t="s">
        <v>630</v>
      </c>
      <c r="Y298" s="5">
        <v>200000</v>
      </c>
      <c r="Z298" s="5">
        <v>200260</v>
      </c>
      <c r="AA298" s="5">
        <v>0</v>
      </c>
    </row>
    <row r="299" spans="1:27" customFormat="1" x14ac:dyDescent="0.25">
      <c r="A299" s="5" t="s">
        <v>1003</v>
      </c>
      <c r="B299" s="34" t="s">
        <v>1138</v>
      </c>
      <c r="C299" s="28">
        <v>6000</v>
      </c>
      <c r="D299" s="5"/>
      <c r="E299" s="5">
        <f>products[[#This Row],[stock]]*products[[#This Row],[buy price]]</f>
        <v>0</v>
      </c>
      <c r="F299" s="33">
        <v>7000</v>
      </c>
      <c r="G299" s="5">
        <v>1</v>
      </c>
      <c r="H299" s="5" t="s">
        <v>640</v>
      </c>
      <c r="I299" s="35">
        <v>8000</v>
      </c>
      <c r="J299" s="5" t="s">
        <v>50</v>
      </c>
      <c r="K299" s="5">
        <v>1</v>
      </c>
      <c r="L299" s="5" t="str">
        <f>VLOOKUP(products[[#This Row],[sellunit]],AJ:AK,2,0)</f>
        <v>50jar</v>
      </c>
      <c r="M299" s="5" t="s">
        <v>406</v>
      </c>
      <c r="N299" s="28">
        <f>products[[#This Row],[buy price]]</f>
        <v>6000</v>
      </c>
      <c r="O299" s="5"/>
      <c r="P299" s="5">
        <v>1</v>
      </c>
      <c r="Q299" s="5" t="s">
        <v>636</v>
      </c>
      <c r="R299" s="5">
        <v>8500</v>
      </c>
      <c r="S299" s="5" t="s">
        <v>50</v>
      </c>
      <c r="T299" s="5">
        <v>0</v>
      </c>
      <c r="U299" s="5" t="s">
        <v>754</v>
      </c>
      <c r="V299" s="5" t="s">
        <v>630</v>
      </c>
      <c r="W299" s="5">
        <v>955687</v>
      </c>
      <c r="X299" s="18" t="s">
        <v>630</v>
      </c>
      <c r="Y299" s="5">
        <v>200000</v>
      </c>
      <c r="Z299" s="5">
        <v>200265</v>
      </c>
      <c r="AA299" s="5">
        <v>1</v>
      </c>
    </row>
    <row r="300" spans="1:27" customFormat="1" x14ac:dyDescent="0.25">
      <c r="A300" s="5" t="s">
        <v>1004</v>
      </c>
      <c r="B300" s="5" t="s">
        <v>1399</v>
      </c>
      <c r="C300" s="28">
        <v>4500</v>
      </c>
      <c r="D300" s="5"/>
      <c r="E300" s="5">
        <f>products[[#This Row],[stock]]*products[[#This Row],[buy price]]</f>
        <v>0</v>
      </c>
      <c r="F300" s="32">
        <v>4800</v>
      </c>
      <c r="G300" s="5">
        <v>10</v>
      </c>
      <c r="H300" s="5" t="s">
        <v>636</v>
      </c>
      <c r="I300" s="35">
        <v>5200</v>
      </c>
      <c r="J300" s="5" t="s">
        <v>50</v>
      </c>
      <c r="K300" s="5">
        <v>1</v>
      </c>
      <c r="L300" s="5" t="str">
        <f>VLOOKUP(products[[#This Row],[sellunit]],AJ:AK,2,0)</f>
        <v>packet</v>
      </c>
      <c r="M300" s="5" t="s">
        <v>1200</v>
      </c>
      <c r="N300" s="28">
        <f>products[[#This Row],[buy price]]</f>
        <v>4500</v>
      </c>
      <c r="O300" s="5"/>
      <c r="P300" s="5">
        <v>1</v>
      </c>
      <c r="Q300" s="5" t="s">
        <v>636</v>
      </c>
      <c r="R300" s="5">
        <v>4500</v>
      </c>
      <c r="S300" s="5" t="s">
        <v>50</v>
      </c>
      <c r="T300" s="5">
        <v>0</v>
      </c>
      <c r="U300" s="5" t="s">
        <v>754</v>
      </c>
      <c r="V300" s="5" t="s">
        <v>630</v>
      </c>
      <c r="W300" s="5">
        <v>955687</v>
      </c>
      <c r="X300" s="18" t="s">
        <v>630</v>
      </c>
      <c r="Y300" s="5">
        <v>200000</v>
      </c>
      <c r="Z300" s="5">
        <v>200270</v>
      </c>
      <c r="AA300" s="5">
        <v>0</v>
      </c>
    </row>
    <row r="301" spans="1:27" customFormat="1" x14ac:dyDescent="0.25">
      <c r="A301" s="5" t="s">
        <v>1004</v>
      </c>
      <c r="B301" s="5" t="s">
        <v>409</v>
      </c>
      <c r="C301" s="28">
        <v>4500</v>
      </c>
      <c r="D301" s="5"/>
      <c r="E301" s="5">
        <f>products[[#This Row],[stock]]*products[[#This Row],[buy price]]</f>
        <v>0</v>
      </c>
      <c r="F301" s="32">
        <v>5500</v>
      </c>
      <c r="G301" s="5">
        <v>10</v>
      </c>
      <c r="H301" s="5" t="s">
        <v>636</v>
      </c>
      <c r="I301" s="35">
        <v>6000</v>
      </c>
      <c r="J301" s="5" t="s">
        <v>50</v>
      </c>
      <c r="K301" s="5">
        <v>1</v>
      </c>
      <c r="L301" s="5" t="str">
        <f>VLOOKUP(products[[#This Row],[sellunit]],AJ:AK,2,0)</f>
        <v>packet</v>
      </c>
      <c r="M301" s="5" t="s">
        <v>1201</v>
      </c>
      <c r="N301" s="28">
        <f>products[[#This Row],[buy price]]</f>
        <v>4500</v>
      </c>
      <c r="O301" s="5"/>
      <c r="P301" s="5">
        <v>1</v>
      </c>
      <c r="Q301" s="5" t="s">
        <v>636</v>
      </c>
      <c r="R301" s="5">
        <v>6500</v>
      </c>
      <c r="S301" s="5" t="s">
        <v>50</v>
      </c>
      <c r="T301" s="5">
        <v>0</v>
      </c>
      <c r="U301" s="5" t="s">
        <v>754</v>
      </c>
      <c r="V301" s="5" t="s">
        <v>630</v>
      </c>
      <c r="W301" s="5">
        <v>955687</v>
      </c>
      <c r="X301" s="18" t="s">
        <v>630</v>
      </c>
      <c r="Y301" s="5">
        <v>200000</v>
      </c>
      <c r="Z301" s="5">
        <v>200275</v>
      </c>
      <c r="AA301" s="5">
        <v>0</v>
      </c>
    </row>
    <row r="302" spans="1:27" customFormat="1" x14ac:dyDescent="0.25">
      <c r="A302" s="5" t="s">
        <v>1004</v>
      </c>
      <c r="B302" s="5" t="s">
        <v>1450</v>
      </c>
      <c r="C302" s="28">
        <v>3100</v>
      </c>
      <c r="D302" s="5">
        <v>10</v>
      </c>
      <c r="E302" s="5">
        <f>products[[#This Row],[stock]]*products[[#This Row],[buy price]]</f>
        <v>31000</v>
      </c>
      <c r="F302" s="32">
        <v>4000</v>
      </c>
      <c r="G302" s="5">
        <v>10</v>
      </c>
      <c r="H302" s="5" t="s">
        <v>636</v>
      </c>
      <c r="I302" s="35">
        <v>4400</v>
      </c>
      <c r="J302" s="5" t="s">
        <v>50</v>
      </c>
      <c r="K302" s="5">
        <v>1</v>
      </c>
      <c r="L302" s="5" t="str">
        <f>VLOOKUP(products[[#This Row],[sellunit]],AJ:AK,2,0)</f>
        <v>packet</v>
      </c>
      <c r="M302" s="5" t="s">
        <v>1202</v>
      </c>
      <c r="N302" s="28">
        <f>products[[#This Row],[buy price]]</f>
        <v>3100</v>
      </c>
      <c r="O302" s="5"/>
      <c r="P302" s="5">
        <v>1</v>
      </c>
      <c r="Q302" s="5" t="s">
        <v>636</v>
      </c>
      <c r="R302" s="5">
        <v>6500</v>
      </c>
      <c r="S302" s="5" t="s">
        <v>50</v>
      </c>
      <c r="T302" s="5">
        <v>0</v>
      </c>
      <c r="U302" s="5" t="s">
        <v>754</v>
      </c>
      <c r="V302" s="5" t="s">
        <v>630</v>
      </c>
      <c r="W302" s="5">
        <v>955687</v>
      </c>
      <c r="X302" s="18" t="s">
        <v>630</v>
      </c>
      <c r="Y302" s="5">
        <v>200000</v>
      </c>
      <c r="Z302" s="5">
        <v>200280</v>
      </c>
      <c r="AA302" s="5">
        <v>0</v>
      </c>
    </row>
    <row r="303" spans="1:27" customFormat="1" x14ac:dyDescent="0.25">
      <c r="A303" s="5" t="s">
        <v>1004</v>
      </c>
      <c r="B303" s="5" t="s">
        <v>1451</v>
      </c>
      <c r="C303" s="28">
        <v>2800</v>
      </c>
      <c r="D303" s="5">
        <v>40</v>
      </c>
      <c r="E303" s="5">
        <f>products[[#This Row],[stock]]*products[[#This Row],[buy price]]</f>
        <v>112000</v>
      </c>
      <c r="F303" s="32">
        <v>3500</v>
      </c>
      <c r="G303" s="5">
        <v>10</v>
      </c>
      <c r="H303" s="5" t="s">
        <v>636</v>
      </c>
      <c r="I303" s="35">
        <v>3900</v>
      </c>
      <c r="J303" s="5" t="s">
        <v>50</v>
      </c>
      <c r="K303" s="5">
        <v>1</v>
      </c>
      <c r="L303" s="5" t="str">
        <f>VLOOKUP(products[[#This Row],[sellunit]],AJ:AK,2,0)</f>
        <v>packet</v>
      </c>
      <c r="M303" s="5" t="s">
        <v>411</v>
      </c>
      <c r="N303" s="28">
        <f>products[[#This Row],[buy price]]</f>
        <v>2800</v>
      </c>
      <c r="O303" s="5"/>
      <c r="P303" s="5">
        <v>1</v>
      </c>
      <c r="Q303" s="5" t="s">
        <v>636</v>
      </c>
      <c r="R303" s="5">
        <v>4500</v>
      </c>
      <c r="S303" s="5" t="s">
        <v>50</v>
      </c>
      <c r="T303" s="5">
        <v>0</v>
      </c>
      <c r="U303" s="5" t="s">
        <v>754</v>
      </c>
      <c r="V303" s="5" t="s">
        <v>630</v>
      </c>
      <c r="W303" s="5">
        <v>955687</v>
      </c>
      <c r="X303" s="18" t="s">
        <v>630</v>
      </c>
      <c r="Y303" s="5">
        <v>200000</v>
      </c>
      <c r="Z303" s="5">
        <v>200285</v>
      </c>
      <c r="AA303" s="5">
        <v>0</v>
      </c>
    </row>
    <row r="304" spans="1:27" customFormat="1" x14ac:dyDescent="0.25">
      <c r="A304" s="5" t="s">
        <v>1005</v>
      </c>
      <c r="B304" s="5" t="s">
        <v>413</v>
      </c>
      <c r="C304" s="28">
        <v>300</v>
      </c>
      <c r="D304" s="5"/>
      <c r="E304" s="5">
        <f>products[[#This Row],[stock]]*products[[#This Row],[buy price]]</f>
        <v>0</v>
      </c>
      <c r="F304" s="32">
        <v>365</v>
      </c>
      <c r="G304" s="5">
        <v>144</v>
      </c>
      <c r="H304" s="5" t="s">
        <v>54</v>
      </c>
      <c r="I304" s="35">
        <v>450</v>
      </c>
      <c r="J304" s="5" t="s">
        <v>54</v>
      </c>
      <c r="K304" s="5">
        <v>1</v>
      </c>
      <c r="L304" s="5" t="str">
        <f>VLOOKUP(products[[#This Row],[sellunit]],AJ:AK,2,0)</f>
        <v>single</v>
      </c>
      <c r="M304" s="5" t="s">
        <v>413</v>
      </c>
      <c r="N304" s="28">
        <f>products[[#This Row],[buy price]]</f>
        <v>300</v>
      </c>
      <c r="O304" s="5"/>
      <c r="P304" s="5">
        <v>1</v>
      </c>
      <c r="Q304" s="5" t="s">
        <v>636</v>
      </c>
      <c r="R304" s="5">
        <v>450</v>
      </c>
      <c r="S304" s="5" t="s">
        <v>54</v>
      </c>
      <c r="T304" s="5">
        <v>0</v>
      </c>
      <c r="U304" s="5" t="s">
        <v>754</v>
      </c>
      <c r="V304" s="5" t="s">
        <v>630</v>
      </c>
      <c r="W304" s="5">
        <v>955687</v>
      </c>
      <c r="X304" s="18" t="s">
        <v>630</v>
      </c>
      <c r="Y304" s="5">
        <v>200000</v>
      </c>
      <c r="Z304" s="5">
        <v>200290</v>
      </c>
      <c r="AA304" s="5">
        <v>0</v>
      </c>
    </row>
    <row r="305" spans="1:27" customFormat="1" x14ac:dyDescent="0.25">
      <c r="A305" s="5" t="s">
        <v>1005</v>
      </c>
      <c r="B305" s="5" t="s">
        <v>1330</v>
      </c>
      <c r="C305" s="28"/>
      <c r="D305" s="5">
        <v>132</v>
      </c>
      <c r="E305" s="5">
        <f>products[[#This Row],[stock]]*products[[#This Row],[buy price]]</f>
        <v>0</v>
      </c>
      <c r="F305" s="32">
        <v>630</v>
      </c>
      <c r="G305" s="5"/>
      <c r="H305" s="5"/>
      <c r="I305" s="35">
        <v>700</v>
      </c>
      <c r="J305" s="5"/>
      <c r="K305" s="5">
        <v>1</v>
      </c>
      <c r="L305" s="5"/>
      <c r="M305" s="5"/>
      <c r="N305" s="28">
        <f>products[[#This Row],[buy price]]</f>
        <v>0</v>
      </c>
      <c r="O305" s="5"/>
      <c r="P305" s="5"/>
      <c r="Q305" s="5"/>
      <c r="R305" s="5"/>
      <c r="S305" s="5"/>
      <c r="T305" s="5"/>
      <c r="U305" s="5"/>
      <c r="V305" s="5"/>
      <c r="W305" s="5"/>
      <c r="X305" s="18"/>
      <c r="Y305" s="5"/>
      <c r="Z305" s="5"/>
      <c r="AA305" s="5"/>
    </row>
    <row r="306" spans="1:27" customFormat="1" x14ac:dyDescent="0.25">
      <c r="A306" s="5" t="s">
        <v>1005</v>
      </c>
      <c r="B306" s="5" t="s">
        <v>414</v>
      </c>
      <c r="C306" s="28">
        <v>850</v>
      </c>
      <c r="D306" s="5"/>
      <c r="E306" s="5">
        <f>products[[#This Row],[stock]]*products[[#This Row],[buy price]]</f>
        <v>0</v>
      </c>
      <c r="F306" s="32">
        <v>950</v>
      </c>
      <c r="G306" s="5">
        <v>144</v>
      </c>
      <c r="H306" s="5" t="s">
        <v>54</v>
      </c>
      <c r="I306" s="35">
        <v>1050</v>
      </c>
      <c r="J306" s="5" t="s">
        <v>54</v>
      </c>
      <c r="K306" s="5">
        <v>1</v>
      </c>
      <c r="L306" s="5" t="str">
        <f>VLOOKUP(products[[#This Row],[sellunit]],AJ:AK,2,0)</f>
        <v>single</v>
      </c>
      <c r="M306" s="5" t="s">
        <v>414</v>
      </c>
      <c r="N306" s="28">
        <f>products[[#This Row],[buy price]]</f>
        <v>850</v>
      </c>
      <c r="O306" s="5"/>
      <c r="P306" s="5">
        <v>1</v>
      </c>
      <c r="Q306" s="5" t="s">
        <v>636</v>
      </c>
      <c r="R306" s="5">
        <v>1500</v>
      </c>
      <c r="S306" s="5" t="s">
        <v>54</v>
      </c>
      <c r="T306" s="5">
        <v>0</v>
      </c>
      <c r="U306" s="5" t="s">
        <v>754</v>
      </c>
      <c r="V306" s="5" t="s">
        <v>630</v>
      </c>
      <c r="W306" s="5">
        <v>955687</v>
      </c>
      <c r="X306" s="18" t="s">
        <v>630</v>
      </c>
      <c r="Y306" s="5">
        <v>200000</v>
      </c>
      <c r="Z306" s="5">
        <v>200295</v>
      </c>
      <c r="AA306" s="5">
        <v>0</v>
      </c>
    </row>
    <row r="307" spans="1:27" customFormat="1" x14ac:dyDescent="0.25">
      <c r="A307" s="5" t="s">
        <v>1005</v>
      </c>
      <c r="B307" s="5" t="s">
        <v>415</v>
      </c>
      <c r="C307" s="28">
        <v>1400</v>
      </c>
      <c r="D307" s="5">
        <v>48</v>
      </c>
      <c r="E307" s="5">
        <f>products[[#This Row],[stock]]*products[[#This Row],[buy price]]</f>
        <v>67200</v>
      </c>
      <c r="F307" s="32">
        <v>1400</v>
      </c>
      <c r="G307" s="5">
        <v>144</v>
      </c>
      <c r="H307" s="5" t="s">
        <v>54</v>
      </c>
      <c r="I307" s="35">
        <v>1570</v>
      </c>
      <c r="J307" s="5" t="s">
        <v>54</v>
      </c>
      <c r="K307" s="5">
        <v>1</v>
      </c>
      <c r="L307" s="5" t="str">
        <f>VLOOKUP(products[[#This Row],[sellunit]],AJ:AK,2,0)</f>
        <v>single</v>
      </c>
      <c r="M307" s="5" t="s">
        <v>415</v>
      </c>
      <c r="N307" s="28">
        <f>products[[#This Row],[buy price]]</f>
        <v>1400</v>
      </c>
      <c r="O307" s="5"/>
      <c r="P307" s="5">
        <v>1</v>
      </c>
      <c r="Q307" s="5" t="s">
        <v>636</v>
      </c>
      <c r="R307" s="5">
        <v>2000</v>
      </c>
      <c r="S307" s="5" t="s">
        <v>54</v>
      </c>
      <c r="T307" s="5">
        <v>0</v>
      </c>
      <c r="U307" s="5" t="s">
        <v>754</v>
      </c>
      <c r="V307" s="5" t="s">
        <v>630</v>
      </c>
      <c r="W307" s="5">
        <v>955687</v>
      </c>
      <c r="X307" s="18" t="s">
        <v>630</v>
      </c>
      <c r="Y307" s="5">
        <v>200000</v>
      </c>
      <c r="Z307" s="5">
        <v>200300</v>
      </c>
      <c r="AA307" s="5">
        <v>0</v>
      </c>
    </row>
    <row r="308" spans="1:27" customFormat="1" x14ac:dyDescent="0.25">
      <c r="A308" s="5" t="s">
        <v>1005</v>
      </c>
      <c r="B308" s="5" t="s">
        <v>1331</v>
      </c>
      <c r="C308" s="28"/>
      <c r="D308" s="5"/>
      <c r="E308" s="5">
        <f>products[[#This Row],[stock]]*products[[#This Row],[buy price]]</f>
        <v>0</v>
      </c>
      <c r="F308" s="32">
        <v>2400</v>
      </c>
      <c r="G308" s="5"/>
      <c r="H308" s="5"/>
      <c r="I308" s="35">
        <v>2700</v>
      </c>
      <c r="J308" s="5"/>
      <c r="K308" s="5">
        <v>1</v>
      </c>
      <c r="L308" s="5"/>
      <c r="M308" s="5"/>
      <c r="N308" s="28">
        <f>products[[#This Row],[buy price]]</f>
        <v>0</v>
      </c>
      <c r="O308" s="5"/>
      <c r="P308" s="5"/>
      <c r="Q308" s="5"/>
      <c r="R308" s="5"/>
      <c r="S308" s="5"/>
      <c r="T308" s="5"/>
      <c r="U308" s="5"/>
      <c r="V308" s="5"/>
      <c r="W308" s="5"/>
      <c r="X308" s="18"/>
      <c r="Y308" s="5"/>
      <c r="Z308" s="5"/>
      <c r="AA308" s="5"/>
    </row>
    <row r="309" spans="1:27" customFormat="1" x14ac:dyDescent="0.25">
      <c r="A309" s="5" t="s">
        <v>1006</v>
      </c>
      <c r="B309" s="34" t="s">
        <v>417</v>
      </c>
      <c r="C309" s="28">
        <v>1300</v>
      </c>
      <c r="D309" s="5">
        <v>20</v>
      </c>
      <c r="E309" s="5">
        <f>products[[#This Row],[stock]]*products[[#This Row],[buy price]]</f>
        <v>26000</v>
      </c>
      <c r="F309" s="32">
        <v>1500</v>
      </c>
      <c r="G309" s="5">
        <v>1</v>
      </c>
      <c r="H309" s="5" t="s">
        <v>636</v>
      </c>
      <c r="I309" s="35">
        <v>1700</v>
      </c>
      <c r="J309" s="5" t="s">
        <v>50</v>
      </c>
      <c r="K309" s="5">
        <v>1</v>
      </c>
      <c r="L309" s="5" t="str">
        <f>VLOOKUP(products[[#This Row],[sellunit]],AJ:AK,2,0)</f>
        <v>packet</v>
      </c>
      <c r="M309" s="5" t="s">
        <v>1203</v>
      </c>
      <c r="N309" s="28">
        <v>1550</v>
      </c>
      <c r="O309" s="5"/>
      <c r="P309" s="5">
        <v>1</v>
      </c>
      <c r="Q309" s="5" t="s">
        <v>636</v>
      </c>
      <c r="R309" s="5">
        <v>2000</v>
      </c>
      <c r="S309" s="5" t="s">
        <v>50</v>
      </c>
      <c r="T309" s="5">
        <v>1</v>
      </c>
      <c r="U309" s="5" t="s">
        <v>754</v>
      </c>
      <c r="V309" s="5" t="s">
        <v>630</v>
      </c>
      <c r="W309" s="5">
        <v>955687</v>
      </c>
      <c r="X309" s="18" t="s">
        <v>630</v>
      </c>
      <c r="Y309" s="5">
        <v>200000</v>
      </c>
      <c r="Z309" s="5">
        <v>200305</v>
      </c>
      <c r="AA309" s="5">
        <v>0</v>
      </c>
    </row>
    <row r="310" spans="1:27" customFormat="1" x14ac:dyDescent="0.25">
      <c r="A310" s="5" t="s">
        <v>1006</v>
      </c>
      <c r="B310" s="34" t="s">
        <v>418</v>
      </c>
      <c r="C310" s="28">
        <v>1500</v>
      </c>
      <c r="D310" s="5">
        <v>10</v>
      </c>
      <c r="E310" s="5">
        <f>products[[#This Row],[stock]]*products[[#This Row],[buy price]]</f>
        <v>15000</v>
      </c>
      <c r="F310" s="32">
        <v>1700</v>
      </c>
      <c r="G310" s="5">
        <v>1</v>
      </c>
      <c r="H310" s="5" t="s">
        <v>636</v>
      </c>
      <c r="I310" s="35">
        <v>1900</v>
      </c>
      <c r="J310" s="5" t="s">
        <v>50</v>
      </c>
      <c r="K310" s="5">
        <v>1</v>
      </c>
      <c r="L310" s="5" t="str">
        <f>VLOOKUP(products[[#This Row],[sellunit]],AJ:AK,2,0)</f>
        <v>packet</v>
      </c>
      <c r="M310" s="5" t="s">
        <v>418</v>
      </c>
      <c r="N310" s="28">
        <v>1650</v>
      </c>
      <c r="O310" s="5"/>
      <c r="P310" s="5">
        <v>1</v>
      </c>
      <c r="Q310" s="5" t="s">
        <v>636</v>
      </c>
      <c r="R310" s="5">
        <v>2000</v>
      </c>
      <c r="S310" s="5" t="s">
        <v>50</v>
      </c>
      <c r="T310" s="5">
        <v>1</v>
      </c>
      <c r="U310" s="5" t="s">
        <v>754</v>
      </c>
      <c r="V310" s="5" t="s">
        <v>630</v>
      </c>
      <c r="W310" s="5">
        <v>955687</v>
      </c>
      <c r="X310" s="18" t="s">
        <v>630</v>
      </c>
      <c r="Y310" s="5">
        <v>200000</v>
      </c>
      <c r="Z310" s="5">
        <v>200310</v>
      </c>
      <c r="AA310" s="5">
        <v>0</v>
      </c>
    </row>
    <row r="311" spans="1:27" customFormat="1" x14ac:dyDescent="0.25">
      <c r="A311" s="5"/>
      <c r="B311" s="5" t="s">
        <v>1452</v>
      </c>
      <c r="C311" s="28"/>
      <c r="D311" s="5"/>
      <c r="E311" s="37" t="e">
        <f>#REF!*products[[#This Row],[buy price]]</f>
        <v>#REF!</v>
      </c>
      <c r="F311" s="32"/>
      <c r="G311" s="5">
        <v>1</v>
      </c>
      <c r="H311" s="5"/>
      <c r="I311" s="35"/>
      <c r="J311" s="5"/>
      <c r="K311" s="5"/>
      <c r="L311" s="5"/>
      <c r="M311" s="5"/>
      <c r="N311" s="28">
        <f>products[[#This Row],[buy price]]</f>
        <v>0</v>
      </c>
      <c r="O311" s="5"/>
      <c r="P311" s="5"/>
      <c r="Q311" s="5"/>
      <c r="R311" s="5"/>
      <c r="S311" s="5"/>
      <c r="T311" s="5"/>
      <c r="U311" s="5"/>
      <c r="V311" s="5"/>
      <c r="W311" s="5"/>
      <c r="X311" s="18"/>
      <c r="Y311" s="5"/>
      <c r="Z311" s="5"/>
      <c r="AA311" s="5"/>
    </row>
    <row r="312" spans="1:27" customFormat="1" x14ac:dyDescent="0.25">
      <c r="A312" s="5" t="s">
        <v>1029</v>
      </c>
      <c r="B312" s="5" t="s">
        <v>419</v>
      </c>
      <c r="C312" s="28">
        <v>950</v>
      </c>
      <c r="D312" s="5">
        <v>210</v>
      </c>
      <c r="E312" s="5">
        <f>products[[#This Row],[stock]]*products[[#This Row],[buy price]]</f>
        <v>199500</v>
      </c>
      <c r="F312" s="32">
        <v>1150</v>
      </c>
      <c r="G312" s="5">
        <v>10</v>
      </c>
      <c r="H312" s="5" t="s">
        <v>54</v>
      </c>
      <c r="I312" s="35">
        <v>1210</v>
      </c>
      <c r="J312" s="5" t="s">
        <v>54</v>
      </c>
      <c r="K312" s="5">
        <v>1</v>
      </c>
      <c r="L312" s="5" t="str">
        <f>VLOOKUP(products[[#This Row],[sellunit]],AJ:AK,2,0)</f>
        <v>single</v>
      </c>
      <c r="M312" s="5" t="s">
        <v>419</v>
      </c>
      <c r="N312" s="28">
        <f>products[[#This Row],[buy price]]</f>
        <v>950</v>
      </c>
      <c r="O312" s="5"/>
      <c r="P312" s="5">
        <v>1</v>
      </c>
      <c r="Q312" s="5" t="s">
        <v>636</v>
      </c>
      <c r="R312" s="5">
        <v>1500</v>
      </c>
      <c r="S312" s="5" t="s">
        <v>54</v>
      </c>
      <c r="T312" s="5">
        <v>1</v>
      </c>
      <c r="U312" s="5" t="s">
        <v>754</v>
      </c>
      <c r="V312" s="5" t="s">
        <v>8</v>
      </c>
      <c r="W312" s="5">
        <v>955687</v>
      </c>
      <c r="X312" s="18" t="s">
        <v>630</v>
      </c>
      <c r="Y312" s="5">
        <v>200000</v>
      </c>
      <c r="Z312" s="5">
        <v>200315</v>
      </c>
      <c r="AA312" s="5">
        <v>1</v>
      </c>
    </row>
    <row r="313" spans="1:27" customFormat="1" x14ac:dyDescent="0.25">
      <c r="A313" s="5" t="s">
        <v>1030</v>
      </c>
      <c r="B313" s="5" t="s">
        <v>1454</v>
      </c>
      <c r="C313" s="28">
        <v>5100</v>
      </c>
      <c r="D313" s="5">
        <v>30</v>
      </c>
      <c r="E313" s="5">
        <f>products[[#This Row],[stock]]*products[[#This Row],[buy price]]</f>
        <v>153000</v>
      </c>
      <c r="F313" s="32">
        <v>7500</v>
      </c>
      <c r="G313" s="5">
        <v>6</v>
      </c>
      <c r="H313" s="5" t="s">
        <v>54</v>
      </c>
      <c r="I313" s="35">
        <v>8500</v>
      </c>
      <c r="J313" s="5" t="s">
        <v>54</v>
      </c>
      <c r="K313" s="5">
        <v>1</v>
      </c>
      <c r="L313" s="5" t="str">
        <f>VLOOKUP(products[[#This Row],[sellunit]],AJ:AK,2,0)</f>
        <v>single</v>
      </c>
      <c r="M313" s="5" t="s">
        <v>421</v>
      </c>
      <c r="N313" s="28">
        <f>products[[#This Row],[buy price]]</f>
        <v>5100</v>
      </c>
      <c r="O313" s="5"/>
      <c r="P313" s="5">
        <v>1</v>
      </c>
      <c r="Q313" s="5" t="s">
        <v>636</v>
      </c>
      <c r="R313" s="5">
        <v>7000</v>
      </c>
      <c r="S313" s="5" t="s">
        <v>54</v>
      </c>
      <c r="T313" s="5">
        <v>0</v>
      </c>
      <c r="U313" s="5" t="s">
        <v>754</v>
      </c>
      <c r="V313" s="5" t="s">
        <v>8</v>
      </c>
      <c r="W313" s="5">
        <v>955687</v>
      </c>
      <c r="X313" s="18" t="s">
        <v>630</v>
      </c>
      <c r="Y313" s="5">
        <v>200000</v>
      </c>
      <c r="Z313" s="5">
        <v>200320</v>
      </c>
      <c r="AA313" s="5">
        <v>0</v>
      </c>
    </row>
    <row r="314" spans="1:27" customFormat="1" x14ac:dyDescent="0.25">
      <c r="A314" s="5" t="s">
        <v>1030</v>
      </c>
      <c r="B314" s="5" t="s">
        <v>1455</v>
      </c>
      <c r="C314" s="28">
        <v>5000</v>
      </c>
      <c r="D314" s="5">
        <v>12</v>
      </c>
      <c r="E314" s="5">
        <f>products[[#This Row],[stock]]*products[[#This Row],[buy price]]</f>
        <v>60000</v>
      </c>
      <c r="F314" s="32">
        <v>7500</v>
      </c>
      <c r="G314" s="5">
        <v>6</v>
      </c>
      <c r="H314" s="5" t="s">
        <v>54</v>
      </c>
      <c r="I314" s="35">
        <v>8500</v>
      </c>
      <c r="J314" s="5" t="s">
        <v>54</v>
      </c>
      <c r="K314" s="5">
        <v>1</v>
      </c>
      <c r="L314" s="5" t="str">
        <f>VLOOKUP(products[[#This Row],[sellunit]],AJ:AK,2,0)</f>
        <v>single</v>
      </c>
      <c r="M314" s="5" t="s">
        <v>422</v>
      </c>
      <c r="N314" s="28">
        <f>products[[#This Row],[buy price]]</f>
        <v>5000</v>
      </c>
      <c r="O314" s="5"/>
      <c r="P314" s="5">
        <v>1</v>
      </c>
      <c r="Q314" s="5" t="s">
        <v>636</v>
      </c>
      <c r="R314" s="5">
        <v>7000</v>
      </c>
      <c r="S314" s="5" t="s">
        <v>54</v>
      </c>
      <c r="T314" s="5">
        <v>1</v>
      </c>
      <c r="U314" s="5" t="s">
        <v>754</v>
      </c>
      <c r="V314" s="5" t="s">
        <v>8</v>
      </c>
      <c r="W314" s="5">
        <v>955687</v>
      </c>
      <c r="X314" s="18" t="s">
        <v>630</v>
      </c>
      <c r="Y314" s="5">
        <v>200000</v>
      </c>
      <c r="Z314" s="5">
        <v>200325</v>
      </c>
      <c r="AA314" s="5">
        <v>1</v>
      </c>
    </row>
    <row r="315" spans="1:27" customFormat="1" x14ac:dyDescent="0.25">
      <c r="A315" s="5" t="s">
        <v>1030</v>
      </c>
      <c r="B315" s="5" t="s">
        <v>1456</v>
      </c>
      <c r="C315" s="28">
        <v>8000</v>
      </c>
      <c r="D315" s="5">
        <v>11</v>
      </c>
      <c r="E315" s="5">
        <f>products[[#This Row],[stock]]*products[[#This Row],[buy price]]</f>
        <v>88000</v>
      </c>
      <c r="F315" s="33">
        <v>11000</v>
      </c>
      <c r="G315" s="5">
        <v>6</v>
      </c>
      <c r="H315" s="5" t="s">
        <v>54</v>
      </c>
      <c r="I315" s="35">
        <v>12000</v>
      </c>
      <c r="J315" s="5" t="s">
        <v>54</v>
      </c>
      <c r="K315" s="5">
        <v>1</v>
      </c>
      <c r="L315" s="5" t="str">
        <f>VLOOKUP(products[[#This Row],[sellunit]],AJ:AK,2,0)</f>
        <v>single</v>
      </c>
      <c r="M315" s="5" t="s">
        <v>1281</v>
      </c>
      <c r="N315" s="28">
        <v>7500</v>
      </c>
      <c r="O315" s="5"/>
      <c r="P315" s="5">
        <v>1</v>
      </c>
      <c r="Q315" s="5" t="s">
        <v>636</v>
      </c>
      <c r="R315" s="5">
        <v>11000</v>
      </c>
      <c r="S315" s="5" t="s">
        <v>54</v>
      </c>
      <c r="T315" s="5">
        <v>1</v>
      </c>
      <c r="U315" s="5" t="s">
        <v>754</v>
      </c>
      <c r="V315" s="5" t="s">
        <v>8</v>
      </c>
      <c r="W315" s="5">
        <v>955687</v>
      </c>
      <c r="X315" s="18" t="s">
        <v>630</v>
      </c>
      <c r="Y315" s="5">
        <v>200000</v>
      </c>
      <c r="Z315" s="5">
        <v>200330</v>
      </c>
      <c r="AA315" s="5">
        <v>0</v>
      </c>
    </row>
    <row r="316" spans="1:27" customFormat="1" x14ac:dyDescent="0.25">
      <c r="A316" s="5" t="s">
        <v>1031</v>
      </c>
      <c r="B316" s="5" t="s">
        <v>425</v>
      </c>
      <c r="C316" s="28">
        <v>5000</v>
      </c>
      <c r="D316" s="5"/>
      <c r="E316" s="5">
        <f>products[[#This Row],[stock]]*products[[#This Row],[buy price]]</f>
        <v>0</v>
      </c>
      <c r="F316" s="32">
        <v>8400</v>
      </c>
      <c r="G316" s="5">
        <v>1</v>
      </c>
      <c r="H316" s="5" t="s">
        <v>54</v>
      </c>
      <c r="I316" s="35">
        <v>9200</v>
      </c>
      <c r="J316" s="5" t="s">
        <v>54</v>
      </c>
      <c r="K316" s="5">
        <v>1</v>
      </c>
      <c r="L316" s="5" t="str">
        <f>VLOOKUP(products[[#This Row],[sellunit]],AJ:AK,2,0)</f>
        <v>single</v>
      </c>
      <c r="M316" s="5" t="s">
        <v>425</v>
      </c>
      <c r="N316" s="28">
        <f>products[[#This Row],[buy price]]</f>
        <v>5000</v>
      </c>
      <c r="O316" s="5"/>
      <c r="P316" s="5">
        <v>1</v>
      </c>
      <c r="Q316" s="5" t="s">
        <v>636</v>
      </c>
      <c r="R316" s="5">
        <v>7000</v>
      </c>
      <c r="S316" s="5" t="s">
        <v>54</v>
      </c>
      <c r="T316" s="5">
        <v>0</v>
      </c>
      <c r="U316" s="5" t="s">
        <v>754</v>
      </c>
      <c r="V316" s="5" t="s">
        <v>8</v>
      </c>
      <c r="W316" s="5">
        <v>955687</v>
      </c>
      <c r="X316" s="18" t="s">
        <v>630</v>
      </c>
      <c r="Y316" s="5">
        <v>200000</v>
      </c>
      <c r="Z316" s="5">
        <v>200335</v>
      </c>
      <c r="AA316" s="5">
        <v>1</v>
      </c>
    </row>
    <row r="317" spans="1:27" customFormat="1" x14ac:dyDescent="0.25">
      <c r="A317" s="5" t="s">
        <v>1031</v>
      </c>
      <c r="B317" s="5" t="s">
        <v>426</v>
      </c>
      <c r="C317" s="28">
        <v>2500</v>
      </c>
      <c r="D317" s="5"/>
      <c r="E317" s="5">
        <f>products[[#This Row],[stock]]*products[[#This Row],[buy price]]</f>
        <v>0</v>
      </c>
      <c r="F317" s="32">
        <v>5000</v>
      </c>
      <c r="G317" s="5">
        <v>1</v>
      </c>
      <c r="H317" s="5" t="s">
        <v>54</v>
      </c>
      <c r="I317" s="35">
        <v>5500</v>
      </c>
      <c r="J317" s="5" t="s">
        <v>54</v>
      </c>
      <c r="K317" s="5">
        <v>1</v>
      </c>
      <c r="L317" s="5" t="str">
        <f>VLOOKUP(products[[#This Row],[sellunit]],AJ:AK,2,0)</f>
        <v>single</v>
      </c>
      <c r="M317" s="5" t="s">
        <v>426</v>
      </c>
      <c r="N317" s="28">
        <f>products[[#This Row],[buy price]]</f>
        <v>2500</v>
      </c>
      <c r="O317" s="5"/>
      <c r="P317" s="5">
        <v>1</v>
      </c>
      <c r="Q317" s="5" t="s">
        <v>636</v>
      </c>
      <c r="R317" s="5">
        <v>3500</v>
      </c>
      <c r="S317" s="5" t="s">
        <v>54</v>
      </c>
      <c r="T317" s="5">
        <v>0</v>
      </c>
      <c r="U317" s="5" t="s">
        <v>754</v>
      </c>
      <c r="V317" s="5" t="s">
        <v>8</v>
      </c>
      <c r="W317" s="5">
        <v>955687</v>
      </c>
      <c r="X317" s="18" t="s">
        <v>630</v>
      </c>
      <c r="Y317" s="5">
        <v>200000</v>
      </c>
      <c r="Z317" s="5">
        <v>200340</v>
      </c>
      <c r="AA317" s="5">
        <v>1</v>
      </c>
    </row>
    <row r="318" spans="1:27" customFormat="1" x14ac:dyDescent="0.25">
      <c r="A318" s="5" t="s">
        <v>1032</v>
      </c>
      <c r="B318" s="5" t="s">
        <v>428</v>
      </c>
      <c r="C318" s="28">
        <v>1250</v>
      </c>
      <c r="D318" s="5">
        <v>60</v>
      </c>
      <c r="E318" s="5">
        <f>products[[#This Row],[stock]]*products[[#This Row],[buy price]]</f>
        <v>75000</v>
      </c>
      <c r="F318" s="32">
        <v>1380</v>
      </c>
      <c r="G318" s="5">
        <v>30</v>
      </c>
      <c r="H318" s="5" t="s">
        <v>54</v>
      </c>
      <c r="I318" s="35">
        <v>1800</v>
      </c>
      <c r="J318" s="5" t="s">
        <v>54</v>
      </c>
      <c r="K318" s="5">
        <v>1</v>
      </c>
      <c r="L318" s="5" t="str">
        <f>VLOOKUP(products[[#This Row],[sellunit]],AJ:AK,2,0)</f>
        <v>single</v>
      </c>
      <c r="M318" s="5" t="s">
        <v>428</v>
      </c>
      <c r="N318" s="28">
        <v>1250</v>
      </c>
      <c r="O318" s="5"/>
      <c r="P318" s="5">
        <v>1</v>
      </c>
      <c r="Q318" s="5" t="s">
        <v>636</v>
      </c>
      <c r="R318" s="5">
        <v>2000</v>
      </c>
      <c r="S318" s="5" t="s">
        <v>54</v>
      </c>
      <c r="T318" s="5">
        <v>1</v>
      </c>
      <c r="U318" s="5" t="s">
        <v>754</v>
      </c>
      <c r="V318" s="5" t="s">
        <v>8</v>
      </c>
      <c r="W318" s="5">
        <v>955687</v>
      </c>
      <c r="X318" s="18" t="s">
        <v>630</v>
      </c>
      <c r="Y318" s="5">
        <v>200000</v>
      </c>
      <c r="Z318" s="5">
        <v>200345</v>
      </c>
      <c r="AA318" s="5">
        <v>1</v>
      </c>
    </row>
    <row r="319" spans="1:27" customFormat="1" x14ac:dyDescent="0.25">
      <c r="A319" s="5" t="s">
        <v>1032</v>
      </c>
      <c r="B319" s="5" t="s">
        <v>429</v>
      </c>
      <c r="C319" s="28"/>
      <c r="D319" s="5">
        <v>60</v>
      </c>
      <c r="E319" s="5">
        <f>products[[#This Row],[stock]]*products[[#This Row],[buy price]]</f>
        <v>0</v>
      </c>
      <c r="F319" s="32">
        <v>2200</v>
      </c>
      <c r="G319" s="5">
        <v>30</v>
      </c>
      <c r="H319" s="5" t="s">
        <v>54</v>
      </c>
      <c r="I319" s="35">
        <v>2800</v>
      </c>
      <c r="J319" s="5" t="s">
        <v>54</v>
      </c>
      <c r="K319" s="5">
        <v>1</v>
      </c>
      <c r="L319" s="5" t="str">
        <f>VLOOKUP(products[[#This Row],[sellunit]],AJ:AK,2,0)</f>
        <v>single</v>
      </c>
      <c r="M319" s="5" t="s">
        <v>429</v>
      </c>
      <c r="N319" s="28">
        <f>products[[#This Row],[buy price]]</f>
        <v>0</v>
      </c>
      <c r="O319" s="5"/>
      <c r="P319" s="5">
        <v>1</v>
      </c>
      <c r="Q319" s="5" t="s">
        <v>636</v>
      </c>
      <c r="R319" s="5">
        <v>3500</v>
      </c>
      <c r="S319" s="5" t="s">
        <v>54</v>
      </c>
      <c r="T319" s="5">
        <v>0</v>
      </c>
      <c r="U319" s="5" t="s">
        <v>754</v>
      </c>
      <c r="V319" s="5" t="s">
        <v>8</v>
      </c>
      <c r="W319" s="5">
        <v>955687</v>
      </c>
      <c r="X319" s="18" t="s">
        <v>630</v>
      </c>
      <c r="Y319" s="5">
        <v>200000</v>
      </c>
      <c r="Z319" s="5">
        <v>200350</v>
      </c>
      <c r="AA319" s="5">
        <v>1</v>
      </c>
    </row>
    <row r="320" spans="1:27" customFormat="1" x14ac:dyDescent="0.25">
      <c r="A320" s="5" t="s">
        <v>1033</v>
      </c>
      <c r="B320" s="34" t="s">
        <v>604</v>
      </c>
      <c r="C320" s="28">
        <v>1550</v>
      </c>
      <c r="D320" s="5">
        <v>24</v>
      </c>
      <c r="E320" s="5">
        <f>products[[#This Row],[stock]]*products[[#This Row],[buy price]]</f>
        <v>37200</v>
      </c>
      <c r="F320" s="32">
        <v>2650</v>
      </c>
      <c r="G320" s="5">
        <v>24</v>
      </c>
      <c r="H320" s="5" t="s">
        <v>54</v>
      </c>
      <c r="I320" s="35">
        <v>2900</v>
      </c>
      <c r="J320" s="5" t="s">
        <v>54</v>
      </c>
      <c r="K320" s="5">
        <v>1</v>
      </c>
      <c r="L320" s="5" t="str">
        <f>VLOOKUP(products[[#This Row],[sellunit]],AJ:AK,2,0)</f>
        <v>single</v>
      </c>
      <c r="M320" s="5" t="s">
        <v>604</v>
      </c>
      <c r="N320" s="28">
        <f>products[[#This Row],[buy price]]</f>
        <v>1550</v>
      </c>
      <c r="O320" s="5"/>
      <c r="P320" s="5">
        <v>1</v>
      </c>
      <c r="Q320" s="5" t="s">
        <v>636</v>
      </c>
      <c r="R320" s="5">
        <v>2500</v>
      </c>
      <c r="S320" s="5" t="s">
        <v>54</v>
      </c>
      <c r="T320" s="5">
        <v>0</v>
      </c>
      <c r="U320" s="5" t="s">
        <v>754</v>
      </c>
      <c r="V320" s="5" t="s">
        <v>8</v>
      </c>
      <c r="W320" s="5">
        <v>955687</v>
      </c>
      <c r="X320" s="18" t="s">
        <v>630</v>
      </c>
      <c r="Y320" s="5">
        <v>200000</v>
      </c>
      <c r="Z320" s="5">
        <v>200355</v>
      </c>
      <c r="AA320" s="5">
        <v>0</v>
      </c>
    </row>
    <row r="321" spans="1:27" customFormat="1" x14ac:dyDescent="0.25">
      <c r="A321" s="5" t="s">
        <v>1033</v>
      </c>
      <c r="B321" s="34" t="s">
        <v>605</v>
      </c>
      <c r="C321" s="28">
        <v>3000</v>
      </c>
      <c r="D321" s="5"/>
      <c r="E321" s="5">
        <f>products[[#This Row],[stock]]*products[[#This Row],[buy price]]</f>
        <v>0</v>
      </c>
      <c r="F321" s="32">
        <v>4500</v>
      </c>
      <c r="G321" s="5">
        <v>24</v>
      </c>
      <c r="H321" s="5" t="s">
        <v>54</v>
      </c>
      <c r="I321" s="35">
        <v>5000</v>
      </c>
      <c r="J321" s="5" t="s">
        <v>54</v>
      </c>
      <c r="K321" s="5">
        <v>1</v>
      </c>
      <c r="L321" s="5" t="str">
        <f>VLOOKUP(products[[#This Row],[sellunit]],AJ:AK,2,0)</f>
        <v>single</v>
      </c>
      <c r="M321" s="5" t="s">
        <v>605</v>
      </c>
      <c r="N321" s="28">
        <f>products[[#This Row],[buy price]]</f>
        <v>3000</v>
      </c>
      <c r="O321" s="5"/>
      <c r="P321" s="5">
        <v>1</v>
      </c>
      <c r="Q321" s="5" t="s">
        <v>636</v>
      </c>
      <c r="R321" s="5">
        <v>4000</v>
      </c>
      <c r="S321" s="5" t="s">
        <v>54</v>
      </c>
      <c r="T321" s="5">
        <v>0</v>
      </c>
      <c r="U321" s="5" t="s">
        <v>754</v>
      </c>
      <c r="V321" s="5" t="s">
        <v>8</v>
      </c>
      <c r="W321" s="5">
        <v>955687</v>
      </c>
      <c r="X321" s="18" t="s">
        <v>630</v>
      </c>
      <c r="Y321" s="5">
        <v>200000</v>
      </c>
      <c r="Z321" s="5">
        <v>200360</v>
      </c>
      <c r="AA321" s="5">
        <v>0</v>
      </c>
    </row>
    <row r="322" spans="1:27" customFormat="1" x14ac:dyDescent="0.25">
      <c r="A322" s="24"/>
      <c r="B322" s="5" t="s">
        <v>431</v>
      </c>
      <c r="C322" s="28"/>
      <c r="D322" s="5"/>
      <c r="E322" s="5">
        <f>products[[#This Row],[stock]]*products[[#This Row],[buy price]]</f>
        <v>0</v>
      </c>
      <c r="F322" s="32"/>
      <c r="G322" s="5">
        <v>0</v>
      </c>
      <c r="H322" s="5"/>
      <c r="I322" s="35"/>
      <c r="J322" s="5"/>
      <c r="K322" s="5">
        <v>0</v>
      </c>
      <c r="L322" s="5">
        <f>VLOOKUP(products[[#This Row],[sellunit]],AJ:AK,2,0)</f>
        <v>0</v>
      </c>
      <c r="M322" s="5" t="s">
        <v>431</v>
      </c>
      <c r="N322" s="28">
        <f>products[[#This Row],[buy price]]</f>
        <v>0</v>
      </c>
      <c r="O322" s="5"/>
      <c r="P322" s="5">
        <v>1</v>
      </c>
      <c r="Q322" s="5" t="s">
        <v>636</v>
      </c>
      <c r="R322" s="5">
        <v>4000</v>
      </c>
      <c r="S322" s="5" t="s">
        <v>54</v>
      </c>
      <c r="T322" s="5">
        <v>0</v>
      </c>
      <c r="U322" s="5" t="s">
        <v>754</v>
      </c>
      <c r="V322" s="5" t="s">
        <v>8</v>
      </c>
      <c r="W322" s="5">
        <v>955687</v>
      </c>
      <c r="X322" s="18" t="s">
        <v>630</v>
      </c>
      <c r="Y322" s="5">
        <v>200000</v>
      </c>
      <c r="Z322" s="5">
        <v>200365</v>
      </c>
      <c r="AA322" s="5"/>
    </row>
    <row r="323" spans="1:27" customFormat="1" x14ac:dyDescent="0.25">
      <c r="A323" s="24"/>
      <c r="B323" s="5" t="s">
        <v>432</v>
      </c>
      <c r="C323" s="28">
        <v>3250</v>
      </c>
      <c r="D323" s="5"/>
      <c r="E323" s="5">
        <f>products[[#This Row],[stock]]*products[[#This Row],[buy price]]</f>
        <v>0</v>
      </c>
      <c r="F323" s="32">
        <v>3250</v>
      </c>
      <c r="G323" s="5">
        <v>6</v>
      </c>
      <c r="H323" s="5" t="s">
        <v>54</v>
      </c>
      <c r="I323" s="35"/>
      <c r="J323" s="5"/>
      <c r="K323" s="5">
        <v>0</v>
      </c>
      <c r="L323" s="5" t="str">
        <f>VLOOKUP(products[[#This Row],[sellunit]],AJ:AK,2,0)</f>
        <v>single</v>
      </c>
      <c r="M323" s="5" t="s">
        <v>432</v>
      </c>
      <c r="N323" s="28">
        <f>products[[#This Row],[buy price]]</f>
        <v>3250</v>
      </c>
      <c r="O323" s="5"/>
      <c r="P323" s="5">
        <v>1</v>
      </c>
      <c r="Q323" s="5" t="s">
        <v>636</v>
      </c>
      <c r="R323" s="5">
        <v>5000</v>
      </c>
      <c r="S323" s="5" t="s">
        <v>50</v>
      </c>
      <c r="T323" s="5">
        <v>1</v>
      </c>
      <c r="U323" s="5" t="s">
        <v>754</v>
      </c>
      <c r="V323" s="5" t="s">
        <v>8</v>
      </c>
      <c r="W323" s="5">
        <v>955687</v>
      </c>
      <c r="X323" s="18" t="s">
        <v>630</v>
      </c>
      <c r="Y323" s="5">
        <v>200000</v>
      </c>
      <c r="Z323" s="5">
        <v>200370</v>
      </c>
      <c r="AA323" s="5"/>
    </row>
    <row r="324" spans="1:27" customFormat="1" x14ac:dyDescent="0.25">
      <c r="A324" s="24"/>
      <c r="B324" s="5" t="s">
        <v>1382</v>
      </c>
      <c r="C324" s="28">
        <v>1700</v>
      </c>
      <c r="D324" s="5">
        <v>31</v>
      </c>
      <c r="E324" s="5">
        <f>products[[#This Row],[stock]]*products[[#This Row],[buy price]]</f>
        <v>52700</v>
      </c>
      <c r="F324" s="33">
        <v>2000</v>
      </c>
      <c r="G324" s="5">
        <v>1</v>
      </c>
      <c r="H324" s="5" t="s">
        <v>148</v>
      </c>
      <c r="I324" s="35">
        <v>2500</v>
      </c>
      <c r="J324" s="5"/>
      <c r="K324" s="5">
        <v>1</v>
      </c>
      <c r="L324" s="5"/>
      <c r="M324" s="5"/>
      <c r="N324" s="28">
        <f>products[[#This Row],[buy price]]</f>
        <v>1700</v>
      </c>
      <c r="O324" s="5"/>
      <c r="P324" s="5"/>
      <c r="Q324" s="5"/>
      <c r="R324" s="5"/>
      <c r="S324" s="5"/>
      <c r="T324" s="5"/>
      <c r="U324" s="5"/>
      <c r="V324" s="5"/>
      <c r="W324" s="5"/>
      <c r="X324" s="18"/>
      <c r="Y324" s="5"/>
      <c r="Z324" s="5"/>
      <c r="AA324" s="5"/>
    </row>
    <row r="325" spans="1:27" customFormat="1" x14ac:dyDescent="0.25">
      <c r="A325" s="24"/>
      <c r="B325" s="5" t="s">
        <v>1381</v>
      </c>
      <c r="C325" s="28">
        <v>1600</v>
      </c>
      <c r="D325" s="5"/>
      <c r="E325" s="5">
        <f>products[[#This Row],[stock]]*products[[#This Row],[buy price]]</f>
        <v>0</v>
      </c>
      <c r="F325" s="32"/>
      <c r="G325" s="5"/>
      <c r="H325" s="5"/>
      <c r="I325" s="35"/>
      <c r="J325" s="5"/>
      <c r="K325" s="5"/>
      <c r="L325" s="5"/>
      <c r="M325" s="5"/>
      <c r="N325" s="28">
        <f>products[[#This Row],[buy price]]</f>
        <v>1600</v>
      </c>
      <c r="O325" s="5"/>
      <c r="P325" s="5"/>
      <c r="Q325" s="5"/>
      <c r="R325" s="5"/>
      <c r="S325" s="5"/>
      <c r="T325" s="5"/>
      <c r="U325" s="5"/>
      <c r="V325" s="5"/>
      <c r="W325" s="5"/>
      <c r="X325" s="18"/>
      <c r="Y325" s="5"/>
      <c r="Z325" s="5"/>
      <c r="AA325" s="5"/>
    </row>
    <row r="326" spans="1:27" customFormat="1" x14ac:dyDescent="0.25">
      <c r="A326" s="21" t="s">
        <v>1034</v>
      </c>
      <c r="B326" s="5" t="s">
        <v>1383</v>
      </c>
      <c r="C326" s="28">
        <v>3000</v>
      </c>
      <c r="D326" s="5"/>
      <c r="E326" s="5">
        <f>products[[#This Row],[stock]]*products[[#This Row],[buy price]]</f>
        <v>0</v>
      </c>
      <c r="F326" s="32"/>
      <c r="G326" s="5">
        <v>6</v>
      </c>
      <c r="H326" s="5" t="s">
        <v>54</v>
      </c>
      <c r="I326" s="35">
        <v>3500</v>
      </c>
      <c r="J326" s="5" t="s">
        <v>54</v>
      </c>
      <c r="K326" s="5">
        <v>0</v>
      </c>
      <c r="L326" s="5" t="str">
        <f>VLOOKUP(products[[#This Row],[sellunit]],AJ:AK,2,0)</f>
        <v>single</v>
      </c>
      <c r="M326" s="5" t="s">
        <v>433</v>
      </c>
      <c r="N326" s="28">
        <f>products[[#This Row],[buy price]]</f>
        <v>3000</v>
      </c>
      <c r="O326" s="5"/>
      <c r="P326" s="5">
        <v>1</v>
      </c>
      <c r="Q326" s="5" t="s">
        <v>636</v>
      </c>
      <c r="R326" s="5">
        <v>4000</v>
      </c>
      <c r="S326" s="5" t="s">
        <v>54</v>
      </c>
      <c r="T326" s="5">
        <v>0</v>
      </c>
      <c r="U326" s="5" t="s">
        <v>754</v>
      </c>
      <c r="V326" s="5" t="s">
        <v>8</v>
      </c>
      <c r="W326" s="5">
        <v>955687</v>
      </c>
      <c r="X326" s="18" t="s">
        <v>630</v>
      </c>
      <c r="Y326" s="5">
        <v>200000</v>
      </c>
      <c r="Z326" s="5">
        <v>200375</v>
      </c>
      <c r="AA326" s="5">
        <v>1</v>
      </c>
    </row>
    <row r="327" spans="1:27" customFormat="1" x14ac:dyDescent="0.25">
      <c r="A327" s="5"/>
      <c r="B327" s="5" t="s">
        <v>1457</v>
      </c>
      <c r="C327" s="28"/>
      <c r="D327" s="5"/>
      <c r="E327" s="37" t="e">
        <f>#REF!*products[[#This Row],[buy price]]</f>
        <v>#REF!</v>
      </c>
      <c r="F327" s="32"/>
      <c r="G327" s="5">
        <v>2</v>
      </c>
      <c r="H327" s="5"/>
      <c r="I327" s="35"/>
      <c r="J327" s="5"/>
      <c r="K327" s="5"/>
      <c r="L327" s="5"/>
      <c r="M327" s="5"/>
      <c r="N327" s="28">
        <f>products[[#This Row],[buy price]]</f>
        <v>0</v>
      </c>
      <c r="O327" s="5"/>
      <c r="P327" s="5"/>
      <c r="Q327" s="5"/>
      <c r="R327" s="5"/>
      <c r="S327" s="5"/>
      <c r="T327" s="5"/>
      <c r="U327" s="5"/>
      <c r="V327" s="5"/>
      <c r="W327" s="5"/>
      <c r="X327" s="18"/>
      <c r="Y327" s="5"/>
      <c r="Z327" s="5"/>
      <c r="AA327" s="5"/>
    </row>
    <row r="328" spans="1:27" customFormat="1" x14ac:dyDescent="0.25">
      <c r="A328" s="5"/>
      <c r="B328" s="5" t="s">
        <v>1458</v>
      </c>
      <c r="C328" s="28"/>
      <c r="D328" s="5"/>
      <c r="E328" s="37" t="e">
        <f>#REF!*products[[#This Row],[buy price]]</f>
        <v>#REF!</v>
      </c>
      <c r="F328" s="32"/>
      <c r="G328" s="5">
        <v>3</v>
      </c>
      <c r="H328" s="5"/>
      <c r="I328" s="35"/>
      <c r="J328" s="5"/>
      <c r="K328" s="5"/>
      <c r="L328" s="5"/>
      <c r="M328" s="5"/>
      <c r="N328" s="28">
        <f>products[[#This Row],[buy price]]</f>
        <v>0</v>
      </c>
      <c r="O328" s="5"/>
      <c r="P328" s="5"/>
      <c r="Q328" s="5"/>
      <c r="R328" s="5"/>
      <c r="S328" s="5"/>
      <c r="T328" s="5"/>
      <c r="U328" s="5"/>
      <c r="V328" s="5"/>
      <c r="W328" s="5"/>
      <c r="X328" s="18"/>
      <c r="Y328" s="5"/>
      <c r="Z328" s="5"/>
      <c r="AA328" s="5"/>
    </row>
    <row r="329" spans="1:27" customFormat="1" x14ac:dyDescent="0.25">
      <c r="A329" s="5" t="s">
        <v>1035</v>
      </c>
      <c r="B329" s="34" t="s">
        <v>1413</v>
      </c>
      <c r="C329" s="28">
        <v>3000</v>
      </c>
      <c r="D329" s="5"/>
      <c r="E329" s="5">
        <f>products[[#This Row],[stock]]*products[[#This Row],[buy price]]</f>
        <v>0</v>
      </c>
      <c r="F329" s="33">
        <v>3500</v>
      </c>
      <c r="G329" s="5">
        <v>1</v>
      </c>
      <c r="H329" s="5" t="s">
        <v>54</v>
      </c>
      <c r="I329" s="35">
        <v>3850</v>
      </c>
      <c r="J329" s="5" t="s">
        <v>54</v>
      </c>
      <c r="K329" s="5">
        <v>1</v>
      </c>
      <c r="L329" s="5" t="str">
        <f>VLOOKUP(products[[#This Row],[sellunit]],AJ:AK,2,0)</f>
        <v>single</v>
      </c>
      <c r="M329" s="5" t="s">
        <v>435</v>
      </c>
      <c r="N329" s="28">
        <f>products[[#This Row],[buy price]]</f>
        <v>3000</v>
      </c>
      <c r="O329" s="5"/>
      <c r="P329" s="5">
        <v>1</v>
      </c>
      <c r="Q329" s="5" t="s">
        <v>636</v>
      </c>
      <c r="R329" s="5">
        <v>4000</v>
      </c>
      <c r="S329" s="5" t="s">
        <v>54</v>
      </c>
      <c r="T329" s="5">
        <v>0</v>
      </c>
      <c r="U329" s="5" t="s">
        <v>754</v>
      </c>
      <c r="V329" s="5" t="s">
        <v>1292</v>
      </c>
      <c r="W329" s="5">
        <v>955687</v>
      </c>
      <c r="X329" s="18" t="s">
        <v>630</v>
      </c>
      <c r="Y329" s="5">
        <v>200000</v>
      </c>
      <c r="Z329" s="5">
        <v>200380</v>
      </c>
      <c r="AA329" s="5">
        <v>0</v>
      </c>
    </row>
    <row r="330" spans="1:27" customFormat="1" x14ac:dyDescent="0.25">
      <c r="A330" s="5" t="s">
        <v>1035</v>
      </c>
      <c r="B330" s="34" t="s">
        <v>1421</v>
      </c>
      <c r="C330" s="28">
        <v>2900</v>
      </c>
      <c r="D330" s="5">
        <v>188</v>
      </c>
      <c r="E330" s="5">
        <f>products[[#This Row],[stock]]*products[[#This Row],[buy price]]</f>
        <v>545200</v>
      </c>
      <c r="F330" s="33">
        <v>3200</v>
      </c>
      <c r="G330" s="5">
        <v>1</v>
      </c>
      <c r="H330" s="5" t="s">
        <v>54</v>
      </c>
      <c r="I330" s="35">
        <v>4200</v>
      </c>
      <c r="J330" s="5" t="s">
        <v>54</v>
      </c>
      <c r="K330" s="5">
        <v>1</v>
      </c>
      <c r="L330" s="5" t="str">
        <f>VLOOKUP(products[[#This Row],[sellunit]],AJ:AK,2,0)</f>
        <v>single</v>
      </c>
      <c r="M330" s="5" t="s">
        <v>436</v>
      </c>
      <c r="N330" s="28">
        <f>products[[#This Row],[buy price]]</f>
        <v>2900</v>
      </c>
      <c r="O330" s="5"/>
      <c r="P330" s="5">
        <v>1</v>
      </c>
      <c r="Q330" s="5" t="s">
        <v>636</v>
      </c>
      <c r="R330" s="5">
        <v>5500</v>
      </c>
      <c r="S330" s="5" t="s">
        <v>54</v>
      </c>
      <c r="T330" s="5">
        <v>1</v>
      </c>
      <c r="U330" s="5" t="s">
        <v>754</v>
      </c>
      <c r="V330" s="5" t="s">
        <v>1292</v>
      </c>
      <c r="W330" s="5">
        <v>955687</v>
      </c>
      <c r="X330" s="18" t="s">
        <v>630</v>
      </c>
      <c r="Y330" s="5">
        <v>200000</v>
      </c>
      <c r="Z330" s="5">
        <v>200385</v>
      </c>
      <c r="AA330" s="5">
        <v>0</v>
      </c>
    </row>
    <row r="331" spans="1:27" customFormat="1" x14ac:dyDescent="0.25">
      <c r="A331" s="5" t="s">
        <v>1035</v>
      </c>
      <c r="B331" s="34" t="s">
        <v>606</v>
      </c>
      <c r="C331" s="28">
        <v>4800</v>
      </c>
      <c r="D331" s="5"/>
      <c r="E331" s="5">
        <f>products[[#This Row],[stock]]*products[[#This Row],[buy price]]</f>
        <v>0</v>
      </c>
      <c r="F331" s="33">
        <v>4000</v>
      </c>
      <c r="G331" s="5">
        <v>1</v>
      </c>
      <c r="H331" s="5" t="s">
        <v>54</v>
      </c>
      <c r="I331" s="35">
        <v>4400</v>
      </c>
      <c r="J331" s="5" t="s">
        <v>54</v>
      </c>
      <c r="K331" s="5">
        <v>1</v>
      </c>
      <c r="L331" s="5" t="str">
        <f>VLOOKUP(products[[#This Row],[sellunit]],AJ:AK,2,0)</f>
        <v>single</v>
      </c>
      <c r="M331" s="5" t="s">
        <v>606</v>
      </c>
      <c r="N331" s="28">
        <f>products[[#This Row],[buy price]]</f>
        <v>4800</v>
      </c>
      <c r="O331" s="5"/>
      <c r="P331" s="5">
        <v>1</v>
      </c>
      <c r="Q331" s="5" t="s">
        <v>636</v>
      </c>
      <c r="R331" s="5">
        <v>6500</v>
      </c>
      <c r="S331" s="5" t="s">
        <v>54</v>
      </c>
      <c r="T331" s="5">
        <v>0</v>
      </c>
      <c r="U331" s="5" t="s">
        <v>754</v>
      </c>
      <c r="V331" s="5" t="s">
        <v>1292</v>
      </c>
      <c r="W331" s="5">
        <v>955687</v>
      </c>
      <c r="X331" s="18" t="s">
        <v>630</v>
      </c>
      <c r="Y331" s="5">
        <v>200000</v>
      </c>
      <c r="Z331" s="5">
        <v>200390</v>
      </c>
      <c r="AA331" s="5">
        <v>0</v>
      </c>
    </row>
    <row r="332" spans="1:27" customFormat="1" x14ac:dyDescent="0.25">
      <c r="A332" s="5" t="s">
        <v>1035</v>
      </c>
      <c r="B332" s="34" t="s">
        <v>607</v>
      </c>
      <c r="C332" s="28">
        <v>5900</v>
      </c>
      <c r="D332" s="5"/>
      <c r="E332" s="5">
        <f>products[[#This Row],[stock]]*products[[#This Row],[buy price]]</f>
        <v>0</v>
      </c>
      <c r="F332" s="33">
        <v>5200</v>
      </c>
      <c r="G332" s="5">
        <v>1</v>
      </c>
      <c r="H332" s="5" t="s">
        <v>54</v>
      </c>
      <c r="I332" s="35">
        <v>5700</v>
      </c>
      <c r="J332" s="5" t="s">
        <v>54</v>
      </c>
      <c r="K332" s="5">
        <v>1</v>
      </c>
      <c r="L332" s="5" t="str">
        <f>VLOOKUP(products[[#This Row],[sellunit]],AJ:AK,2,0)</f>
        <v>single</v>
      </c>
      <c r="M332" s="5" t="s">
        <v>607</v>
      </c>
      <c r="N332" s="28">
        <f>products[[#This Row],[buy price]]</f>
        <v>5900</v>
      </c>
      <c r="O332" s="5"/>
      <c r="P332" s="5">
        <v>1</v>
      </c>
      <c r="Q332" s="5" t="s">
        <v>636</v>
      </c>
      <c r="R332" s="5">
        <v>8000</v>
      </c>
      <c r="S332" s="5" t="s">
        <v>54</v>
      </c>
      <c r="T332" s="5">
        <v>0</v>
      </c>
      <c r="U332" s="5" t="s">
        <v>754</v>
      </c>
      <c r="V332" s="5" t="s">
        <v>1292</v>
      </c>
      <c r="W332" s="5">
        <v>955687</v>
      </c>
      <c r="X332" s="18" t="s">
        <v>630</v>
      </c>
      <c r="Y332" s="5">
        <v>200000</v>
      </c>
      <c r="Z332" s="5">
        <v>200395</v>
      </c>
      <c r="AA332" s="5">
        <v>0</v>
      </c>
    </row>
    <row r="333" spans="1:27" customFormat="1" x14ac:dyDescent="0.25">
      <c r="A333" s="5" t="s">
        <v>1035</v>
      </c>
      <c r="B333" s="34" t="s">
        <v>1414</v>
      </c>
      <c r="C333" s="28">
        <v>22000</v>
      </c>
      <c r="D333" s="5"/>
      <c r="E333" s="5">
        <f>products[[#This Row],[stock]]*products[[#This Row],[buy price]]</f>
        <v>0</v>
      </c>
      <c r="F333" s="33">
        <v>10500</v>
      </c>
      <c r="G333" s="5">
        <v>1</v>
      </c>
      <c r="H333" s="5" t="s">
        <v>54</v>
      </c>
      <c r="I333" s="35">
        <v>11500</v>
      </c>
      <c r="J333" s="5" t="s">
        <v>54</v>
      </c>
      <c r="K333" s="5">
        <v>1</v>
      </c>
      <c r="L333" s="5" t="str">
        <f>VLOOKUP(products[[#This Row],[sellunit]],AJ:AK,2,0)</f>
        <v>single</v>
      </c>
      <c r="M333" s="5" t="s">
        <v>437</v>
      </c>
      <c r="N333" s="28">
        <f>products[[#This Row],[buy price]]</f>
        <v>22000</v>
      </c>
      <c r="O333" s="5"/>
      <c r="P333" s="5">
        <v>1</v>
      </c>
      <c r="Q333" s="5" t="s">
        <v>636</v>
      </c>
      <c r="R333" s="5">
        <v>27000</v>
      </c>
      <c r="S333" s="5" t="s">
        <v>54</v>
      </c>
      <c r="T333" s="5">
        <v>0</v>
      </c>
      <c r="U333" s="5" t="s">
        <v>754</v>
      </c>
      <c r="V333" s="5" t="s">
        <v>1292</v>
      </c>
      <c r="W333" s="5">
        <v>955687</v>
      </c>
      <c r="X333" s="18" t="s">
        <v>630</v>
      </c>
      <c r="Y333" s="5">
        <v>200000</v>
      </c>
      <c r="Z333" s="5">
        <v>200400</v>
      </c>
      <c r="AA333" s="5">
        <v>0</v>
      </c>
    </row>
    <row r="334" spans="1:27" customFormat="1" x14ac:dyDescent="0.25">
      <c r="A334" s="5" t="s">
        <v>1035</v>
      </c>
      <c r="B334" s="34" t="s">
        <v>437</v>
      </c>
      <c r="C334" s="28">
        <v>22000</v>
      </c>
      <c r="D334" s="5"/>
      <c r="E334" s="5">
        <f>products[[#This Row],[stock]]*products[[#This Row],[buy price]]</f>
        <v>0</v>
      </c>
      <c r="F334" s="33">
        <v>20000</v>
      </c>
      <c r="G334" s="5">
        <v>1</v>
      </c>
      <c r="H334" s="5" t="s">
        <v>54</v>
      </c>
      <c r="I334" s="35">
        <v>22000</v>
      </c>
      <c r="J334" s="5" t="s">
        <v>54</v>
      </c>
      <c r="K334" s="5">
        <v>1</v>
      </c>
      <c r="L334" s="5" t="str">
        <f>VLOOKUP(products[[#This Row],[sellunit]],AJ:AK,2,0)</f>
        <v>single</v>
      </c>
      <c r="M334" s="5" t="s">
        <v>437</v>
      </c>
      <c r="N334" s="28">
        <f>products[[#This Row],[buy price]]</f>
        <v>22000</v>
      </c>
      <c r="O334" s="5"/>
      <c r="P334" s="5">
        <v>1</v>
      </c>
      <c r="Q334" s="5" t="s">
        <v>636</v>
      </c>
      <c r="R334" s="5">
        <v>27000</v>
      </c>
      <c r="S334" s="5" t="s">
        <v>54</v>
      </c>
      <c r="T334" s="5">
        <v>0</v>
      </c>
      <c r="U334" s="5" t="s">
        <v>754</v>
      </c>
      <c r="V334" s="5" t="s">
        <v>1292</v>
      </c>
      <c r="W334" s="5">
        <v>955687</v>
      </c>
      <c r="X334" s="18" t="s">
        <v>630</v>
      </c>
      <c r="Y334" s="5">
        <v>200000</v>
      </c>
      <c r="Z334" s="5">
        <v>200400</v>
      </c>
      <c r="AA334" s="5">
        <v>0</v>
      </c>
    </row>
    <row r="335" spans="1:27" customFormat="1" x14ac:dyDescent="0.25">
      <c r="A335" s="5" t="s">
        <v>1036</v>
      </c>
      <c r="B335" s="34" t="s">
        <v>1422</v>
      </c>
      <c r="C335" s="28">
        <v>3800</v>
      </c>
      <c r="D335" s="5">
        <v>10</v>
      </c>
      <c r="E335" s="5">
        <f>products[[#This Row],[stock]]*products[[#This Row],[buy price]]</f>
        <v>38000</v>
      </c>
      <c r="F335" s="32">
        <v>4700</v>
      </c>
      <c r="G335" s="5">
        <v>1</v>
      </c>
      <c r="H335" s="5" t="s">
        <v>148</v>
      </c>
      <c r="I335" s="35">
        <v>5100</v>
      </c>
      <c r="J335" s="5" t="s">
        <v>54</v>
      </c>
      <c r="K335" s="5">
        <v>1</v>
      </c>
      <c r="L335" s="5" t="str">
        <f>VLOOKUP(products[[#This Row],[sellunit]],AJ:AK,2,0)</f>
        <v>dozen</v>
      </c>
      <c r="M335" s="5" t="s">
        <v>1253</v>
      </c>
      <c r="N335" s="28">
        <f>products[[#This Row],[buy price]]</f>
        <v>3800</v>
      </c>
      <c r="O335" s="5"/>
      <c r="P335" s="5">
        <v>1</v>
      </c>
      <c r="Q335" s="5" t="s">
        <v>636</v>
      </c>
      <c r="R335" s="5">
        <v>5500</v>
      </c>
      <c r="S335" s="5" t="s">
        <v>54</v>
      </c>
      <c r="T335" s="5">
        <v>1</v>
      </c>
      <c r="U335" s="5" t="s">
        <v>754</v>
      </c>
      <c r="V335" s="5" t="s">
        <v>1292</v>
      </c>
      <c r="W335" s="5">
        <v>955687</v>
      </c>
      <c r="X335" s="18" t="s">
        <v>630</v>
      </c>
      <c r="Y335" s="5">
        <v>200000</v>
      </c>
      <c r="Z335" s="5">
        <v>200405</v>
      </c>
      <c r="AA335" s="5">
        <v>0</v>
      </c>
    </row>
    <row r="336" spans="1:27" customFormat="1" x14ac:dyDescent="0.25">
      <c r="A336" s="24"/>
      <c r="B336" s="5" t="s">
        <v>440</v>
      </c>
      <c r="C336" s="28">
        <v>3150</v>
      </c>
      <c r="D336" s="5"/>
      <c r="E336" s="5">
        <f>products[[#This Row],[stock]]*products[[#This Row],[buy price]]</f>
        <v>0</v>
      </c>
      <c r="F336" s="32"/>
      <c r="G336" s="5">
        <v>12</v>
      </c>
      <c r="H336" s="5" t="s">
        <v>54</v>
      </c>
      <c r="I336" s="35"/>
      <c r="J336" s="5"/>
      <c r="K336" s="5">
        <v>0</v>
      </c>
      <c r="L336" s="5" t="str">
        <f>VLOOKUP(products[[#This Row],[sellunit]],AJ:AK,2,0)</f>
        <v>single</v>
      </c>
      <c r="M336" s="5" t="s">
        <v>440</v>
      </c>
      <c r="N336" s="28">
        <f>products[[#This Row],[buy price]]</f>
        <v>3150</v>
      </c>
      <c r="O336" s="5"/>
      <c r="P336" s="5">
        <v>1</v>
      </c>
      <c r="Q336" s="5" t="s">
        <v>636</v>
      </c>
      <c r="R336" s="5">
        <v>4500</v>
      </c>
      <c r="S336" s="5" t="s">
        <v>54</v>
      </c>
      <c r="T336" s="5">
        <v>1</v>
      </c>
      <c r="U336" s="5" t="s">
        <v>754</v>
      </c>
      <c r="V336" s="5" t="s">
        <v>1292</v>
      </c>
      <c r="W336" s="5">
        <v>955687</v>
      </c>
      <c r="X336" s="18" t="s">
        <v>630</v>
      </c>
      <c r="Y336" s="5">
        <v>200000</v>
      </c>
      <c r="Z336" s="5">
        <v>200410</v>
      </c>
      <c r="AA336" s="5"/>
    </row>
    <row r="337" spans="1:27" customFormat="1" x14ac:dyDescent="0.25">
      <c r="A337" s="24"/>
      <c r="B337" s="5" t="s">
        <v>441</v>
      </c>
      <c r="C337" s="28">
        <v>258000</v>
      </c>
      <c r="D337" s="5"/>
      <c r="E337" s="5">
        <f>products[[#This Row],[stock]]*products[[#This Row],[buy price]]</f>
        <v>0</v>
      </c>
      <c r="F337" s="32">
        <v>260000</v>
      </c>
      <c r="G337" s="5">
        <v>0</v>
      </c>
      <c r="H337" s="5"/>
      <c r="I337" s="35"/>
      <c r="J337" s="5"/>
      <c r="K337" s="5">
        <v>0</v>
      </c>
      <c r="L337" s="5">
        <f>VLOOKUP(products[[#This Row],[sellunit]],AJ:AK,2,0)</f>
        <v>0</v>
      </c>
      <c r="M337" s="5" t="s">
        <v>441</v>
      </c>
      <c r="N337" s="28">
        <f>products[[#This Row],[buy price]]</f>
        <v>258000</v>
      </c>
      <c r="O337" s="5"/>
      <c r="P337" s="5">
        <v>1</v>
      </c>
      <c r="Q337" s="5" t="s">
        <v>636</v>
      </c>
      <c r="R337" s="5"/>
      <c r="S337" s="5"/>
      <c r="T337" s="5">
        <v>0</v>
      </c>
      <c r="U337" s="5" t="s">
        <v>754</v>
      </c>
      <c r="V337" s="5" t="s">
        <v>1292</v>
      </c>
      <c r="W337" s="5">
        <v>955687</v>
      </c>
      <c r="X337" s="18" t="s">
        <v>630</v>
      </c>
      <c r="Y337" s="5">
        <v>200000</v>
      </c>
      <c r="Z337" s="5">
        <v>200415</v>
      </c>
      <c r="AA337" s="5"/>
    </row>
    <row r="338" spans="1:27" customFormat="1" x14ac:dyDescent="0.25">
      <c r="A338" s="24"/>
      <c r="B338" s="5" t="s">
        <v>442</v>
      </c>
      <c r="C338" s="28">
        <v>289000</v>
      </c>
      <c r="D338" s="5"/>
      <c r="E338" s="5">
        <f>products[[#This Row],[stock]]*products[[#This Row],[buy price]]</f>
        <v>0</v>
      </c>
      <c r="F338" s="32">
        <v>290000</v>
      </c>
      <c r="G338" s="5">
        <v>0</v>
      </c>
      <c r="H338" s="5"/>
      <c r="I338" s="35"/>
      <c r="J338" s="5"/>
      <c r="K338" s="5">
        <v>0</v>
      </c>
      <c r="L338" s="5">
        <f>VLOOKUP(products[[#This Row],[sellunit]],AJ:AK,2,0)</f>
        <v>0</v>
      </c>
      <c r="M338" s="5" t="s">
        <v>442</v>
      </c>
      <c r="N338" s="28">
        <f>products[[#This Row],[buy price]]</f>
        <v>289000</v>
      </c>
      <c r="O338" s="5"/>
      <c r="P338" s="5">
        <v>1</v>
      </c>
      <c r="Q338" s="5" t="s">
        <v>636</v>
      </c>
      <c r="R338" s="5"/>
      <c r="S338" s="5"/>
      <c r="T338" s="5">
        <v>0</v>
      </c>
      <c r="U338" s="5" t="s">
        <v>754</v>
      </c>
      <c r="V338" s="5" t="s">
        <v>1292</v>
      </c>
      <c r="W338" s="5">
        <v>955687</v>
      </c>
      <c r="X338" s="18" t="s">
        <v>630</v>
      </c>
      <c r="Y338" s="5">
        <v>200000</v>
      </c>
      <c r="Z338" s="5">
        <v>200420</v>
      </c>
      <c r="AA338" s="5"/>
    </row>
    <row r="339" spans="1:27" customFormat="1" x14ac:dyDescent="0.25">
      <c r="A339" s="24"/>
      <c r="B339" s="5" t="s">
        <v>443</v>
      </c>
      <c r="C339" s="28">
        <v>4950</v>
      </c>
      <c r="D339" s="5"/>
      <c r="E339" s="5">
        <f>products[[#This Row],[stock]]*products[[#This Row],[buy price]]</f>
        <v>0</v>
      </c>
      <c r="F339" s="32"/>
      <c r="G339" s="5">
        <v>12</v>
      </c>
      <c r="H339" s="5" t="s">
        <v>54</v>
      </c>
      <c r="I339" s="35"/>
      <c r="J339" s="5"/>
      <c r="K339" s="5">
        <v>0</v>
      </c>
      <c r="L339" s="5" t="str">
        <f>VLOOKUP(products[[#This Row],[sellunit]],AJ:AK,2,0)</f>
        <v>single</v>
      </c>
      <c r="M339" s="5" t="s">
        <v>443</v>
      </c>
      <c r="N339" s="28">
        <f>products[[#This Row],[buy price]]</f>
        <v>4950</v>
      </c>
      <c r="O339" s="5"/>
      <c r="P339" s="5">
        <v>1</v>
      </c>
      <c r="Q339" s="5" t="s">
        <v>636</v>
      </c>
      <c r="R339" s="5">
        <v>7000</v>
      </c>
      <c r="S339" s="5" t="s">
        <v>54</v>
      </c>
      <c r="T339" s="5">
        <v>1</v>
      </c>
      <c r="U339" s="5" t="s">
        <v>754</v>
      </c>
      <c r="V339" s="5" t="s">
        <v>1292</v>
      </c>
      <c r="W339" s="5">
        <v>955687</v>
      </c>
      <c r="X339" s="18" t="s">
        <v>630</v>
      </c>
      <c r="Y339" s="5">
        <v>200000</v>
      </c>
      <c r="Z339" s="5">
        <v>200425</v>
      </c>
      <c r="AA339" s="5"/>
    </row>
    <row r="340" spans="1:27" customFormat="1" x14ac:dyDescent="0.25">
      <c r="A340" s="24"/>
      <c r="B340" s="5" t="s">
        <v>444</v>
      </c>
      <c r="C340" s="28">
        <v>2000</v>
      </c>
      <c r="D340" s="5">
        <v>40</v>
      </c>
      <c r="E340" s="5">
        <f>products[[#This Row],[stock]]*products[[#This Row],[buy price]]</f>
        <v>80000</v>
      </c>
      <c r="F340" s="32"/>
      <c r="G340" s="5">
        <v>0</v>
      </c>
      <c r="H340" s="5"/>
      <c r="I340" s="35"/>
      <c r="J340" s="5"/>
      <c r="K340" s="5">
        <v>0</v>
      </c>
      <c r="L340" s="5">
        <f>VLOOKUP(products[[#This Row],[sellunit]],AJ:AK,2,0)</f>
        <v>0</v>
      </c>
      <c r="M340" s="5" t="s">
        <v>1254</v>
      </c>
      <c r="N340" s="28">
        <f>products[[#This Row],[buy price]]</f>
        <v>2000</v>
      </c>
      <c r="O340" s="5"/>
      <c r="P340" s="5">
        <v>1</v>
      </c>
      <c r="Q340" s="5" t="s">
        <v>636</v>
      </c>
      <c r="R340" s="5">
        <v>4500</v>
      </c>
      <c r="S340" s="5" t="s">
        <v>54</v>
      </c>
      <c r="T340" s="5">
        <v>1</v>
      </c>
      <c r="U340" s="5" t="s">
        <v>754</v>
      </c>
      <c r="V340" s="5" t="s">
        <v>1292</v>
      </c>
      <c r="W340" s="5">
        <v>955687</v>
      </c>
      <c r="X340" s="18" t="s">
        <v>630</v>
      </c>
      <c r="Y340" s="5">
        <v>200000</v>
      </c>
      <c r="Z340" s="5">
        <v>200430</v>
      </c>
      <c r="AA340" s="5"/>
    </row>
    <row r="341" spans="1:27" customFormat="1" x14ac:dyDescent="0.25">
      <c r="A341" s="24"/>
      <c r="B341" s="5" t="s">
        <v>1460</v>
      </c>
      <c r="C341" s="28"/>
      <c r="D341" s="5">
        <v>19</v>
      </c>
      <c r="E341" s="37" t="e">
        <f>#REF!*products[[#This Row],[buy price]]</f>
        <v>#REF!</v>
      </c>
      <c r="F341" s="32"/>
      <c r="G341" s="5"/>
      <c r="H341" s="5"/>
      <c r="I341" s="35"/>
      <c r="J341" s="5"/>
      <c r="K341" s="5"/>
      <c r="L341" s="5"/>
      <c r="M341" s="5"/>
      <c r="N341" s="28">
        <f>products[[#This Row],[buy price]]</f>
        <v>0</v>
      </c>
      <c r="O341" s="5"/>
      <c r="P341" s="5"/>
      <c r="Q341" s="5"/>
      <c r="R341" s="5"/>
      <c r="S341" s="5"/>
      <c r="T341" s="5"/>
      <c r="U341" s="5"/>
      <c r="V341" s="5"/>
      <c r="W341" s="5"/>
      <c r="X341" s="18"/>
      <c r="Y341" s="5"/>
      <c r="Z341" s="5"/>
      <c r="AA341" s="5"/>
    </row>
    <row r="342" spans="1:27" customFormat="1" x14ac:dyDescent="0.25">
      <c r="A342" s="24"/>
      <c r="B342" s="5" t="s">
        <v>1461</v>
      </c>
      <c r="C342" s="28"/>
      <c r="D342" s="5">
        <v>3</v>
      </c>
      <c r="E342" s="37" t="e">
        <f>#REF!*products[[#This Row],[buy price]]</f>
        <v>#REF!</v>
      </c>
      <c r="F342" s="32"/>
      <c r="G342" s="5"/>
      <c r="H342" s="5"/>
      <c r="I342" s="35"/>
      <c r="J342" s="5"/>
      <c r="K342" s="5"/>
      <c r="L342" s="5"/>
      <c r="M342" s="5"/>
      <c r="N342" s="28">
        <f>products[[#This Row],[buy price]]</f>
        <v>0</v>
      </c>
      <c r="O342" s="5"/>
      <c r="P342" s="5"/>
      <c r="Q342" s="5"/>
      <c r="R342" s="5"/>
      <c r="S342" s="5"/>
      <c r="T342" s="5"/>
      <c r="U342" s="5"/>
      <c r="V342" s="5"/>
      <c r="W342" s="5"/>
      <c r="X342" s="18"/>
      <c r="Y342" s="5"/>
      <c r="Z342" s="5"/>
      <c r="AA342" s="5"/>
    </row>
    <row r="343" spans="1:27" customFormat="1" x14ac:dyDescent="0.25">
      <c r="A343" s="24"/>
      <c r="B343" s="5" t="s">
        <v>1384</v>
      </c>
      <c r="C343" s="28">
        <v>35000</v>
      </c>
      <c r="D343" s="5"/>
      <c r="E343" s="5">
        <f>products[[#This Row],[stock]]*products[[#This Row],[buy price]]</f>
        <v>0</v>
      </c>
      <c r="F343" s="32"/>
      <c r="G343" s="5"/>
      <c r="H343" s="5"/>
      <c r="I343" s="35"/>
      <c r="J343" s="5"/>
      <c r="K343" s="5"/>
      <c r="L343" s="5"/>
      <c r="M343" s="5"/>
      <c r="N343" s="28">
        <f>products[[#This Row],[buy price]]</f>
        <v>35000</v>
      </c>
      <c r="O343" s="5"/>
      <c r="P343" s="5"/>
      <c r="Q343" s="5"/>
      <c r="R343" s="5"/>
      <c r="S343" s="5"/>
      <c r="T343" s="5"/>
      <c r="U343" s="5"/>
      <c r="V343" s="5"/>
      <c r="W343" s="5"/>
      <c r="X343" s="18"/>
      <c r="Y343" s="5"/>
      <c r="Z343" s="5"/>
      <c r="AA343" s="5"/>
    </row>
    <row r="344" spans="1:27" customFormat="1" x14ac:dyDescent="0.25">
      <c r="A344" s="5" t="s">
        <v>1036</v>
      </c>
      <c r="B344" s="34" t="s">
        <v>1423</v>
      </c>
      <c r="C344" s="28">
        <v>3800</v>
      </c>
      <c r="D344" s="5">
        <v>81</v>
      </c>
      <c r="E344" s="5">
        <f>products[[#This Row],[stock]]*products[[#This Row],[buy price]]</f>
        <v>307800</v>
      </c>
      <c r="F344" s="32">
        <v>1800</v>
      </c>
      <c r="G344" s="5">
        <v>1</v>
      </c>
      <c r="H344" s="5" t="s">
        <v>636</v>
      </c>
      <c r="I344" s="35">
        <v>2200</v>
      </c>
      <c r="J344" s="5" t="s">
        <v>54</v>
      </c>
      <c r="K344" s="5">
        <v>1</v>
      </c>
      <c r="L344" s="5" t="str">
        <f>VLOOKUP(products[[#This Row],[sellunit]],AJ:AK,2,0)</f>
        <v>packet</v>
      </c>
      <c r="M344" s="5" t="s">
        <v>1253</v>
      </c>
      <c r="N344" s="28">
        <f>products[[#This Row],[buy price]]</f>
        <v>3800</v>
      </c>
      <c r="O344" s="5"/>
      <c r="P344" s="5">
        <v>1</v>
      </c>
      <c r="Q344" s="5" t="s">
        <v>636</v>
      </c>
      <c r="R344" s="5">
        <v>5500</v>
      </c>
      <c r="S344" s="5" t="s">
        <v>54</v>
      </c>
      <c r="T344" s="5">
        <v>1</v>
      </c>
      <c r="U344" s="5" t="s">
        <v>754</v>
      </c>
      <c r="V344" s="5" t="s">
        <v>1292</v>
      </c>
      <c r="W344" s="5">
        <v>955687</v>
      </c>
      <c r="X344" s="18" t="s">
        <v>630</v>
      </c>
      <c r="Y344" s="5">
        <v>200000</v>
      </c>
      <c r="Z344" s="5">
        <v>200405</v>
      </c>
      <c r="AA344" s="5">
        <v>0</v>
      </c>
    </row>
    <row r="345" spans="1:27" customFormat="1" x14ac:dyDescent="0.25">
      <c r="A345" s="24"/>
      <c r="B345" s="5" t="s">
        <v>1424</v>
      </c>
      <c r="C345" s="28">
        <v>11000</v>
      </c>
      <c r="D345" s="5">
        <v>3</v>
      </c>
      <c r="E345" s="5">
        <f>products[[#This Row],[stock]]*products[[#This Row],[buy price]]</f>
        <v>33000</v>
      </c>
      <c r="F345" s="32">
        <v>11800</v>
      </c>
      <c r="G345" s="5">
        <v>1</v>
      </c>
      <c r="H345" s="5" t="s">
        <v>636</v>
      </c>
      <c r="I345" s="35">
        <v>12500</v>
      </c>
      <c r="J345" s="5" t="s">
        <v>54</v>
      </c>
      <c r="K345" s="5">
        <v>1</v>
      </c>
      <c r="L345" s="5"/>
      <c r="M345" s="5"/>
      <c r="N345" s="28">
        <f>products[[#This Row],[buy price]]</f>
        <v>11000</v>
      </c>
      <c r="O345" s="5"/>
      <c r="P345" s="5"/>
      <c r="Q345" s="5"/>
      <c r="R345" s="5"/>
      <c r="S345" s="5"/>
      <c r="T345" s="5"/>
      <c r="U345" s="5"/>
      <c r="V345" s="5"/>
      <c r="W345" s="5"/>
      <c r="X345" s="18"/>
      <c r="Y345" s="5"/>
      <c r="Z345" s="5"/>
      <c r="AA345" s="5"/>
    </row>
    <row r="346" spans="1:27" customFormat="1" x14ac:dyDescent="0.25">
      <c r="A346" s="24"/>
      <c r="B346" s="5" t="s">
        <v>1459</v>
      </c>
      <c r="C346" s="28"/>
      <c r="D346" s="5">
        <v>24</v>
      </c>
      <c r="E346" s="37" t="e">
        <f>#REF!*products[[#This Row],[buy price]]</f>
        <v>#REF!</v>
      </c>
      <c r="F346" s="32"/>
      <c r="G346" s="5"/>
      <c r="H346" s="5"/>
      <c r="I346" s="35"/>
      <c r="J346" s="5"/>
      <c r="K346" s="5"/>
      <c r="L346" s="5"/>
      <c r="M346" s="5"/>
      <c r="N346" s="28">
        <f>products[[#This Row],[buy price]]</f>
        <v>0</v>
      </c>
      <c r="O346" s="5"/>
      <c r="P346" s="5"/>
      <c r="Q346" s="5"/>
      <c r="R346" s="5"/>
      <c r="S346" s="5"/>
      <c r="T346" s="5"/>
      <c r="U346" s="5"/>
      <c r="V346" s="5"/>
      <c r="W346" s="5"/>
      <c r="X346" s="18"/>
      <c r="Y346" s="5"/>
      <c r="Z346" s="5"/>
      <c r="AA346" s="5"/>
    </row>
    <row r="347" spans="1:27" customFormat="1" x14ac:dyDescent="0.25">
      <c r="A347" s="24"/>
      <c r="B347" s="5" t="s">
        <v>1385</v>
      </c>
      <c r="C347" s="28">
        <v>1000</v>
      </c>
      <c r="D347" s="5"/>
      <c r="E347" s="5">
        <f>products[[#This Row],[stock]]*products[[#This Row],[buy price]]</f>
        <v>0</v>
      </c>
      <c r="F347" s="32">
        <v>1200</v>
      </c>
      <c r="G347" s="5"/>
      <c r="H347" s="5"/>
      <c r="I347" s="35"/>
      <c r="J347" s="5"/>
      <c r="K347" s="5"/>
      <c r="L347" s="5"/>
      <c r="M347" s="5"/>
      <c r="N347" s="28">
        <f>products[[#This Row],[buy price]]</f>
        <v>1000</v>
      </c>
      <c r="O347" s="5"/>
      <c r="P347" s="5"/>
      <c r="Q347" s="5"/>
      <c r="R347" s="5"/>
      <c r="S347" s="5"/>
      <c r="T347" s="5"/>
      <c r="U347" s="5"/>
      <c r="V347" s="5"/>
      <c r="W347" s="5"/>
      <c r="X347" s="18"/>
      <c r="Y347" s="5"/>
      <c r="Z347" s="5"/>
      <c r="AA347" s="5"/>
    </row>
    <row r="348" spans="1:27" customFormat="1" x14ac:dyDescent="0.25">
      <c r="A348" s="24"/>
      <c r="B348" s="5" t="s">
        <v>1395</v>
      </c>
      <c r="C348" s="28">
        <v>2200</v>
      </c>
      <c r="D348" s="5"/>
      <c r="E348" s="5">
        <f>products[[#This Row],[stock]]*products[[#This Row],[buy price]]</f>
        <v>0</v>
      </c>
      <c r="F348" s="32">
        <v>2500</v>
      </c>
      <c r="G348" s="5"/>
      <c r="H348" s="5"/>
      <c r="I348" s="35"/>
      <c r="J348" s="5"/>
      <c r="K348" s="5"/>
      <c r="L348" s="5"/>
      <c r="M348" s="5"/>
      <c r="N348" s="28">
        <f>products[[#This Row],[buy price]]</f>
        <v>2200</v>
      </c>
      <c r="O348" s="5"/>
      <c r="P348" s="5"/>
      <c r="Q348" s="5"/>
      <c r="R348" s="5"/>
      <c r="S348" s="5"/>
      <c r="T348" s="5"/>
      <c r="U348" s="5"/>
      <c r="V348" s="5"/>
      <c r="W348" s="5"/>
      <c r="X348" s="18"/>
      <c r="Y348" s="5"/>
      <c r="Z348" s="5"/>
      <c r="AA348" s="5"/>
    </row>
    <row r="349" spans="1:27" customFormat="1" x14ac:dyDescent="0.25">
      <c r="A349" s="5" t="s">
        <v>1037</v>
      </c>
      <c r="B349" s="5" t="s">
        <v>445</v>
      </c>
      <c r="C349" s="28">
        <v>4500</v>
      </c>
      <c r="D349" s="5">
        <v>39</v>
      </c>
      <c r="E349" s="5">
        <f>products[[#This Row],[stock]]*products[[#This Row],[buy price]]</f>
        <v>175500</v>
      </c>
      <c r="F349" s="32">
        <v>4700</v>
      </c>
      <c r="G349" s="5">
        <v>1</v>
      </c>
      <c r="H349" s="5" t="s">
        <v>148</v>
      </c>
      <c r="I349" s="35">
        <v>5200</v>
      </c>
      <c r="J349" s="5" t="s">
        <v>54</v>
      </c>
      <c r="K349" s="5">
        <v>1</v>
      </c>
      <c r="L349" s="5" t="str">
        <f>VLOOKUP(products[[#This Row],[sellunit]],AJ:AK,2,0)</f>
        <v>dozen</v>
      </c>
      <c r="M349" s="5" t="s">
        <v>445</v>
      </c>
      <c r="N349" s="28">
        <f>products[[#This Row],[buy price]]</f>
        <v>4500</v>
      </c>
      <c r="O349" s="5"/>
      <c r="P349" s="5">
        <v>1</v>
      </c>
      <c r="Q349" s="5" t="s">
        <v>636</v>
      </c>
      <c r="R349" s="5">
        <v>6000</v>
      </c>
      <c r="S349" s="5" t="s">
        <v>54</v>
      </c>
      <c r="T349" s="5">
        <v>0</v>
      </c>
      <c r="U349" s="5" t="s">
        <v>754</v>
      </c>
      <c r="V349" s="5" t="s">
        <v>1292</v>
      </c>
      <c r="W349" s="5">
        <v>955687</v>
      </c>
      <c r="X349" s="18" t="s">
        <v>630</v>
      </c>
      <c r="Y349" s="5">
        <v>200000</v>
      </c>
      <c r="Z349" s="5">
        <v>200435</v>
      </c>
      <c r="AA349" s="5">
        <v>0</v>
      </c>
    </row>
    <row r="350" spans="1:27" customFormat="1" x14ac:dyDescent="0.25">
      <c r="A350" s="5" t="s">
        <v>1007</v>
      </c>
      <c r="B350" s="5" t="s">
        <v>447</v>
      </c>
      <c r="C350" s="28">
        <v>30000</v>
      </c>
      <c r="D350" s="5"/>
      <c r="E350" s="5">
        <f>products[[#This Row],[stock]]*products[[#This Row],[buy price]]</f>
        <v>0</v>
      </c>
      <c r="F350" s="33"/>
      <c r="G350" s="5">
        <v>1</v>
      </c>
      <c r="H350" s="5" t="s">
        <v>54</v>
      </c>
      <c r="I350" s="35">
        <v>33000</v>
      </c>
      <c r="J350" s="5" t="s">
        <v>54</v>
      </c>
      <c r="K350" s="5">
        <v>0</v>
      </c>
      <c r="L350" s="5" t="str">
        <f>VLOOKUP(products[[#This Row],[sellunit]],AJ:AK,2,0)</f>
        <v>single</v>
      </c>
      <c r="M350" s="5" t="s">
        <v>447</v>
      </c>
      <c r="N350" s="28">
        <f>products[[#This Row],[buy price]]</f>
        <v>30000</v>
      </c>
      <c r="O350" s="5"/>
      <c r="P350" s="5">
        <v>1</v>
      </c>
      <c r="Q350" s="5" t="s">
        <v>636</v>
      </c>
      <c r="R350" s="5">
        <v>40000</v>
      </c>
      <c r="S350" s="5" t="s">
        <v>54</v>
      </c>
      <c r="T350" s="5">
        <v>0</v>
      </c>
      <c r="U350" s="5" t="s">
        <v>754</v>
      </c>
      <c r="V350" s="5" t="s">
        <v>630</v>
      </c>
      <c r="W350" s="5">
        <v>955687</v>
      </c>
      <c r="X350" s="18" t="s">
        <v>630</v>
      </c>
      <c r="Y350" s="5">
        <v>200000</v>
      </c>
      <c r="Z350" s="5">
        <v>200440</v>
      </c>
      <c r="AA350" s="5">
        <v>1</v>
      </c>
    </row>
    <row r="351" spans="1:27" customFormat="1" x14ac:dyDescent="0.25">
      <c r="A351" s="5" t="s">
        <v>1008</v>
      </c>
      <c r="B351" s="34" t="s">
        <v>449</v>
      </c>
      <c r="C351" s="28">
        <v>7700</v>
      </c>
      <c r="D351" s="5">
        <v>3</v>
      </c>
      <c r="E351" s="5">
        <f>products[[#This Row],[stock]]*products[[#This Row],[buy price]]</f>
        <v>23100</v>
      </c>
      <c r="F351" s="32">
        <v>7700</v>
      </c>
      <c r="G351" s="5">
        <v>1</v>
      </c>
      <c r="H351" s="5" t="s">
        <v>54</v>
      </c>
      <c r="I351" s="35">
        <v>8500</v>
      </c>
      <c r="J351" s="5" t="s">
        <v>54</v>
      </c>
      <c r="K351" s="5">
        <v>1</v>
      </c>
      <c r="L351" s="5" t="str">
        <f>VLOOKUP(products[[#This Row],[sellunit]],AJ:AK,2,0)</f>
        <v>single</v>
      </c>
      <c r="M351" s="5" t="s">
        <v>1204</v>
      </c>
      <c r="N351" s="28">
        <v>7700</v>
      </c>
      <c r="O351" s="5"/>
      <c r="P351" s="5">
        <v>1</v>
      </c>
      <c r="Q351" s="5" t="s">
        <v>636</v>
      </c>
      <c r="R351" s="5">
        <v>9800</v>
      </c>
      <c r="S351" s="5" t="s">
        <v>54</v>
      </c>
      <c r="T351" s="5">
        <v>1</v>
      </c>
      <c r="U351" s="5" t="s">
        <v>754</v>
      </c>
      <c r="V351" s="5" t="s">
        <v>630</v>
      </c>
      <c r="W351" s="5">
        <v>955687</v>
      </c>
      <c r="X351" s="18" t="s">
        <v>630</v>
      </c>
      <c r="Y351" s="5">
        <v>200000</v>
      </c>
      <c r="Z351" s="5">
        <v>200445</v>
      </c>
      <c r="AA351" s="5">
        <v>1</v>
      </c>
    </row>
    <row r="352" spans="1:27" customFormat="1" x14ac:dyDescent="0.25">
      <c r="A352" s="5"/>
      <c r="B352" s="5" t="s">
        <v>1462</v>
      </c>
      <c r="C352" s="28"/>
      <c r="D352" s="5">
        <v>7</v>
      </c>
      <c r="E352" s="37" t="e">
        <f>#REF!*products[[#This Row],[buy price]]</f>
        <v>#REF!</v>
      </c>
      <c r="F352" s="32"/>
      <c r="G352" s="5"/>
      <c r="H352" s="5"/>
      <c r="I352" s="35"/>
      <c r="J352" s="5"/>
      <c r="K352" s="5"/>
      <c r="L352" s="5"/>
      <c r="M352" s="5"/>
      <c r="N352" s="28">
        <f>products[[#This Row],[buy price]]</f>
        <v>0</v>
      </c>
      <c r="O352" s="5"/>
      <c r="P352" s="5"/>
      <c r="Q352" s="5"/>
      <c r="R352" s="5"/>
      <c r="S352" s="5"/>
      <c r="T352" s="5"/>
      <c r="U352" s="5"/>
      <c r="V352" s="5"/>
      <c r="W352" s="5"/>
      <c r="X352" s="18"/>
      <c r="Y352" s="5"/>
      <c r="Z352" s="5"/>
      <c r="AA352" s="5"/>
    </row>
    <row r="353" spans="1:27" x14ac:dyDescent="0.25">
      <c r="A353" s="5" t="s">
        <v>1009</v>
      </c>
      <c r="B353" s="5" t="s">
        <v>451</v>
      </c>
      <c r="C353" s="28">
        <v>13500</v>
      </c>
      <c r="D353" s="5">
        <v>1</v>
      </c>
      <c r="E353" s="5">
        <f>products[[#This Row],[stock]]*products[[#This Row],[buy price]]</f>
        <v>13500</v>
      </c>
      <c r="F353" s="33">
        <v>16500</v>
      </c>
      <c r="G353" s="5">
        <v>1</v>
      </c>
      <c r="H353" s="5" t="s">
        <v>636</v>
      </c>
      <c r="I353" s="35">
        <v>17500</v>
      </c>
      <c r="J353" s="5" t="s">
        <v>50</v>
      </c>
      <c r="K353" s="5">
        <v>1</v>
      </c>
      <c r="L353" s="5" t="str">
        <f>VLOOKUP(products[[#This Row],[sellunit]],AJ:AK,2,0)</f>
        <v>packet</v>
      </c>
      <c r="M353" s="5" t="s">
        <v>1279</v>
      </c>
      <c r="N353" s="28">
        <f>products[[#This Row],[buy price]]</f>
        <v>13500</v>
      </c>
      <c r="P353" s="5">
        <v>1</v>
      </c>
      <c r="Q353" s="5" t="s">
        <v>636</v>
      </c>
      <c r="R353" s="5">
        <v>200</v>
      </c>
      <c r="S353" s="5" t="s">
        <v>50</v>
      </c>
      <c r="T353" s="5">
        <v>1</v>
      </c>
      <c r="U353" s="5" t="s">
        <v>754</v>
      </c>
      <c r="V353" s="5" t="s">
        <v>630</v>
      </c>
      <c r="W353" s="5">
        <v>955687</v>
      </c>
      <c r="X353" s="18" t="s">
        <v>630</v>
      </c>
      <c r="Y353" s="5">
        <v>200000</v>
      </c>
      <c r="Z353" s="5">
        <v>200450</v>
      </c>
      <c r="AA353" s="5">
        <v>1</v>
      </c>
    </row>
    <row r="354" spans="1:27" customFormat="1" x14ac:dyDescent="0.25">
      <c r="A354" s="5" t="s">
        <v>1009</v>
      </c>
      <c r="B354" s="5" t="s">
        <v>1425</v>
      </c>
      <c r="C354" s="28">
        <v>9000</v>
      </c>
      <c r="D354" s="5">
        <v>1</v>
      </c>
      <c r="E354" s="5">
        <f>products[[#This Row],[stock]]*products[[#This Row],[buy price]]</f>
        <v>9000</v>
      </c>
      <c r="F354" s="33">
        <v>13000</v>
      </c>
      <c r="G354" s="5">
        <v>1</v>
      </c>
      <c r="H354" s="5" t="s">
        <v>636</v>
      </c>
      <c r="I354" s="35">
        <v>14000</v>
      </c>
      <c r="J354" s="5" t="s">
        <v>50</v>
      </c>
      <c r="K354" s="5">
        <v>1</v>
      </c>
      <c r="L354" s="5" t="str">
        <f>VLOOKUP(products[[#This Row],[sellunit]],AJ:AK,2,0)</f>
        <v>packet</v>
      </c>
      <c r="M354" s="5" t="s">
        <v>452</v>
      </c>
      <c r="N354" s="28">
        <f>products[[#This Row],[buy price]]</f>
        <v>9000</v>
      </c>
      <c r="O354" s="5"/>
      <c r="P354" s="5">
        <v>1</v>
      </c>
      <c r="Q354" s="5" t="s">
        <v>636</v>
      </c>
      <c r="R354" s="5">
        <v>10000</v>
      </c>
      <c r="S354" s="5" t="s">
        <v>50</v>
      </c>
      <c r="T354" s="5">
        <v>0</v>
      </c>
      <c r="U354" s="5" t="s">
        <v>754</v>
      </c>
      <c r="V354" s="5" t="s">
        <v>630</v>
      </c>
      <c r="W354" s="5">
        <v>955687</v>
      </c>
      <c r="X354" s="18" t="s">
        <v>630</v>
      </c>
      <c r="Y354" s="5">
        <v>200000</v>
      </c>
      <c r="Z354" s="5">
        <v>200455</v>
      </c>
      <c r="AA354" s="5">
        <v>1</v>
      </c>
    </row>
    <row r="355" spans="1:27" customFormat="1" x14ac:dyDescent="0.25">
      <c r="A355" s="5" t="s">
        <v>1010</v>
      </c>
      <c r="B355" s="5" t="s">
        <v>751</v>
      </c>
      <c r="C355" s="28">
        <v>350</v>
      </c>
      <c r="D355" s="5">
        <v>35</v>
      </c>
      <c r="E355" s="5">
        <f>products[[#This Row],[stock]]*products[[#This Row],[buy price]]</f>
        <v>12250</v>
      </c>
      <c r="F355" s="33">
        <v>850</v>
      </c>
      <c r="G355" s="5">
        <v>1</v>
      </c>
      <c r="H355" s="5" t="s">
        <v>148</v>
      </c>
      <c r="I355" s="35">
        <v>950</v>
      </c>
      <c r="J355" s="5" t="s">
        <v>54</v>
      </c>
      <c r="K355" s="5">
        <v>1</v>
      </c>
      <c r="L355" s="5" t="str">
        <f>VLOOKUP(products[[#This Row],[sellunit]],AJ:AK,2,0)</f>
        <v>dozen</v>
      </c>
      <c r="M355" s="5" t="s">
        <v>1205</v>
      </c>
      <c r="N355" s="28">
        <f>products[[#This Row],[buy price]]</f>
        <v>350</v>
      </c>
      <c r="O355" s="5"/>
      <c r="P355" s="5">
        <v>1</v>
      </c>
      <c r="Q355" s="5" t="s">
        <v>636</v>
      </c>
      <c r="R355" s="5">
        <v>870</v>
      </c>
      <c r="S355" s="5" t="s">
        <v>54</v>
      </c>
      <c r="T355" s="5">
        <v>1</v>
      </c>
      <c r="U355" s="5" t="s">
        <v>754</v>
      </c>
      <c r="V355" s="5" t="s">
        <v>630</v>
      </c>
      <c r="W355" s="5">
        <v>955687</v>
      </c>
      <c r="X355" s="18" t="s">
        <v>630</v>
      </c>
      <c r="Y355" s="5">
        <v>200000</v>
      </c>
      <c r="Z355" s="5">
        <v>200460</v>
      </c>
      <c r="AA355" s="5"/>
    </row>
    <row r="356" spans="1:27" x14ac:dyDescent="0.25">
      <c r="A356" s="5" t="s">
        <v>1010</v>
      </c>
      <c r="B356" s="5" t="s">
        <v>454</v>
      </c>
      <c r="C356" s="28">
        <v>870</v>
      </c>
      <c r="D356" s="5">
        <v>197</v>
      </c>
      <c r="E356" s="5">
        <f>products[[#This Row],[stock]]*products[[#This Row],[buy price]]</f>
        <v>171390</v>
      </c>
      <c r="F356" s="32">
        <v>950</v>
      </c>
      <c r="G356" s="5">
        <v>1</v>
      </c>
      <c r="H356" s="5" t="s">
        <v>148</v>
      </c>
      <c r="I356" s="35">
        <v>1050</v>
      </c>
      <c r="J356" s="5" t="s">
        <v>54</v>
      </c>
      <c r="K356" s="5">
        <v>1</v>
      </c>
      <c r="L356" s="5" t="str">
        <f>VLOOKUP(products[[#This Row],[sellunit]],AJ:AK,2,0)</f>
        <v>dozen</v>
      </c>
      <c r="M356" s="5" t="s">
        <v>1206</v>
      </c>
      <c r="N356" s="28">
        <f>products[[#This Row],[buy price]]</f>
        <v>870</v>
      </c>
      <c r="P356" s="5">
        <v>1</v>
      </c>
      <c r="Q356" s="5" t="s">
        <v>636</v>
      </c>
      <c r="R356" s="5">
        <v>1350</v>
      </c>
      <c r="S356" s="5" t="s">
        <v>54</v>
      </c>
      <c r="T356" s="5">
        <v>1</v>
      </c>
      <c r="U356" s="5" t="s">
        <v>754</v>
      </c>
      <c r="V356" s="5" t="s">
        <v>630</v>
      </c>
      <c r="W356" s="5">
        <v>955687</v>
      </c>
      <c r="X356" s="18" t="s">
        <v>630</v>
      </c>
      <c r="Y356" s="5">
        <v>200000</v>
      </c>
      <c r="Z356" s="5">
        <v>200465</v>
      </c>
      <c r="AA356" s="5">
        <v>1</v>
      </c>
    </row>
    <row r="357" spans="1:27" x14ac:dyDescent="0.25">
      <c r="A357" s="5" t="s">
        <v>1011</v>
      </c>
      <c r="B357" s="5" t="s">
        <v>456</v>
      </c>
      <c r="C357" s="28">
        <v>3900</v>
      </c>
      <c r="E357" s="5">
        <f>products[[#This Row],[stock]]*products[[#This Row],[buy price]]</f>
        <v>0</v>
      </c>
      <c r="F357" s="32">
        <v>4750</v>
      </c>
      <c r="G357" s="5">
        <v>1</v>
      </c>
      <c r="H357" s="5" t="s">
        <v>148</v>
      </c>
      <c r="I357" s="35">
        <v>5250</v>
      </c>
      <c r="J357" s="5" t="s">
        <v>54</v>
      </c>
      <c r="K357" s="5">
        <v>1</v>
      </c>
      <c r="L357" s="5" t="str">
        <f>VLOOKUP(products[[#This Row],[sellunit]],AJ:AK,2,0)</f>
        <v>dozen</v>
      </c>
      <c r="M357" s="5" t="s">
        <v>1207</v>
      </c>
      <c r="N357" s="28">
        <f>products[[#This Row],[buy price]]</f>
        <v>3900</v>
      </c>
      <c r="P357" s="5">
        <v>1</v>
      </c>
      <c r="Q357" s="5" t="s">
        <v>636</v>
      </c>
      <c r="R357" s="5">
        <v>5500</v>
      </c>
      <c r="S357" s="5" t="s">
        <v>54</v>
      </c>
      <c r="T357" s="5">
        <v>0</v>
      </c>
      <c r="U357" s="5" t="s">
        <v>754</v>
      </c>
      <c r="V357" s="5" t="s">
        <v>630</v>
      </c>
      <c r="W357" s="5">
        <v>955687</v>
      </c>
      <c r="X357" s="18" t="s">
        <v>630</v>
      </c>
      <c r="Y357" s="5">
        <v>200000</v>
      </c>
      <c r="Z357" s="5">
        <v>200470</v>
      </c>
      <c r="AA357" s="5">
        <v>1</v>
      </c>
    </row>
    <row r="358" spans="1:27" x14ac:dyDescent="0.25">
      <c r="A358" s="21" t="s">
        <v>1012</v>
      </c>
      <c r="B358" s="5" t="s">
        <v>1407</v>
      </c>
      <c r="C358" s="28"/>
      <c r="F358" s="32">
        <v>370</v>
      </c>
      <c r="I358" s="35">
        <v>410</v>
      </c>
      <c r="K358" s="5">
        <v>1</v>
      </c>
      <c r="N358" s="28">
        <f>products[[#This Row],[buy price]]</f>
        <v>0</v>
      </c>
    </row>
    <row r="359" spans="1:27" customFormat="1" x14ac:dyDescent="0.25">
      <c r="A359" s="21" t="s">
        <v>1012</v>
      </c>
      <c r="B359" s="5" t="s">
        <v>738</v>
      </c>
      <c r="C359" s="28">
        <v>180</v>
      </c>
      <c r="D359" s="5"/>
      <c r="E359" s="5">
        <f>products[[#This Row],[stock]]*products[[#This Row],[buy price]]</f>
        <v>0</v>
      </c>
      <c r="F359" s="33">
        <v>260</v>
      </c>
      <c r="G359" s="5">
        <v>20</v>
      </c>
      <c r="H359" s="5" t="s">
        <v>54</v>
      </c>
      <c r="I359" s="35">
        <v>290</v>
      </c>
      <c r="J359" s="5" t="s">
        <v>54</v>
      </c>
      <c r="K359" s="5">
        <v>1</v>
      </c>
      <c r="L359" s="5" t="str">
        <f>VLOOKUP(products[[#This Row],[sellunit]],AJ:AK,2,0)</f>
        <v>single</v>
      </c>
      <c r="M359" s="5" t="s">
        <v>738</v>
      </c>
      <c r="N359" s="28">
        <f>products[[#This Row],[buy price]]</f>
        <v>180</v>
      </c>
      <c r="O359" s="5"/>
      <c r="P359" s="5">
        <v>1</v>
      </c>
      <c r="Q359" s="5" t="s">
        <v>636</v>
      </c>
      <c r="R359" s="5"/>
      <c r="S359" s="5"/>
      <c r="T359" s="5">
        <v>0</v>
      </c>
      <c r="U359" s="5" t="s">
        <v>754</v>
      </c>
      <c r="V359" s="5" t="s">
        <v>630</v>
      </c>
      <c r="W359" s="5">
        <v>955687</v>
      </c>
      <c r="X359" s="18" t="s">
        <v>630</v>
      </c>
      <c r="Y359" s="5">
        <v>200000</v>
      </c>
      <c r="Z359" s="5">
        <v>200475</v>
      </c>
      <c r="AA359" s="5">
        <v>1</v>
      </c>
    </row>
    <row r="360" spans="1:27" customFormat="1" x14ac:dyDescent="0.25">
      <c r="A360" s="21" t="s">
        <v>1013</v>
      </c>
      <c r="B360" s="5" t="s">
        <v>739</v>
      </c>
      <c r="C360" s="28">
        <v>200</v>
      </c>
      <c r="D360" s="5"/>
      <c r="E360" s="5">
        <f>products[[#This Row],[stock]]*products[[#This Row],[buy price]]</f>
        <v>0</v>
      </c>
      <c r="F360" s="33"/>
      <c r="G360" s="5">
        <v>20</v>
      </c>
      <c r="H360" s="5" t="s">
        <v>54</v>
      </c>
      <c r="I360" s="35">
        <v>150</v>
      </c>
      <c r="J360" s="5" t="s">
        <v>54</v>
      </c>
      <c r="K360" s="5">
        <v>0</v>
      </c>
      <c r="L360" s="5" t="str">
        <f>VLOOKUP(products[[#This Row],[sellunit]],AJ:AK,2,0)</f>
        <v>single</v>
      </c>
      <c r="M360" s="5" t="s">
        <v>739</v>
      </c>
      <c r="N360" s="28">
        <f>products[[#This Row],[buy price]]</f>
        <v>200</v>
      </c>
      <c r="O360" s="5"/>
      <c r="P360" s="5">
        <v>1</v>
      </c>
      <c r="Q360" s="5" t="s">
        <v>636</v>
      </c>
      <c r="R360" s="5">
        <v>350</v>
      </c>
      <c r="S360" s="5"/>
      <c r="T360" s="5">
        <v>1</v>
      </c>
      <c r="U360" s="5" t="s">
        <v>754</v>
      </c>
      <c r="V360" s="5" t="s">
        <v>630</v>
      </c>
      <c r="W360" s="5">
        <v>955687</v>
      </c>
      <c r="X360" s="18" t="s">
        <v>630</v>
      </c>
      <c r="Y360" s="5">
        <v>200000</v>
      </c>
      <c r="Z360" s="5">
        <v>200480</v>
      </c>
      <c r="AA360" s="5">
        <v>1</v>
      </c>
    </row>
    <row r="361" spans="1:27" customFormat="1" x14ac:dyDescent="0.25">
      <c r="A361" s="5" t="s">
        <v>1014</v>
      </c>
      <c r="B361" s="5" t="s">
        <v>458</v>
      </c>
      <c r="C361" s="28">
        <v>9500</v>
      </c>
      <c r="D361" s="5"/>
      <c r="E361" s="5">
        <f>products[[#This Row],[stock]]*products[[#This Row],[buy price]]</f>
        <v>0</v>
      </c>
      <c r="F361" s="32">
        <v>11000</v>
      </c>
      <c r="G361" s="5">
        <v>1</v>
      </c>
      <c r="H361" s="5" t="s">
        <v>54</v>
      </c>
      <c r="I361" s="35">
        <v>12000</v>
      </c>
      <c r="J361" s="5" t="s">
        <v>54</v>
      </c>
      <c r="K361" s="5">
        <v>1</v>
      </c>
      <c r="L361" s="5" t="str">
        <f>VLOOKUP(products[[#This Row],[sellunit]],AJ:AK,2,0)</f>
        <v>single</v>
      </c>
      <c r="M361" s="5" t="s">
        <v>458</v>
      </c>
      <c r="N361" s="28">
        <f>products[[#This Row],[buy price]]</f>
        <v>9500</v>
      </c>
      <c r="O361" s="5"/>
      <c r="P361" s="5">
        <v>1</v>
      </c>
      <c r="Q361" s="5" t="s">
        <v>636</v>
      </c>
      <c r="R361" s="5">
        <v>13000</v>
      </c>
      <c r="S361" s="5" t="s">
        <v>54</v>
      </c>
      <c r="T361" s="5">
        <v>0</v>
      </c>
      <c r="U361" s="5" t="s">
        <v>754</v>
      </c>
      <c r="V361" s="5" t="s">
        <v>630</v>
      </c>
      <c r="W361" s="5">
        <v>955687</v>
      </c>
      <c r="X361" s="18" t="s">
        <v>630</v>
      </c>
      <c r="Y361" s="5">
        <v>200000</v>
      </c>
      <c r="Z361" s="5">
        <v>200485</v>
      </c>
      <c r="AA361" s="5">
        <v>1</v>
      </c>
    </row>
    <row r="362" spans="1:27" customFormat="1" x14ac:dyDescent="0.25">
      <c r="A362" s="5" t="s">
        <v>1014</v>
      </c>
      <c r="B362" s="5" t="s">
        <v>459</v>
      </c>
      <c r="C362" s="28">
        <v>4170</v>
      </c>
      <c r="D362" s="5"/>
      <c r="E362" s="5">
        <f>products[[#This Row],[stock]]*products[[#This Row],[buy price]]</f>
        <v>0</v>
      </c>
      <c r="F362" s="32">
        <v>4700</v>
      </c>
      <c r="G362" s="5">
        <v>1</v>
      </c>
      <c r="H362" s="5" t="s">
        <v>54</v>
      </c>
      <c r="I362" s="35">
        <v>5300</v>
      </c>
      <c r="J362" s="5" t="s">
        <v>54</v>
      </c>
      <c r="K362" s="5">
        <v>1</v>
      </c>
      <c r="L362" s="5" t="str">
        <f>VLOOKUP(products[[#This Row],[sellunit]],AJ:AK,2,0)</f>
        <v>single</v>
      </c>
      <c r="M362" s="5" t="s">
        <v>459</v>
      </c>
      <c r="N362" s="28">
        <f>products[[#This Row],[buy price]]</f>
        <v>4170</v>
      </c>
      <c r="O362" s="5"/>
      <c r="P362" s="5">
        <v>1</v>
      </c>
      <c r="Q362" s="5" t="s">
        <v>636</v>
      </c>
      <c r="R362" s="5">
        <v>6000</v>
      </c>
      <c r="S362" s="5" t="s">
        <v>54</v>
      </c>
      <c r="T362" s="5">
        <v>0</v>
      </c>
      <c r="U362" s="5" t="s">
        <v>754</v>
      </c>
      <c r="V362" s="5" t="s">
        <v>630</v>
      </c>
      <c r="W362" s="5">
        <v>955687</v>
      </c>
      <c r="X362" s="18" t="s">
        <v>630</v>
      </c>
      <c r="Y362" s="5">
        <v>200000</v>
      </c>
      <c r="Z362" s="5">
        <v>200490</v>
      </c>
      <c r="AA362" s="5">
        <v>1</v>
      </c>
    </row>
    <row r="363" spans="1:27" customFormat="1" x14ac:dyDescent="0.25">
      <c r="A363" s="5" t="s">
        <v>1014</v>
      </c>
      <c r="B363" s="5" t="s">
        <v>1404</v>
      </c>
      <c r="C363" s="28"/>
      <c r="D363" s="5"/>
      <c r="E363" s="5"/>
      <c r="F363" s="32">
        <v>4000</v>
      </c>
      <c r="G363" s="5"/>
      <c r="H363" s="5"/>
      <c r="I363" s="35">
        <v>4400</v>
      </c>
      <c r="J363" s="5"/>
      <c r="K363" s="5">
        <v>1</v>
      </c>
      <c r="L363" s="5"/>
      <c r="M363" s="5"/>
      <c r="N363" s="28">
        <f>products[[#This Row],[buy price]]</f>
        <v>0</v>
      </c>
      <c r="O363" s="5"/>
      <c r="P363" s="5"/>
      <c r="Q363" s="5"/>
      <c r="R363" s="5"/>
      <c r="S363" s="5"/>
      <c r="T363" s="5"/>
      <c r="U363" s="5"/>
      <c r="V363" s="5"/>
      <c r="W363" s="5"/>
      <c r="X363" s="18"/>
      <c r="Y363" s="5"/>
      <c r="Z363" s="5"/>
      <c r="AA363" s="5"/>
    </row>
    <row r="364" spans="1:27" customFormat="1" x14ac:dyDescent="0.25">
      <c r="A364" s="5" t="s">
        <v>1014</v>
      </c>
      <c r="B364" s="5" t="s">
        <v>1405</v>
      </c>
      <c r="C364" s="28"/>
      <c r="D364" s="5"/>
      <c r="E364" s="5"/>
      <c r="F364" s="32">
        <v>3500</v>
      </c>
      <c r="G364" s="5"/>
      <c r="H364" s="5"/>
      <c r="I364" s="35">
        <v>3850</v>
      </c>
      <c r="J364" s="5"/>
      <c r="K364" s="5">
        <v>1</v>
      </c>
      <c r="L364" s="5"/>
      <c r="M364" s="5"/>
      <c r="N364" s="28">
        <f>products[[#This Row],[buy price]]</f>
        <v>0</v>
      </c>
      <c r="O364" s="5"/>
      <c r="P364" s="5"/>
      <c r="Q364" s="5"/>
      <c r="R364" s="5"/>
      <c r="S364" s="5"/>
      <c r="T364" s="5"/>
      <c r="U364" s="5"/>
      <c r="V364" s="5"/>
      <c r="W364" s="5"/>
      <c r="X364" s="18"/>
      <c r="Y364" s="5"/>
      <c r="Z364" s="5"/>
      <c r="AA364" s="5"/>
    </row>
    <row r="365" spans="1:27" customFormat="1" x14ac:dyDescent="0.25">
      <c r="A365" s="5" t="s">
        <v>1014</v>
      </c>
      <c r="B365" s="5" t="s">
        <v>460</v>
      </c>
      <c r="C365" s="28">
        <v>19500</v>
      </c>
      <c r="D365" s="5"/>
      <c r="E365" s="5">
        <f>products[[#This Row],[stock]]*products[[#This Row],[buy price]]</f>
        <v>0</v>
      </c>
      <c r="F365" s="32"/>
      <c r="G365" s="5">
        <v>1</v>
      </c>
      <c r="H365" s="5" t="s">
        <v>54</v>
      </c>
      <c r="I365" s="35">
        <v>21800</v>
      </c>
      <c r="J365" s="5" t="s">
        <v>54</v>
      </c>
      <c r="K365" s="5">
        <v>0</v>
      </c>
      <c r="L365" s="5" t="str">
        <f>VLOOKUP(products[[#This Row],[sellunit]],AJ:AK,2,0)</f>
        <v>single</v>
      </c>
      <c r="M365" s="5" t="s">
        <v>460</v>
      </c>
      <c r="N365" s="28">
        <f>products[[#This Row],[buy price]]</f>
        <v>19500</v>
      </c>
      <c r="O365" s="5"/>
      <c r="P365" s="5">
        <v>1</v>
      </c>
      <c r="Q365" s="5" t="s">
        <v>636</v>
      </c>
      <c r="R365" s="5">
        <v>23000</v>
      </c>
      <c r="S365" s="5" t="s">
        <v>54</v>
      </c>
      <c r="T365" s="5">
        <v>0</v>
      </c>
      <c r="U365" s="5" t="s">
        <v>754</v>
      </c>
      <c r="V365" s="5" t="s">
        <v>630</v>
      </c>
      <c r="W365" s="5">
        <v>955687</v>
      </c>
      <c r="X365" s="18" t="s">
        <v>630</v>
      </c>
      <c r="Y365" s="5">
        <v>200000</v>
      </c>
      <c r="Z365" s="5">
        <v>200495</v>
      </c>
      <c r="AA365" s="5">
        <v>1</v>
      </c>
    </row>
    <row r="366" spans="1:27" customFormat="1" x14ac:dyDescent="0.25">
      <c r="A366" s="5" t="s">
        <v>1014</v>
      </c>
      <c r="B366" s="5" t="s">
        <v>461</v>
      </c>
      <c r="C366" s="28">
        <v>9500</v>
      </c>
      <c r="D366" s="5"/>
      <c r="E366" s="5">
        <f>products[[#This Row],[stock]]*products[[#This Row],[buy price]]</f>
        <v>0</v>
      </c>
      <c r="F366" s="32"/>
      <c r="G366" s="5">
        <v>1</v>
      </c>
      <c r="H366" s="5" t="s">
        <v>54</v>
      </c>
      <c r="I366" s="35">
        <v>10900</v>
      </c>
      <c r="J366" s="5" t="s">
        <v>54</v>
      </c>
      <c r="K366" s="5">
        <v>0</v>
      </c>
      <c r="L366" s="5" t="str">
        <f>VLOOKUP(products[[#This Row],[sellunit]],AJ:AK,2,0)</f>
        <v>single</v>
      </c>
      <c r="M366" s="5" t="s">
        <v>461</v>
      </c>
      <c r="N366" s="28">
        <f>products[[#This Row],[buy price]]</f>
        <v>9500</v>
      </c>
      <c r="O366" s="5"/>
      <c r="P366" s="5">
        <v>1</v>
      </c>
      <c r="Q366" s="5" t="s">
        <v>636</v>
      </c>
      <c r="R366" s="5">
        <v>13000</v>
      </c>
      <c r="S366" s="5" t="s">
        <v>54</v>
      </c>
      <c r="T366" s="5">
        <v>0</v>
      </c>
      <c r="U366" s="5" t="s">
        <v>754</v>
      </c>
      <c r="V366" s="5" t="s">
        <v>630</v>
      </c>
      <c r="W366" s="5">
        <v>955687</v>
      </c>
      <c r="X366" s="18" t="s">
        <v>630</v>
      </c>
      <c r="Y366" s="5">
        <v>200000</v>
      </c>
      <c r="Z366" s="5">
        <v>200500</v>
      </c>
      <c r="AA366" s="5">
        <v>1</v>
      </c>
    </row>
    <row r="367" spans="1:27" customFormat="1" x14ac:dyDescent="0.25">
      <c r="A367" s="5" t="s">
        <v>1015</v>
      </c>
      <c r="B367" s="5" t="s">
        <v>463</v>
      </c>
      <c r="C367" s="28">
        <v>7800</v>
      </c>
      <c r="D367" s="5"/>
      <c r="E367" s="5">
        <f>products[[#This Row],[stock]]*products[[#This Row],[buy price]]</f>
        <v>0</v>
      </c>
      <c r="F367" s="32">
        <v>9000</v>
      </c>
      <c r="G367" s="5">
        <v>1</v>
      </c>
      <c r="H367" s="5" t="s">
        <v>54</v>
      </c>
      <c r="I367" s="35">
        <v>9800</v>
      </c>
      <c r="J367" s="5" t="s">
        <v>54</v>
      </c>
      <c r="K367" s="5">
        <v>1</v>
      </c>
      <c r="L367" s="5" t="str">
        <f>VLOOKUP(products[[#This Row],[sellunit]],AJ:AK,2,0)</f>
        <v>single</v>
      </c>
      <c r="M367" s="5" t="s">
        <v>463</v>
      </c>
      <c r="N367" s="28">
        <f>products[[#This Row],[buy price]]</f>
        <v>7800</v>
      </c>
      <c r="O367" s="5"/>
      <c r="P367" s="5">
        <v>1</v>
      </c>
      <c r="Q367" s="5" t="s">
        <v>636</v>
      </c>
      <c r="R367" s="5">
        <v>10000</v>
      </c>
      <c r="S367" s="5" t="s">
        <v>54</v>
      </c>
      <c r="T367" s="5">
        <v>0</v>
      </c>
      <c r="U367" s="5" t="s">
        <v>754</v>
      </c>
      <c r="V367" s="5" t="s">
        <v>630</v>
      </c>
      <c r="W367" s="5">
        <v>955687</v>
      </c>
      <c r="X367" s="18" t="s">
        <v>630</v>
      </c>
      <c r="Y367" s="5">
        <v>200000</v>
      </c>
      <c r="Z367" s="5">
        <v>200505</v>
      </c>
      <c r="AA367" s="5">
        <v>1</v>
      </c>
    </row>
    <row r="368" spans="1:27" customFormat="1" x14ac:dyDescent="0.25">
      <c r="A368" s="5" t="s">
        <v>1015</v>
      </c>
      <c r="B368" s="5" t="s">
        <v>464</v>
      </c>
      <c r="C368" s="28">
        <v>8000</v>
      </c>
      <c r="D368" s="5"/>
      <c r="E368" s="5">
        <f>products[[#This Row],[stock]]*products[[#This Row],[buy price]]</f>
        <v>0</v>
      </c>
      <c r="F368" s="32"/>
      <c r="G368" s="5">
        <v>1</v>
      </c>
      <c r="H368" s="5" t="s">
        <v>54</v>
      </c>
      <c r="I368" s="35">
        <v>9000</v>
      </c>
      <c r="J368" s="5" t="s">
        <v>54</v>
      </c>
      <c r="K368" s="5">
        <v>0</v>
      </c>
      <c r="L368" s="5" t="str">
        <f>VLOOKUP(products[[#This Row],[sellunit]],AJ:AK,2,0)</f>
        <v>single</v>
      </c>
      <c r="M368" s="5" t="s">
        <v>464</v>
      </c>
      <c r="N368" s="28">
        <f>products[[#This Row],[buy price]]</f>
        <v>8000</v>
      </c>
      <c r="O368" s="5"/>
      <c r="P368" s="5">
        <v>1</v>
      </c>
      <c r="Q368" s="5" t="s">
        <v>636</v>
      </c>
      <c r="R368" s="5">
        <v>11000</v>
      </c>
      <c r="S368" s="5" t="s">
        <v>54</v>
      </c>
      <c r="T368" s="5">
        <v>0</v>
      </c>
      <c r="U368" s="5" t="s">
        <v>754</v>
      </c>
      <c r="V368" s="5" t="s">
        <v>630</v>
      </c>
      <c r="W368" s="5">
        <v>955687</v>
      </c>
      <c r="X368" s="18" t="s">
        <v>630</v>
      </c>
      <c r="Y368" s="5">
        <v>200000</v>
      </c>
      <c r="Z368" s="5">
        <v>200510</v>
      </c>
      <c r="AA368" s="5">
        <v>1</v>
      </c>
    </row>
    <row r="369" spans="1:27" customFormat="1" x14ac:dyDescent="0.25">
      <c r="A369" s="5" t="s">
        <v>1015</v>
      </c>
      <c r="B369" s="5" t="s">
        <v>465</v>
      </c>
      <c r="C369" s="28">
        <v>5170</v>
      </c>
      <c r="D369" s="5">
        <v>2</v>
      </c>
      <c r="E369" s="5">
        <f>products[[#This Row],[stock]]*products[[#This Row],[buy price]]</f>
        <v>10340</v>
      </c>
      <c r="F369" s="33">
        <v>7500</v>
      </c>
      <c r="G369" s="5">
        <v>1</v>
      </c>
      <c r="H369" s="5" t="s">
        <v>54</v>
      </c>
      <c r="I369" s="35">
        <v>8500</v>
      </c>
      <c r="J369" s="5" t="s">
        <v>54</v>
      </c>
      <c r="K369" s="5">
        <v>1</v>
      </c>
      <c r="L369" s="5" t="str">
        <f>VLOOKUP(products[[#This Row],[sellunit]],AJ:AK,2,0)</f>
        <v>single</v>
      </c>
      <c r="M369" s="5" t="s">
        <v>465</v>
      </c>
      <c r="N369" s="28">
        <f>products[[#This Row],[buy price]]</f>
        <v>5170</v>
      </c>
      <c r="O369" s="5"/>
      <c r="P369" s="5">
        <v>1</v>
      </c>
      <c r="Q369" s="5" t="s">
        <v>636</v>
      </c>
      <c r="R369" s="5">
        <v>7000</v>
      </c>
      <c r="S369" s="5" t="s">
        <v>54</v>
      </c>
      <c r="T369" s="5">
        <v>0</v>
      </c>
      <c r="U369" s="5" t="s">
        <v>754</v>
      </c>
      <c r="V369" s="5" t="s">
        <v>630</v>
      </c>
      <c r="W369" s="5">
        <v>955687</v>
      </c>
      <c r="X369" s="18" t="s">
        <v>630</v>
      </c>
      <c r="Y369" s="5">
        <v>200000</v>
      </c>
      <c r="Z369" s="5">
        <v>200515</v>
      </c>
      <c r="AA369" s="5">
        <v>1</v>
      </c>
    </row>
    <row r="370" spans="1:27" customFormat="1" x14ac:dyDescent="0.25">
      <c r="A370" s="5" t="s">
        <v>1016</v>
      </c>
      <c r="B370" s="34" t="s">
        <v>467</v>
      </c>
      <c r="C370" s="28">
        <v>1750</v>
      </c>
      <c r="D370" s="5">
        <v>24</v>
      </c>
      <c r="E370" s="5">
        <f>products[[#This Row],[stock]]*products[[#This Row],[buy price]]</f>
        <v>42000</v>
      </c>
      <c r="F370" s="32">
        <v>2350</v>
      </c>
      <c r="G370" s="5">
        <v>1</v>
      </c>
      <c r="H370" s="5" t="s">
        <v>148</v>
      </c>
      <c r="I370" s="35">
        <v>2800</v>
      </c>
      <c r="J370" s="5" t="s">
        <v>54</v>
      </c>
      <c r="K370" s="5">
        <v>1</v>
      </c>
      <c r="L370" s="5" t="str">
        <f>VLOOKUP(products[[#This Row],[sellunit]],AJ:AK,2,0)</f>
        <v>dozen</v>
      </c>
      <c r="M370" s="5" t="s">
        <v>467</v>
      </c>
      <c r="N370" s="28">
        <f>products[[#This Row],[buy price]]</f>
        <v>1750</v>
      </c>
      <c r="O370" s="5"/>
      <c r="P370" s="5">
        <v>1</v>
      </c>
      <c r="Q370" s="5" t="s">
        <v>636</v>
      </c>
      <c r="R370" s="5">
        <v>2500</v>
      </c>
      <c r="S370" s="5" t="s">
        <v>54</v>
      </c>
      <c r="T370" s="5">
        <v>0</v>
      </c>
      <c r="U370" s="5" t="s">
        <v>754</v>
      </c>
      <c r="V370" s="5" t="s">
        <v>630</v>
      </c>
      <c r="W370" s="5">
        <v>955687</v>
      </c>
      <c r="X370" s="18" t="s">
        <v>630</v>
      </c>
      <c r="Y370" s="5">
        <v>200000</v>
      </c>
      <c r="Z370" s="5">
        <v>200520</v>
      </c>
      <c r="AA370" s="5">
        <v>1</v>
      </c>
    </row>
    <row r="371" spans="1:27" customFormat="1" x14ac:dyDescent="0.25">
      <c r="A371" s="5" t="s">
        <v>1017</v>
      </c>
      <c r="B371" s="34" t="s">
        <v>469</v>
      </c>
      <c r="C371" s="28">
        <v>750</v>
      </c>
      <c r="D371" s="5"/>
      <c r="E371" s="5">
        <f>products[[#This Row],[stock]]*products[[#This Row],[buy price]]</f>
        <v>0</v>
      </c>
      <c r="F371" s="32">
        <v>950</v>
      </c>
      <c r="G371" s="5">
        <v>1</v>
      </c>
      <c r="H371" s="5" t="s">
        <v>148</v>
      </c>
      <c r="I371" s="35">
        <v>1250</v>
      </c>
      <c r="J371" s="5" t="s">
        <v>54</v>
      </c>
      <c r="K371" s="5">
        <v>1</v>
      </c>
      <c r="L371" s="5" t="str">
        <f>VLOOKUP(products[[#This Row],[sellunit]],AJ:AK,2,0)</f>
        <v>dozen</v>
      </c>
      <c r="M371" s="5" t="s">
        <v>469</v>
      </c>
      <c r="N371" s="28">
        <f>products[[#This Row],[buy price]]</f>
        <v>750</v>
      </c>
      <c r="O371" s="5"/>
      <c r="P371" s="5">
        <v>1</v>
      </c>
      <c r="Q371" s="5" t="s">
        <v>636</v>
      </c>
      <c r="R371" s="5">
        <v>1500</v>
      </c>
      <c r="S371" s="5" t="s">
        <v>54</v>
      </c>
      <c r="T371" s="5">
        <v>0</v>
      </c>
      <c r="U371" s="5" t="s">
        <v>754</v>
      </c>
      <c r="V371" s="5" t="s">
        <v>630</v>
      </c>
      <c r="W371" s="5">
        <v>955687</v>
      </c>
      <c r="X371" s="18" t="s">
        <v>630</v>
      </c>
      <c r="Y371" s="5">
        <v>200000</v>
      </c>
      <c r="Z371" s="5">
        <v>200525</v>
      </c>
      <c r="AA371" s="5">
        <v>1</v>
      </c>
    </row>
    <row r="372" spans="1:27" customFormat="1" x14ac:dyDescent="0.25">
      <c r="A372" s="5" t="s">
        <v>1018</v>
      </c>
      <c r="B372" s="5" t="s">
        <v>471</v>
      </c>
      <c r="C372" s="28">
        <v>280</v>
      </c>
      <c r="D372" s="5"/>
      <c r="E372" s="5">
        <f>products[[#This Row],[stock]]*products[[#This Row],[buy price]]</f>
        <v>0</v>
      </c>
      <c r="F372" s="33">
        <v>340</v>
      </c>
      <c r="G372" s="5">
        <v>25</v>
      </c>
      <c r="H372" s="5" t="s">
        <v>54</v>
      </c>
      <c r="I372" s="35">
        <v>400</v>
      </c>
      <c r="J372" s="5" t="s">
        <v>54</v>
      </c>
      <c r="K372" s="5">
        <v>1</v>
      </c>
      <c r="L372" s="5" t="str">
        <f>VLOOKUP(products[[#This Row],[sellunit]],AJ:AK,2,0)</f>
        <v>single</v>
      </c>
      <c r="M372" s="5" t="s">
        <v>1244</v>
      </c>
      <c r="N372" s="28">
        <f>products[[#This Row],[buy price]]</f>
        <v>280</v>
      </c>
      <c r="O372" s="5"/>
      <c r="P372" s="5">
        <v>1</v>
      </c>
      <c r="Q372" s="5" t="s">
        <v>636</v>
      </c>
      <c r="R372" s="5">
        <v>400</v>
      </c>
      <c r="S372" s="5" t="s">
        <v>54</v>
      </c>
      <c r="T372" s="5">
        <v>1</v>
      </c>
      <c r="U372" s="5" t="s">
        <v>754</v>
      </c>
      <c r="V372" s="5" t="s">
        <v>630</v>
      </c>
      <c r="W372" s="5">
        <v>955687</v>
      </c>
      <c r="X372" s="18" t="s">
        <v>630</v>
      </c>
      <c r="Y372" s="5">
        <v>200000</v>
      </c>
      <c r="Z372" s="5">
        <v>200530</v>
      </c>
      <c r="AA372" s="5">
        <v>1</v>
      </c>
    </row>
    <row r="373" spans="1:27" customFormat="1" x14ac:dyDescent="0.25">
      <c r="A373" s="5" t="s">
        <v>1018</v>
      </c>
      <c r="B373" s="5" t="s">
        <v>472</v>
      </c>
      <c r="C373" s="28">
        <v>350</v>
      </c>
      <c r="D373" s="5"/>
      <c r="E373" s="5">
        <f>products[[#This Row],[stock]]*products[[#This Row],[buy price]]</f>
        <v>0</v>
      </c>
      <c r="F373" s="33">
        <v>440</v>
      </c>
      <c r="G373" s="5">
        <v>25</v>
      </c>
      <c r="H373" s="5" t="s">
        <v>54</v>
      </c>
      <c r="I373" s="35">
        <v>500</v>
      </c>
      <c r="J373" s="5" t="s">
        <v>54</v>
      </c>
      <c r="K373" s="5">
        <v>1</v>
      </c>
      <c r="L373" s="5" t="str">
        <f>VLOOKUP(products[[#This Row],[sellunit]],AJ:AK,2,0)</f>
        <v>single</v>
      </c>
      <c r="M373" s="5" t="s">
        <v>1245</v>
      </c>
      <c r="N373" s="28">
        <f>products[[#This Row],[buy price]]</f>
        <v>350</v>
      </c>
      <c r="O373" s="5"/>
      <c r="P373" s="5">
        <v>1</v>
      </c>
      <c r="Q373" s="5" t="s">
        <v>636</v>
      </c>
      <c r="R373" s="5">
        <v>500</v>
      </c>
      <c r="S373" s="5" t="s">
        <v>54</v>
      </c>
      <c r="T373" s="5">
        <v>1</v>
      </c>
      <c r="U373" s="5" t="s">
        <v>754</v>
      </c>
      <c r="V373" s="5" t="s">
        <v>630</v>
      </c>
      <c r="W373" s="5">
        <v>955687</v>
      </c>
      <c r="X373" s="18" t="s">
        <v>630</v>
      </c>
      <c r="Y373" s="5">
        <v>200000</v>
      </c>
      <c r="Z373" s="5">
        <v>200535</v>
      </c>
      <c r="AA373" s="5">
        <v>1</v>
      </c>
    </row>
    <row r="374" spans="1:27" customFormat="1" x14ac:dyDescent="0.25">
      <c r="A374" s="5" t="s">
        <v>1018</v>
      </c>
      <c r="B374" s="5" t="s">
        <v>473</v>
      </c>
      <c r="C374" s="28">
        <v>440</v>
      </c>
      <c r="D374" s="5"/>
      <c r="E374" s="5">
        <f>products[[#This Row],[stock]]*products[[#This Row],[buy price]]</f>
        <v>0</v>
      </c>
      <c r="F374" s="33">
        <v>560</v>
      </c>
      <c r="G374" s="5">
        <v>25</v>
      </c>
      <c r="H374" s="5" t="s">
        <v>54</v>
      </c>
      <c r="I374" s="35">
        <v>650</v>
      </c>
      <c r="J374" s="5" t="s">
        <v>54</v>
      </c>
      <c r="K374" s="5">
        <v>1</v>
      </c>
      <c r="L374" s="5" t="str">
        <f>VLOOKUP(products[[#This Row],[sellunit]],AJ:AK,2,0)</f>
        <v>single</v>
      </c>
      <c r="M374" s="5" t="s">
        <v>1246</v>
      </c>
      <c r="N374" s="28">
        <f>products[[#This Row],[buy price]]</f>
        <v>440</v>
      </c>
      <c r="O374" s="5"/>
      <c r="P374" s="5">
        <v>1</v>
      </c>
      <c r="Q374" s="5" t="s">
        <v>636</v>
      </c>
      <c r="R374" s="5">
        <v>600</v>
      </c>
      <c r="S374" s="5" t="s">
        <v>54</v>
      </c>
      <c r="T374" s="5">
        <v>1</v>
      </c>
      <c r="U374" s="5" t="s">
        <v>754</v>
      </c>
      <c r="V374" s="5" t="s">
        <v>630</v>
      </c>
      <c r="W374" s="5">
        <v>955687</v>
      </c>
      <c r="X374" s="18" t="s">
        <v>630</v>
      </c>
      <c r="Y374" s="5">
        <v>200000</v>
      </c>
      <c r="Z374" s="5">
        <v>200540</v>
      </c>
      <c r="AA374" s="5">
        <v>1</v>
      </c>
    </row>
    <row r="375" spans="1:27" customFormat="1" x14ac:dyDescent="0.25">
      <c r="A375" s="5" t="s">
        <v>1018</v>
      </c>
      <c r="B375" s="5" t="s">
        <v>474</v>
      </c>
      <c r="C375" s="28">
        <v>540</v>
      </c>
      <c r="D375" s="5"/>
      <c r="E375" s="5">
        <f>products[[#This Row],[stock]]*products[[#This Row],[buy price]]</f>
        <v>0</v>
      </c>
      <c r="F375" s="33">
        <v>680</v>
      </c>
      <c r="G375" s="5">
        <v>25</v>
      </c>
      <c r="H375" s="5" t="s">
        <v>54</v>
      </c>
      <c r="I375" s="35">
        <v>750</v>
      </c>
      <c r="J375" s="5" t="s">
        <v>54</v>
      </c>
      <c r="K375" s="5">
        <v>1</v>
      </c>
      <c r="L375" s="5" t="str">
        <f>VLOOKUP(products[[#This Row],[sellunit]],AJ:AK,2,0)</f>
        <v>single</v>
      </c>
      <c r="M375" s="5" t="s">
        <v>1247</v>
      </c>
      <c r="N375" s="28">
        <f>products[[#This Row],[buy price]]</f>
        <v>540</v>
      </c>
      <c r="O375" s="5"/>
      <c r="P375" s="5">
        <v>1</v>
      </c>
      <c r="Q375" s="5" t="s">
        <v>636</v>
      </c>
      <c r="R375" s="5">
        <v>750</v>
      </c>
      <c r="S375" s="5" t="s">
        <v>54</v>
      </c>
      <c r="T375" s="5">
        <v>1</v>
      </c>
      <c r="U375" s="5" t="s">
        <v>754</v>
      </c>
      <c r="V375" s="5" t="s">
        <v>630</v>
      </c>
      <c r="W375" s="5">
        <v>955687</v>
      </c>
      <c r="X375" s="18" t="s">
        <v>630</v>
      </c>
      <c r="Y375" s="5">
        <v>200000</v>
      </c>
      <c r="Z375" s="5">
        <v>200545</v>
      </c>
      <c r="AA375" s="5">
        <v>1</v>
      </c>
    </row>
    <row r="376" spans="1:27" customFormat="1" x14ac:dyDescent="0.25">
      <c r="A376" s="5" t="s">
        <v>1018</v>
      </c>
      <c r="B376" s="5" t="s">
        <v>475</v>
      </c>
      <c r="C376" s="28">
        <v>630</v>
      </c>
      <c r="D376" s="5"/>
      <c r="E376" s="5">
        <f>products[[#This Row],[stock]]*products[[#This Row],[buy price]]</f>
        <v>0</v>
      </c>
      <c r="F376" s="33">
        <v>830</v>
      </c>
      <c r="G376" s="5">
        <v>25</v>
      </c>
      <c r="H376" s="5" t="s">
        <v>54</v>
      </c>
      <c r="I376" s="35">
        <v>950</v>
      </c>
      <c r="J376" s="5" t="s">
        <v>54</v>
      </c>
      <c r="K376" s="5">
        <v>1</v>
      </c>
      <c r="L376" s="5" t="str">
        <f>VLOOKUP(products[[#This Row],[sellunit]],AJ:AK,2,0)</f>
        <v>single</v>
      </c>
      <c r="M376" s="5" t="s">
        <v>1248</v>
      </c>
      <c r="N376" s="28">
        <f>products[[#This Row],[buy price]]</f>
        <v>630</v>
      </c>
      <c r="O376" s="5"/>
      <c r="P376" s="5">
        <v>1</v>
      </c>
      <c r="Q376" s="5" t="s">
        <v>636</v>
      </c>
      <c r="R376" s="5"/>
      <c r="S376" s="5" t="s">
        <v>54</v>
      </c>
      <c r="T376" s="5">
        <v>0</v>
      </c>
      <c r="U376" s="5" t="s">
        <v>754</v>
      </c>
      <c r="V376" s="5" t="s">
        <v>630</v>
      </c>
      <c r="W376" s="5">
        <v>955687</v>
      </c>
      <c r="X376" s="18" t="s">
        <v>630</v>
      </c>
      <c r="Y376" s="5">
        <v>200000</v>
      </c>
      <c r="Z376" s="5">
        <v>200550</v>
      </c>
      <c r="AA376" s="5">
        <v>1</v>
      </c>
    </row>
    <row r="377" spans="1:27" customFormat="1" x14ac:dyDescent="0.25">
      <c r="A377" s="5" t="s">
        <v>1018</v>
      </c>
      <c r="B377" s="5" t="s">
        <v>1426</v>
      </c>
      <c r="C377" s="28">
        <v>450</v>
      </c>
      <c r="D377" s="5"/>
      <c r="E377" s="5">
        <f>products[[#This Row],[stock]]*products[[#This Row],[buy price]]</f>
        <v>0</v>
      </c>
      <c r="F377" s="32"/>
      <c r="G377" s="5">
        <v>1</v>
      </c>
      <c r="H377" s="5" t="s">
        <v>636</v>
      </c>
      <c r="I377" s="35">
        <v>45000</v>
      </c>
      <c r="J377" s="5" t="s">
        <v>50</v>
      </c>
      <c r="K377" s="5">
        <v>1</v>
      </c>
      <c r="L377" s="5" t="str">
        <f>VLOOKUP(products[[#This Row],[sellunit]],AJ:AK,2,0)</f>
        <v>packet</v>
      </c>
      <c r="M377" s="5" t="s">
        <v>476</v>
      </c>
      <c r="N377" s="28">
        <f>products[[#This Row],[buy price]]</f>
        <v>450</v>
      </c>
      <c r="O377" s="5"/>
      <c r="P377" s="5">
        <v>1</v>
      </c>
      <c r="Q377" s="5" t="s">
        <v>636</v>
      </c>
      <c r="R377" s="5"/>
      <c r="S377" s="5" t="s">
        <v>50</v>
      </c>
      <c r="T377" s="5">
        <v>0</v>
      </c>
      <c r="U377" s="5" t="s">
        <v>754</v>
      </c>
      <c r="V377" s="5" t="s">
        <v>630</v>
      </c>
      <c r="W377" s="5">
        <v>955687</v>
      </c>
      <c r="X377" s="18" t="s">
        <v>630</v>
      </c>
      <c r="Y377" s="5">
        <v>200000</v>
      </c>
      <c r="Z377" s="5">
        <v>200555</v>
      </c>
      <c r="AA377" s="5">
        <v>1</v>
      </c>
    </row>
    <row r="378" spans="1:27" customFormat="1" x14ac:dyDescent="0.25">
      <c r="A378" s="5" t="s">
        <v>1019</v>
      </c>
      <c r="B378" s="5" t="s">
        <v>478</v>
      </c>
      <c r="C378" s="28"/>
      <c r="D378" s="5"/>
      <c r="E378" s="5">
        <f>products[[#This Row],[stock]]*products[[#This Row],[buy price]]</f>
        <v>0</v>
      </c>
      <c r="F378" s="32"/>
      <c r="G378" s="5">
        <v>1</v>
      </c>
      <c r="H378" s="5" t="s">
        <v>636</v>
      </c>
      <c r="I378" s="35">
        <v>40000</v>
      </c>
      <c r="J378" s="5" t="s">
        <v>50</v>
      </c>
      <c r="K378" s="5">
        <v>0</v>
      </c>
      <c r="L378" s="5" t="str">
        <f>VLOOKUP(products[[#This Row],[sellunit]],AJ:AK,2,0)</f>
        <v>packet</v>
      </c>
      <c r="M378" s="5" t="s">
        <v>478</v>
      </c>
      <c r="N378" s="28">
        <f>products[[#This Row],[buy price]]</f>
        <v>0</v>
      </c>
      <c r="O378" s="5"/>
      <c r="P378" s="5">
        <v>1</v>
      </c>
      <c r="Q378" s="5" t="s">
        <v>636</v>
      </c>
      <c r="R378" s="5"/>
      <c r="S378" s="5" t="s">
        <v>50</v>
      </c>
      <c r="T378" s="5">
        <v>0</v>
      </c>
      <c r="U378" s="5" t="s">
        <v>754</v>
      </c>
      <c r="V378" s="5" t="s">
        <v>630</v>
      </c>
      <c r="W378" s="5">
        <v>955687</v>
      </c>
      <c r="X378" s="18" t="s">
        <v>630</v>
      </c>
      <c r="Y378" s="5">
        <v>200000</v>
      </c>
      <c r="Z378" s="5">
        <v>200560</v>
      </c>
      <c r="AA378" s="5">
        <v>1</v>
      </c>
    </row>
    <row r="379" spans="1:27" customFormat="1" x14ac:dyDescent="0.25">
      <c r="A379" s="5" t="s">
        <v>1020</v>
      </c>
      <c r="B379" s="5" t="s">
        <v>479</v>
      </c>
      <c r="C379" s="28">
        <v>1300</v>
      </c>
      <c r="D379" s="5">
        <v>100</v>
      </c>
      <c r="E379" s="5">
        <f>products[[#This Row],[stock]]*products[[#This Row],[buy price]]</f>
        <v>130000</v>
      </c>
      <c r="F379" s="32"/>
      <c r="G379" s="5">
        <v>20</v>
      </c>
      <c r="H379" s="5" t="s">
        <v>54</v>
      </c>
      <c r="I379" s="35">
        <v>1750</v>
      </c>
      <c r="J379" s="5" t="s">
        <v>54</v>
      </c>
      <c r="K379" s="5">
        <v>1</v>
      </c>
      <c r="L379" s="5" t="str">
        <f>VLOOKUP(products[[#This Row],[sellunit]],AJ:AK,2,0)</f>
        <v>single</v>
      </c>
      <c r="M379" s="5" t="s">
        <v>479</v>
      </c>
      <c r="N379" s="28">
        <f>products[[#This Row],[buy price]]</f>
        <v>1300</v>
      </c>
      <c r="O379" s="5"/>
      <c r="P379" s="5">
        <v>1</v>
      </c>
      <c r="Q379" s="5" t="s">
        <v>636</v>
      </c>
      <c r="R379" s="5"/>
      <c r="S379" s="5"/>
      <c r="T379" s="5">
        <v>0</v>
      </c>
      <c r="U379" s="5" t="s">
        <v>754</v>
      </c>
      <c r="V379" s="5" t="s">
        <v>630</v>
      </c>
      <c r="W379" s="5">
        <v>955687</v>
      </c>
      <c r="X379" s="18" t="s">
        <v>630</v>
      </c>
      <c r="Y379" s="5">
        <v>200000</v>
      </c>
      <c r="Z379" s="5">
        <v>200565</v>
      </c>
      <c r="AA379" s="5">
        <v>1</v>
      </c>
    </row>
    <row r="380" spans="1:27" customFormat="1" x14ac:dyDescent="0.25">
      <c r="A380" s="5" t="s">
        <v>1020</v>
      </c>
      <c r="B380" s="5" t="s">
        <v>480</v>
      </c>
      <c r="C380" s="28">
        <v>1700</v>
      </c>
      <c r="D380" s="5">
        <v>200</v>
      </c>
      <c r="E380" s="5">
        <f>products[[#This Row],[stock]]*products[[#This Row],[buy price]]</f>
        <v>340000</v>
      </c>
      <c r="F380" s="32"/>
      <c r="G380" s="5">
        <v>20</v>
      </c>
      <c r="H380" s="5" t="s">
        <v>54</v>
      </c>
      <c r="I380" s="35">
        <v>2200</v>
      </c>
      <c r="J380" s="5" t="s">
        <v>54</v>
      </c>
      <c r="K380" s="5">
        <v>1</v>
      </c>
      <c r="L380" s="5" t="str">
        <f>VLOOKUP(products[[#This Row],[sellunit]],AJ:AK,2,0)</f>
        <v>single</v>
      </c>
      <c r="M380" s="5" t="s">
        <v>1255</v>
      </c>
      <c r="N380" s="28">
        <f>products[[#This Row],[buy price]]</f>
        <v>1700</v>
      </c>
      <c r="O380" s="5"/>
      <c r="P380" s="5">
        <v>1</v>
      </c>
      <c r="Q380" s="5" t="s">
        <v>636</v>
      </c>
      <c r="R380" s="5">
        <v>2500</v>
      </c>
      <c r="S380" s="5" t="s">
        <v>54</v>
      </c>
      <c r="T380" s="5">
        <v>1</v>
      </c>
      <c r="U380" s="5" t="s">
        <v>754</v>
      </c>
      <c r="V380" s="5" t="s">
        <v>630</v>
      </c>
      <c r="W380" s="5">
        <v>955687</v>
      </c>
      <c r="X380" s="18" t="s">
        <v>630</v>
      </c>
      <c r="Y380" s="5">
        <v>200000</v>
      </c>
      <c r="Z380" s="5">
        <v>200570</v>
      </c>
      <c r="AA380" s="5">
        <v>1</v>
      </c>
    </row>
    <row r="381" spans="1:27" customFormat="1" x14ac:dyDescent="0.25">
      <c r="A381" s="5" t="s">
        <v>1021</v>
      </c>
      <c r="B381" s="5" t="s">
        <v>482</v>
      </c>
      <c r="C381" s="28">
        <v>7000</v>
      </c>
      <c r="D381" s="5"/>
      <c r="E381" s="5">
        <f>products[[#This Row],[stock]]*products[[#This Row],[buy price]]</f>
        <v>0</v>
      </c>
      <c r="F381" s="32">
        <v>8000</v>
      </c>
      <c r="G381" s="5">
        <v>1</v>
      </c>
      <c r="H381" s="5" t="s">
        <v>54</v>
      </c>
      <c r="I381" s="35">
        <v>8800</v>
      </c>
      <c r="J381" s="5" t="s">
        <v>54</v>
      </c>
      <c r="K381" s="5">
        <v>1</v>
      </c>
      <c r="L381" s="5" t="str">
        <f>VLOOKUP(products[[#This Row],[sellunit]],AJ:AK,2,0)</f>
        <v>single</v>
      </c>
      <c r="M381" s="5" t="s">
        <v>482</v>
      </c>
      <c r="N381" s="28">
        <f>products[[#This Row],[buy price]]</f>
        <v>7000</v>
      </c>
      <c r="O381" s="5"/>
      <c r="P381" s="5">
        <v>1</v>
      </c>
      <c r="Q381" s="5" t="s">
        <v>636</v>
      </c>
      <c r="R381" s="5">
        <v>10000</v>
      </c>
      <c r="S381" s="5" t="s">
        <v>54</v>
      </c>
      <c r="T381" s="5">
        <v>0</v>
      </c>
      <c r="U381" s="5" t="s">
        <v>754</v>
      </c>
      <c r="V381" s="5" t="s">
        <v>630</v>
      </c>
      <c r="W381" s="5">
        <v>955687</v>
      </c>
      <c r="X381" s="18" t="s">
        <v>630</v>
      </c>
      <c r="Y381" s="5">
        <v>200000</v>
      </c>
      <c r="Z381" s="5">
        <v>200575</v>
      </c>
      <c r="AA381" s="5">
        <v>0</v>
      </c>
    </row>
    <row r="382" spans="1:27" customFormat="1" x14ac:dyDescent="0.25">
      <c r="A382" s="5"/>
      <c r="B382" s="5" t="s">
        <v>1332</v>
      </c>
      <c r="C382" s="28"/>
      <c r="D382" s="5"/>
      <c r="E382" s="5">
        <f>products[[#This Row],[stock]]*products[[#This Row],[buy price]]</f>
        <v>0</v>
      </c>
      <c r="F382" s="32">
        <v>5500</v>
      </c>
      <c r="G382" s="5"/>
      <c r="H382" s="5"/>
      <c r="I382" s="35">
        <v>6000</v>
      </c>
      <c r="J382" s="5"/>
      <c r="K382" s="5">
        <v>1</v>
      </c>
      <c r="L382" s="5"/>
      <c r="M382" s="5"/>
      <c r="N382" s="28">
        <f>products[[#This Row],[buy price]]</f>
        <v>0</v>
      </c>
      <c r="O382" s="5"/>
      <c r="P382" s="5"/>
      <c r="Q382" s="5"/>
      <c r="R382" s="5"/>
      <c r="S382" s="5"/>
      <c r="T382" s="5"/>
      <c r="U382" s="5"/>
      <c r="V382" s="5"/>
      <c r="W382" s="5"/>
      <c r="X382" s="18"/>
      <c r="Y382" s="5"/>
      <c r="Z382" s="5"/>
      <c r="AA382" s="5"/>
    </row>
    <row r="383" spans="1:27" customFormat="1" x14ac:dyDescent="0.25">
      <c r="A383" s="5"/>
      <c r="B383" s="5" t="s">
        <v>1333</v>
      </c>
      <c r="C383" s="28"/>
      <c r="D383" s="5"/>
      <c r="E383" s="5">
        <f>products[[#This Row],[stock]]*products[[#This Row],[buy price]]</f>
        <v>0</v>
      </c>
      <c r="F383" s="32">
        <v>6500</v>
      </c>
      <c r="G383" s="5"/>
      <c r="H383" s="5"/>
      <c r="I383" s="35">
        <v>7200</v>
      </c>
      <c r="J383" s="5"/>
      <c r="K383" s="5">
        <v>1</v>
      </c>
      <c r="L383" s="5"/>
      <c r="M383" s="5"/>
      <c r="N383" s="28">
        <f>products[[#This Row],[buy price]]</f>
        <v>0</v>
      </c>
      <c r="O383" s="5"/>
      <c r="P383" s="5"/>
      <c r="Q383" s="5"/>
      <c r="R383" s="5"/>
      <c r="S383" s="5"/>
      <c r="T383" s="5"/>
      <c r="U383" s="5"/>
      <c r="V383" s="5"/>
      <c r="W383" s="5"/>
      <c r="X383" s="18"/>
      <c r="Y383" s="5"/>
      <c r="Z383" s="5"/>
      <c r="AA383" s="5"/>
    </row>
    <row r="384" spans="1:27" customFormat="1" x14ac:dyDescent="0.25">
      <c r="A384" s="5"/>
      <c r="B384" s="5" t="s">
        <v>1334</v>
      </c>
      <c r="C384" s="28"/>
      <c r="D384" s="5"/>
      <c r="E384" s="5">
        <f>products[[#This Row],[stock]]*products[[#This Row],[buy price]]</f>
        <v>0</v>
      </c>
      <c r="F384" s="32">
        <v>7500</v>
      </c>
      <c r="G384" s="5"/>
      <c r="H384" s="5"/>
      <c r="I384" s="35">
        <v>8200</v>
      </c>
      <c r="J384" s="5"/>
      <c r="K384" s="5">
        <v>1</v>
      </c>
      <c r="L384" s="5"/>
      <c r="M384" s="5"/>
      <c r="N384" s="28">
        <f>products[[#This Row],[buy price]]</f>
        <v>0</v>
      </c>
      <c r="O384" s="5"/>
      <c r="P384" s="5"/>
      <c r="Q384" s="5"/>
      <c r="R384" s="5"/>
      <c r="S384" s="5"/>
      <c r="T384" s="5"/>
      <c r="U384" s="5"/>
      <c r="V384" s="5"/>
      <c r="W384" s="5"/>
      <c r="X384" s="18"/>
      <c r="Y384" s="5"/>
      <c r="Z384" s="5"/>
      <c r="AA384" s="5"/>
    </row>
    <row r="385" spans="1:27" customFormat="1" x14ac:dyDescent="0.25">
      <c r="A385" s="5"/>
      <c r="B385" s="5" t="s">
        <v>1335</v>
      </c>
      <c r="C385" s="28"/>
      <c r="D385" s="5"/>
      <c r="E385" s="5">
        <f>products[[#This Row],[stock]]*products[[#This Row],[buy price]]</f>
        <v>0</v>
      </c>
      <c r="F385" s="32">
        <v>8500</v>
      </c>
      <c r="G385" s="5"/>
      <c r="H385" s="5"/>
      <c r="I385" s="35">
        <v>9500</v>
      </c>
      <c r="J385" s="5"/>
      <c r="K385" s="5">
        <v>1</v>
      </c>
      <c r="L385" s="5"/>
      <c r="M385" s="5"/>
      <c r="N385" s="28">
        <f>products[[#This Row],[buy price]]</f>
        <v>0</v>
      </c>
      <c r="O385" s="5"/>
      <c r="P385" s="5"/>
      <c r="Q385" s="5"/>
      <c r="R385" s="5"/>
      <c r="S385" s="5"/>
      <c r="T385" s="5"/>
      <c r="U385" s="5"/>
      <c r="V385" s="5"/>
      <c r="W385" s="5"/>
      <c r="X385" s="18"/>
      <c r="Y385" s="5"/>
      <c r="Z385" s="5"/>
      <c r="AA385" s="5"/>
    </row>
    <row r="386" spans="1:27" customFormat="1" x14ac:dyDescent="0.25">
      <c r="A386" s="5"/>
      <c r="B386" s="5" t="s">
        <v>1336</v>
      </c>
      <c r="C386" s="28"/>
      <c r="D386" s="5"/>
      <c r="E386" s="5">
        <f>products[[#This Row],[stock]]*products[[#This Row],[buy price]]</f>
        <v>0</v>
      </c>
      <c r="F386" s="32">
        <v>10500</v>
      </c>
      <c r="G386" s="5"/>
      <c r="H386" s="5"/>
      <c r="I386" s="35">
        <v>11500</v>
      </c>
      <c r="J386" s="5"/>
      <c r="K386" s="5">
        <v>1</v>
      </c>
      <c r="L386" s="5"/>
      <c r="M386" s="5"/>
      <c r="N386" s="28">
        <f>products[[#This Row],[buy price]]</f>
        <v>0</v>
      </c>
      <c r="O386" s="5"/>
      <c r="P386" s="5"/>
      <c r="Q386" s="5"/>
      <c r="R386" s="5"/>
      <c r="S386" s="5"/>
      <c r="T386" s="5"/>
      <c r="U386" s="5"/>
      <c r="V386" s="5"/>
      <c r="W386" s="5"/>
      <c r="X386" s="18"/>
      <c r="Y386" s="5"/>
      <c r="Z386" s="5"/>
      <c r="AA386" s="5"/>
    </row>
    <row r="387" spans="1:27" customFormat="1" x14ac:dyDescent="0.25">
      <c r="A387" s="5"/>
      <c r="B387" s="5" t="s">
        <v>1465</v>
      </c>
      <c r="C387" s="28"/>
      <c r="D387" s="5">
        <v>70</v>
      </c>
      <c r="E387" s="37" t="e">
        <f>#REF!*products[[#This Row],[buy price]]</f>
        <v>#REF!</v>
      </c>
      <c r="F387" s="32"/>
      <c r="G387" s="5"/>
      <c r="H387" s="5"/>
      <c r="I387" s="35"/>
      <c r="J387" s="5"/>
      <c r="K387" s="5"/>
      <c r="L387" s="5"/>
      <c r="M387" s="5"/>
      <c r="N387" s="28">
        <f>products[[#This Row],[buy price]]</f>
        <v>0</v>
      </c>
      <c r="O387" s="5"/>
      <c r="P387" s="5"/>
      <c r="Q387" s="5"/>
      <c r="R387" s="5"/>
      <c r="S387" s="5"/>
      <c r="T387" s="5"/>
      <c r="U387" s="5"/>
      <c r="V387" s="5"/>
      <c r="W387" s="5"/>
      <c r="X387" s="18"/>
      <c r="Y387" s="5"/>
      <c r="Z387" s="5"/>
      <c r="AA387" s="5"/>
    </row>
    <row r="388" spans="1:27" customFormat="1" x14ac:dyDescent="0.25">
      <c r="A388" s="5"/>
      <c r="B388" s="5" t="s">
        <v>1466</v>
      </c>
      <c r="C388" s="28"/>
      <c r="D388" s="5">
        <v>10</v>
      </c>
      <c r="E388" s="37" t="e">
        <f>#REF!*products[[#This Row],[buy price]]</f>
        <v>#REF!</v>
      </c>
      <c r="F388" s="32"/>
      <c r="G388" s="5"/>
      <c r="H388" s="5"/>
      <c r="I388" s="35"/>
      <c r="J388" s="5"/>
      <c r="K388" s="5"/>
      <c r="L388" s="5"/>
      <c r="M388" s="5"/>
      <c r="N388" s="28">
        <f>products[[#This Row],[buy price]]</f>
        <v>0</v>
      </c>
      <c r="O388" s="5"/>
      <c r="P388" s="5"/>
      <c r="Q388" s="5"/>
      <c r="R388" s="5"/>
      <c r="S388" s="5"/>
      <c r="T388" s="5"/>
      <c r="U388" s="5"/>
      <c r="V388" s="5"/>
      <c r="W388" s="5"/>
      <c r="X388" s="18"/>
      <c r="Y388" s="5"/>
      <c r="Z388" s="5"/>
      <c r="AA388" s="5"/>
    </row>
    <row r="389" spans="1:27" customFormat="1" x14ac:dyDescent="0.25">
      <c r="A389" s="5" t="s">
        <v>47</v>
      </c>
      <c r="B389" s="5"/>
      <c r="C389" s="28"/>
      <c r="D389" s="5"/>
      <c r="E389" s="5">
        <f>products[[#This Row],[stock]]*products[[#This Row],[buy price]]</f>
        <v>0</v>
      </c>
      <c r="F389" s="32"/>
      <c r="G389" s="5">
        <v>0</v>
      </c>
      <c r="H389" s="5"/>
      <c r="I389" s="35"/>
      <c r="J389" s="5"/>
      <c r="K389" s="5">
        <v>1</v>
      </c>
      <c r="L389" s="5">
        <f>VLOOKUP(products[[#This Row],[sellunit]],AJ:AK,2,0)</f>
        <v>0</v>
      </c>
      <c r="M389" s="5"/>
      <c r="N389" s="28">
        <f>products[[#This Row],[buy price]]</f>
        <v>0</v>
      </c>
      <c r="O389" s="5"/>
      <c r="P389" s="5"/>
      <c r="Q389" s="5" t="s">
        <v>636</v>
      </c>
      <c r="R389" s="5"/>
      <c r="S389" s="5"/>
      <c r="T389" s="5">
        <v>1</v>
      </c>
      <c r="U389" s="5" t="s">
        <v>754</v>
      </c>
      <c r="V389" s="5"/>
      <c r="W389" s="5" t="s">
        <v>855</v>
      </c>
      <c r="X389" s="18" t="s">
        <v>631</v>
      </c>
      <c r="Y389" s="5">
        <v>210000</v>
      </c>
      <c r="Z389" s="5">
        <v>210000</v>
      </c>
      <c r="AA389" s="5"/>
    </row>
    <row r="390" spans="1:27" customFormat="1" x14ac:dyDescent="0.25">
      <c r="A390" s="5" t="s">
        <v>670</v>
      </c>
      <c r="B390" s="5" t="s">
        <v>483</v>
      </c>
      <c r="C390" s="28">
        <v>4000</v>
      </c>
      <c r="D390" s="5"/>
      <c r="E390" s="5">
        <f>products[[#This Row],[stock]]*products[[#This Row],[buy price]]</f>
        <v>0</v>
      </c>
      <c r="F390" s="32"/>
      <c r="G390" s="5">
        <v>1</v>
      </c>
      <c r="H390" s="5" t="s">
        <v>54</v>
      </c>
      <c r="I390" s="35">
        <v>4480</v>
      </c>
      <c r="J390" s="5" t="s">
        <v>54</v>
      </c>
      <c r="K390" s="5">
        <v>0</v>
      </c>
      <c r="L390" s="5" t="str">
        <f>VLOOKUP(products[[#This Row],[sellunit]],AJ:AK,2,0)</f>
        <v>single</v>
      </c>
      <c r="M390" s="5" t="s">
        <v>483</v>
      </c>
      <c r="N390" s="28">
        <f>products[[#This Row],[buy price]]</f>
        <v>4000</v>
      </c>
      <c r="O390" s="5"/>
      <c r="P390" s="5">
        <v>1</v>
      </c>
      <c r="Q390" s="5" t="s">
        <v>636</v>
      </c>
      <c r="R390" s="5">
        <v>5500</v>
      </c>
      <c r="S390" s="5" t="s">
        <v>54</v>
      </c>
      <c r="T390" s="5">
        <v>0</v>
      </c>
      <c r="U390" s="5" t="s">
        <v>754</v>
      </c>
      <c r="V390" s="5" t="s">
        <v>1293</v>
      </c>
      <c r="W390" s="5" t="s">
        <v>855</v>
      </c>
      <c r="X390" s="18" t="s">
        <v>631</v>
      </c>
      <c r="Y390" s="5">
        <v>210000</v>
      </c>
      <c r="Z390" s="5">
        <v>210010</v>
      </c>
      <c r="AA390" s="5">
        <v>1</v>
      </c>
    </row>
    <row r="391" spans="1:27" customFormat="1" x14ac:dyDescent="0.25">
      <c r="A391" s="5" t="s">
        <v>670</v>
      </c>
      <c r="B391" s="5" t="s">
        <v>484</v>
      </c>
      <c r="C391" s="28">
        <v>3300</v>
      </c>
      <c r="D391" s="5"/>
      <c r="E391" s="5">
        <f>products[[#This Row],[stock]]*products[[#This Row],[buy price]]</f>
        <v>0</v>
      </c>
      <c r="F391" s="32"/>
      <c r="G391" s="5">
        <v>1</v>
      </c>
      <c r="H391" s="5" t="s">
        <v>54</v>
      </c>
      <c r="I391" s="35">
        <v>4000</v>
      </c>
      <c r="J391" s="5" t="s">
        <v>54</v>
      </c>
      <c r="K391" s="5">
        <v>0</v>
      </c>
      <c r="L391" s="5" t="str">
        <f>VLOOKUP(products[[#This Row],[sellunit]],AJ:AK,2,0)</f>
        <v>single</v>
      </c>
      <c r="M391" s="5" t="s">
        <v>484</v>
      </c>
      <c r="N391" s="28">
        <f>products[[#This Row],[buy price]]</f>
        <v>3300</v>
      </c>
      <c r="O391" s="5"/>
      <c r="P391" s="5">
        <v>1</v>
      </c>
      <c r="Q391" s="5" t="s">
        <v>636</v>
      </c>
      <c r="R391" s="5">
        <v>5500</v>
      </c>
      <c r="S391" s="5" t="s">
        <v>54</v>
      </c>
      <c r="T391" s="5">
        <v>0</v>
      </c>
      <c r="U391" s="5" t="s">
        <v>754</v>
      </c>
      <c r="V391" s="5" t="s">
        <v>1293</v>
      </c>
      <c r="W391" s="5" t="s">
        <v>855</v>
      </c>
      <c r="X391" s="18" t="s">
        <v>631</v>
      </c>
      <c r="Y391" s="5">
        <v>210000</v>
      </c>
      <c r="Z391" s="5">
        <v>210015</v>
      </c>
      <c r="AA391" s="5">
        <v>1</v>
      </c>
    </row>
    <row r="392" spans="1:27" customFormat="1" x14ac:dyDescent="0.25">
      <c r="A392" s="5" t="s">
        <v>670</v>
      </c>
      <c r="B392" s="5" t="s">
        <v>485</v>
      </c>
      <c r="C392" s="28">
        <v>6000</v>
      </c>
      <c r="D392" s="5"/>
      <c r="E392" s="5">
        <f>products[[#This Row],[stock]]*products[[#This Row],[buy price]]</f>
        <v>0</v>
      </c>
      <c r="F392" s="32"/>
      <c r="G392" s="5">
        <v>1</v>
      </c>
      <c r="H392" s="5" t="s">
        <v>54</v>
      </c>
      <c r="I392" s="35">
        <v>6810</v>
      </c>
      <c r="J392" s="5" t="s">
        <v>54</v>
      </c>
      <c r="K392" s="5">
        <v>0</v>
      </c>
      <c r="L392" s="5" t="str">
        <f>VLOOKUP(products[[#This Row],[sellunit]],AJ:AK,2,0)</f>
        <v>single</v>
      </c>
      <c r="M392" s="5" t="s">
        <v>485</v>
      </c>
      <c r="N392" s="28">
        <f>products[[#This Row],[buy price]]</f>
        <v>6000</v>
      </c>
      <c r="O392" s="5"/>
      <c r="P392" s="5">
        <v>1</v>
      </c>
      <c r="Q392" s="5" t="s">
        <v>636</v>
      </c>
      <c r="R392" s="5">
        <v>8500</v>
      </c>
      <c r="S392" s="5" t="s">
        <v>54</v>
      </c>
      <c r="T392" s="5">
        <v>0</v>
      </c>
      <c r="U392" s="5" t="s">
        <v>754</v>
      </c>
      <c r="V392" s="5" t="s">
        <v>1293</v>
      </c>
      <c r="W392" s="5" t="s">
        <v>855</v>
      </c>
      <c r="X392" s="18" t="s">
        <v>631</v>
      </c>
      <c r="Y392" s="5">
        <v>210000</v>
      </c>
      <c r="Z392" s="5">
        <v>210020</v>
      </c>
      <c r="AA392" s="5">
        <v>1</v>
      </c>
    </row>
    <row r="393" spans="1:27" customFormat="1" x14ac:dyDescent="0.25">
      <c r="A393" s="5" t="s">
        <v>670</v>
      </c>
      <c r="B393" s="5" t="s">
        <v>486</v>
      </c>
      <c r="C393" s="28">
        <v>4300</v>
      </c>
      <c r="D393" s="5"/>
      <c r="E393" s="5">
        <f>products[[#This Row],[stock]]*products[[#This Row],[buy price]]</f>
        <v>0</v>
      </c>
      <c r="F393" s="32">
        <v>5500</v>
      </c>
      <c r="G393" s="5">
        <v>1</v>
      </c>
      <c r="H393" s="5" t="s">
        <v>54</v>
      </c>
      <c r="I393" s="35">
        <v>6200</v>
      </c>
      <c r="J393" s="5" t="s">
        <v>54</v>
      </c>
      <c r="K393" s="5">
        <v>1</v>
      </c>
      <c r="L393" s="5" t="str">
        <f>VLOOKUP(products[[#This Row],[sellunit]],AJ:AK,2,0)</f>
        <v>single</v>
      </c>
      <c r="M393" s="5" t="s">
        <v>486</v>
      </c>
      <c r="N393" s="28">
        <f>products[[#This Row],[buy price]]</f>
        <v>4300</v>
      </c>
      <c r="O393" s="5"/>
      <c r="P393" s="5">
        <v>1</v>
      </c>
      <c r="Q393" s="5" t="s">
        <v>636</v>
      </c>
      <c r="R393" s="5">
        <v>8500</v>
      </c>
      <c r="S393" s="5" t="s">
        <v>54</v>
      </c>
      <c r="T393" s="5">
        <v>0</v>
      </c>
      <c r="U393" s="5" t="s">
        <v>754</v>
      </c>
      <c r="V393" s="5" t="s">
        <v>1293</v>
      </c>
      <c r="W393" s="5" t="s">
        <v>855</v>
      </c>
      <c r="X393" s="18" t="s">
        <v>631</v>
      </c>
      <c r="Y393" s="5">
        <v>210000</v>
      </c>
      <c r="Z393" s="5">
        <v>210025</v>
      </c>
      <c r="AA393" s="5">
        <v>1</v>
      </c>
    </row>
    <row r="394" spans="1:27" customFormat="1" x14ac:dyDescent="0.25">
      <c r="A394" s="5" t="s">
        <v>671</v>
      </c>
      <c r="B394" s="34" t="s">
        <v>487</v>
      </c>
      <c r="C394" s="28">
        <v>3500</v>
      </c>
      <c r="D394" s="5">
        <v>24</v>
      </c>
      <c r="E394" s="5">
        <f>products[[#This Row],[stock]]*products[[#This Row],[buy price]]</f>
        <v>84000</v>
      </c>
      <c r="F394" s="32"/>
      <c r="G394" s="5">
        <v>6</v>
      </c>
      <c r="H394" s="5" t="s">
        <v>54</v>
      </c>
      <c r="I394" s="35">
        <v>4000</v>
      </c>
      <c r="J394" s="5" t="s">
        <v>54</v>
      </c>
      <c r="K394" s="5">
        <v>1</v>
      </c>
      <c r="L394" s="5" t="str">
        <f>VLOOKUP(products[[#This Row],[sellunit]],AJ:AK,2,0)</f>
        <v>single</v>
      </c>
      <c r="M394" s="5" t="s">
        <v>1208</v>
      </c>
      <c r="N394" s="28">
        <f>products[[#This Row],[buy price]]</f>
        <v>3500</v>
      </c>
      <c r="O394" s="5"/>
      <c r="P394" s="5">
        <v>1</v>
      </c>
      <c r="Q394" s="5" t="s">
        <v>636</v>
      </c>
      <c r="R394" s="5">
        <v>4400</v>
      </c>
      <c r="S394" s="5" t="s">
        <v>54</v>
      </c>
      <c r="T394" s="5">
        <v>1</v>
      </c>
      <c r="U394" s="5" t="s">
        <v>754</v>
      </c>
      <c r="V394" s="5" t="s">
        <v>630</v>
      </c>
      <c r="W394" s="5" t="s">
        <v>855</v>
      </c>
      <c r="X394" s="18" t="s">
        <v>631</v>
      </c>
      <c r="Y394" s="5">
        <v>210000</v>
      </c>
      <c r="Z394" s="5">
        <v>210030</v>
      </c>
      <c r="AA394" s="5">
        <v>1</v>
      </c>
    </row>
    <row r="395" spans="1:27" customFormat="1" x14ac:dyDescent="0.25">
      <c r="A395" s="5" t="s">
        <v>671</v>
      </c>
      <c r="B395" s="5" t="s">
        <v>488</v>
      </c>
      <c r="C395" s="28">
        <v>4200</v>
      </c>
      <c r="D395" s="5"/>
      <c r="E395" s="5">
        <f>products[[#This Row],[stock]]*products[[#This Row],[buy price]]</f>
        <v>0</v>
      </c>
      <c r="F395" s="32"/>
      <c r="G395" s="5">
        <v>6</v>
      </c>
      <c r="H395" s="5" t="s">
        <v>54</v>
      </c>
      <c r="I395" s="35">
        <v>4700</v>
      </c>
      <c r="J395" s="5" t="s">
        <v>54</v>
      </c>
      <c r="K395" s="5">
        <v>0</v>
      </c>
      <c r="L395" s="5" t="str">
        <f>VLOOKUP(products[[#This Row],[sellunit]],AJ:AK,2,0)</f>
        <v>single</v>
      </c>
      <c r="M395" s="5" t="s">
        <v>488</v>
      </c>
      <c r="N395" s="28">
        <f>products[[#This Row],[buy price]]</f>
        <v>4200</v>
      </c>
      <c r="O395" s="5"/>
      <c r="P395" s="5">
        <v>1</v>
      </c>
      <c r="Q395" s="5" t="s">
        <v>636</v>
      </c>
      <c r="R395" s="5">
        <v>6000</v>
      </c>
      <c r="S395" s="5" t="s">
        <v>54</v>
      </c>
      <c r="T395" s="5">
        <v>0</v>
      </c>
      <c r="U395" s="5" t="s">
        <v>754</v>
      </c>
      <c r="V395" s="5" t="s">
        <v>1293</v>
      </c>
      <c r="W395" s="5" t="s">
        <v>855</v>
      </c>
      <c r="X395" s="18" t="s">
        <v>631</v>
      </c>
      <c r="Y395" s="5">
        <v>210000</v>
      </c>
      <c r="Z395" s="5">
        <v>210035</v>
      </c>
      <c r="AA395" s="5">
        <v>0</v>
      </c>
    </row>
    <row r="396" spans="1:27" customFormat="1" x14ac:dyDescent="0.25">
      <c r="A396" s="5"/>
      <c r="B396" s="34" t="s">
        <v>1386</v>
      </c>
      <c r="C396" s="28">
        <v>1450</v>
      </c>
      <c r="D396" s="5">
        <v>48</v>
      </c>
      <c r="E396" s="5">
        <f>products[[#This Row],[stock]]*products[[#This Row],[buy price]]</f>
        <v>69600</v>
      </c>
      <c r="F396" s="32"/>
      <c r="G396" s="5">
        <v>6</v>
      </c>
      <c r="H396" s="5" t="s">
        <v>54</v>
      </c>
      <c r="I396" s="35">
        <v>2000</v>
      </c>
      <c r="J396" s="5" t="s">
        <v>54</v>
      </c>
      <c r="K396" s="5">
        <v>1</v>
      </c>
      <c r="L396" s="5"/>
      <c r="M396" s="5"/>
      <c r="N396" s="28">
        <f>products[[#This Row],[buy price]]</f>
        <v>1450</v>
      </c>
      <c r="O396" s="5"/>
      <c r="P396" s="5"/>
      <c r="Q396" s="5"/>
      <c r="R396" s="5"/>
      <c r="S396" s="5"/>
      <c r="T396" s="5"/>
      <c r="U396" s="5"/>
      <c r="V396" s="5"/>
      <c r="W396" s="5"/>
      <c r="X396" s="18"/>
      <c r="Y396" s="5"/>
      <c r="Z396" s="5"/>
      <c r="AA396" s="5"/>
    </row>
    <row r="397" spans="1:27" customFormat="1" x14ac:dyDescent="0.25">
      <c r="A397" s="20" t="s">
        <v>878</v>
      </c>
      <c r="B397" s="5" t="s">
        <v>489</v>
      </c>
      <c r="C397" s="28">
        <v>7800</v>
      </c>
      <c r="D397" s="5"/>
      <c r="E397" s="5">
        <f>products[[#This Row],[stock]]*products[[#This Row],[buy price]]</f>
        <v>0</v>
      </c>
      <c r="F397" s="32"/>
      <c r="G397" s="5">
        <v>1</v>
      </c>
      <c r="H397" s="5" t="s">
        <v>54</v>
      </c>
      <c r="I397" s="35">
        <v>8500</v>
      </c>
      <c r="J397" s="5" t="s">
        <v>54</v>
      </c>
      <c r="K397" s="5">
        <v>0</v>
      </c>
      <c r="L397" s="5" t="str">
        <f>VLOOKUP(products[[#This Row],[sellunit]],AJ:AK,2,0)</f>
        <v>single</v>
      </c>
      <c r="M397" s="5" t="s">
        <v>489</v>
      </c>
      <c r="N397" s="28">
        <f>products[[#This Row],[buy price]]</f>
        <v>7800</v>
      </c>
      <c r="O397" s="5"/>
      <c r="P397" s="5">
        <v>1</v>
      </c>
      <c r="Q397" s="5" t="s">
        <v>636</v>
      </c>
      <c r="R397" s="5">
        <v>10500</v>
      </c>
      <c r="S397" s="5" t="s">
        <v>54</v>
      </c>
      <c r="T397" s="5">
        <v>0</v>
      </c>
      <c r="U397" s="5" t="s">
        <v>754</v>
      </c>
      <c r="V397" s="5" t="s">
        <v>1293</v>
      </c>
      <c r="W397" s="5" t="s">
        <v>855</v>
      </c>
      <c r="X397" s="18" t="s">
        <v>631</v>
      </c>
      <c r="Y397" s="5">
        <v>210000</v>
      </c>
      <c r="Z397" s="5">
        <v>210040</v>
      </c>
      <c r="AA397" s="5">
        <v>1</v>
      </c>
    </row>
    <row r="398" spans="1:27" customFormat="1" x14ac:dyDescent="0.25">
      <c r="A398" s="20" t="s">
        <v>878</v>
      </c>
      <c r="B398" s="5" t="s">
        <v>490</v>
      </c>
      <c r="C398" s="28">
        <v>10500</v>
      </c>
      <c r="D398" s="5"/>
      <c r="E398" s="5">
        <f>products[[#This Row],[stock]]*products[[#This Row],[buy price]]</f>
        <v>0</v>
      </c>
      <c r="F398" s="32"/>
      <c r="G398" s="5">
        <v>1</v>
      </c>
      <c r="H398" s="5" t="s">
        <v>54</v>
      </c>
      <c r="I398" s="35">
        <v>11910</v>
      </c>
      <c r="J398" s="5" t="s">
        <v>54</v>
      </c>
      <c r="K398" s="5">
        <v>0</v>
      </c>
      <c r="L398" s="5" t="str">
        <f>VLOOKUP(products[[#This Row],[sellunit]],AJ:AK,2,0)</f>
        <v>single</v>
      </c>
      <c r="M398" s="5" t="s">
        <v>490</v>
      </c>
      <c r="N398" s="28">
        <f>products[[#This Row],[buy price]]</f>
        <v>10500</v>
      </c>
      <c r="O398" s="5"/>
      <c r="P398" s="5">
        <v>1</v>
      </c>
      <c r="Q398" s="5" t="s">
        <v>636</v>
      </c>
      <c r="R398" s="5">
        <v>15000</v>
      </c>
      <c r="S398" s="5" t="s">
        <v>54</v>
      </c>
      <c r="T398" s="5">
        <v>0</v>
      </c>
      <c r="U398" s="5" t="s">
        <v>754</v>
      </c>
      <c r="V398" s="5" t="s">
        <v>1293</v>
      </c>
      <c r="W398" s="5" t="s">
        <v>855</v>
      </c>
      <c r="X398" s="18" t="s">
        <v>631</v>
      </c>
      <c r="Y398" s="5">
        <v>210000</v>
      </c>
      <c r="Z398" s="5">
        <v>210045</v>
      </c>
      <c r="AA398" s="5">
        <v>1</v>
      </c>
    </row>
    <row r="399" spans="1:27" customFormat="1" x14ac:dyDescent="0.25">
      <c r="A399" s="20" t="s">
        <v>879</v>
      </c>
      <c r="B399" s="5" t="s">
        <v>491</v>
      </c>
      <c r="C399" s="28">
        <v>4200</v>
      </c>
      <c r="D399" s="5"/>
      <c r="E399" s="5">
        <f>products[[#This Row],[stock]]*products[[#This Row],[buy price]]</f>
        <v>0</v>
      </c>
      <c r="F399" s="32"/>
      <c r="G399" s="5">
        <v>1</v>
      </c>
      <c r="H399" s="5" t="s">
        <v>54</v>
      </c>
      <c r="I399" s="35">
        <v>5100</v>
      </c>
      <c r="J399" s="5" t="s">
        <v>54</v>
      </c>
      <c r="K399" s="5">
        <v>0</v>
      </c>
      <c r="L399" s="5" t="str">
        <f>VLOOKUP(products[[#This Row],[sellunit]],AJ:AK,2,0)</f>
        <v>single</v>
      </c>
      <c r="M399" s="5" t="s">
        <v>491</v>
      </c>
      <c r="N399" s="28">
        <f>products[[#This Row],[buy price]]</f>
        <v>4200</v>
      </c>
      <c r="O399" s="5"/>
      <c r="P399" s="5">
        <v>1</v>
      </c>
      <c r="Q399" s="5" t="s">
        <v>636</v>
      </c>
      <c r="R399" s="5">
        <v>6000</v>
      </c>
      <c r="S399" s="5" t="s">
        <v>54</v>
      </c>
      <c r="T399" s="5">
        <v>0</v>
      </c>
      <c r="U399" s="5" t="s">
        <v>754</v>
      </c>
      <c r="V399" s="5" t="s">
        <v>1293</v>
      </c>
      <c r="W399" s="5" t="s">
        <v>855</v>
      </c>
      <c r="X399" s="18" t="s">
        <v>631</v>
      </c>
      <c r="Y399" s="5">
        <v>210000</v>
      </c>
      <c r="Z399" s="5">
        <v>210050</v>
      </c>
      <c r="AA399" s="5">
        <v>1</v>
      </c>
    </row>
    <row r="400" spans="1:27" customFormat="1" x14ac:dyDescent="0.25">
      <c r="A400" s="20" t="s">
        <v>879</v>
      </c>
      <c r="B400" s="5" t="s">
        <v>492</v>
      </c>
      <c r="C400" s="28">
        <v>3800</v>
      </c>
      <c r="D400" s="5"/>
      <c r="E400" s="5">
        <f>products[[#This Row],[stock]]*products[[#This Row],[buy price]]</f>
        <v>0</v>
      </c>
      <c r="F400" s="32">
        <v>3700</v>
      </c>
      <c r="G400" s="5">
        <v>1</v>
      </c>
      <c r="H400" s="5" t="s">
        <v>54</v>
      </c>
      <c r="I400" s="35">
        <v>4500</v>
      </c>
      <c r="J400" s="5" t="s">
        <v>54</v>
      </c>
      <c r="K400" s="5">
        <v>1</v>
      </c>
      <c r="L400" s="5" t="str">
        <f>VLOOKUP(products[[#This Row],[sellunit]],AJ:AK,2,0)</f>
        <v>single</v>
      </c>
      <c r="M400" s="5" t="s">
        <v>492</v>
      </c>
      <c r="N400" s="28">
        <f>products[[#This Row],[buy price]]</f>
        <v>3800</v>
      </c>
      <c r="O400" s="5"/>
      <c r="P400" s="5">
        <v>1</v>
      </c>
      <c r="Q400" s="5" t="s">
        <v>636</v>
      </c>
      <c r="R400" s="5">
        <v>6000</v>
      </c>
      <c r="S400" s="5" t="s">
        <v>54</v>
      </c>
      <c r="T400" s="5">
        <v>0</v>
      </c>
      <c r="U400" s="5" t="s">
        <v>754</v>
      </c>
      <c r="V400" s="5" t="s">
        <v>1293</v>
      </c>
      <c r="W400" s="5" t="s">
        <v>855</v>
      </c>
      <c r="X400" s="18" t="s">
        <v>631</v>
      </c>
      <c r="Y400" s="5">
        <v>210000</v>
      </c>
      <c r="Z400" s="5">
        <v>210055</v>
      </c>
      <c r="AA400" s="5">
        <v>1</v>
      </c>
    </row>
    <row r="401" spans="1:27" customFormat="1" x14ac:dyDescent="0.25">
      <c r="A401" s="24"/>
      <c r="B401" s="5" t="s">
        <v>493</v>
      </c>
      <c r="C401" s="28">
        <v>1000</v>
      </c>
      <c r="D401" s="5"/>
      <c r="E401" s="5">
        <f>products[[#This Row],[stock]]*products[[#This Row],[buy price]]</f>
        <v>0</v>
      </c>
      <c r="F401" s="32"/>
      <c r="G401" s="5">
        <v>25</v>
      </c>
      <c r="H401" s="5" t="s">
        <v>54</v>
      </c>
      <c r="I401" s="35"/>
      <c r="J401" s="5"/>
      <c r="K401" s="5">
        <v>0</v>
      </c>
      <c r="L401" s="5" t="str">
        <f>VLOOKUP(products[[#This Row],[sellunit]],AJ:AK,2,0)</f>
        <v>single</v>
      </c>
      <c r="M401" s="5" t="s">
        <v>493</v>
      </c>
      <c r="N401" s="28">
        <f>products[[#This Row],[buy price]]</f>
        <v>1000</v>
      </c>
      <c r="O401" s="5"/>
      <c r="P401" s="5">
        <v>1</v>
      </c>
      <c r="Q401" s="5" t="s">
        <v>636</v>
      </c>
      <c r="R401" s="5">
        <v>1500</v>
      </c>
      <c r="S401" s="5" t="s">
        <v>1243</v>
      </c>
      <c r="T401" s="5">
        <v>0</v>
      </c>
      <c r="U401" s="5" t="s">
        <v>754</v>
      </c>
      <c r="V401" s="5" t="s">
        <v>1102</v>
      </c>
      <c r="W401" s="5" t="s">
        <v>855</v>
      </c>
      <c r="X401" s="18" t="s">
        <v>631</v>
      </c>
      <c r="Y401" s="5">
        <v>210000</v>
      </c>
      <c r="Z401" s="5">
        <v>210060</v>
      </c>
      <c r="AA401" s="5"/>
    </row>
    <row r="402" spans="1:27" customFormat="1" x14ac:dyDescent="0.25">
      <c r="A402" s="5" t="s">
        <v>1022</v>
      </c>
      <c r="B402" s="34" t="s">
        <v>495</v>
      </c>
      <c r="C402" s="28">
        <v>7900</v>
      </c>
      <c r="D402" s="5">
        <v>30</v>
      </c>
      <c r="E402" s="5">
        <f>products[[#This Row],[stock]]*products[[#This Row],[buy price]]</f>
        <v>237000</v>
      </c>
      <c r="F402" s="32">
        <v>9000</v>
      </c>
      <c r="G402" s="5">
        <v>6</v>
      </c>
      <c r="H402" s="5" t="s">
        <v>636</v>
      </c>
      <c r="I402" s="35">
        <v>10000</v>
      </c>
      <c r="J402" s="5" t="s">
        <v>50</v>
      </c>
      <c r="K402" s="5">
        <v>1</v>
      </c>
      <c r="L402" s="5" t="str">
        <f>VLOOKUP(products[[#This Row],[sellunit]],AJ:AK,2,0)</f>
        <v>packet</v>
      </c>
      <c r="M402" s="5" t="s">
        <v>495</v>
      </c>
      <c r="N402" s="28">
        <v>7900</v>
      </c>
      <c r="O402" s="5"/>
      <c r="P402" s="5">
        <v>1</v>
      </c>
      <c r="Q402" s="5" t="s">
        <v>636</v>
      </c>
      <c r="R402" s="5">
        <v>11500</v>
      </c>
      <c r="S402" s="5" t="s">
        <v>50</v>
      </c>
      <c r="T402" s="5">
        <v>1</v>
      </c>
      <c r="U402" s="5" t="s">
        <v>754</v>
      </c>
      <c r="V402" s="5" t="s">
        <v>1111</v>
      </c>
      <c r="W402" s="5" t="s">
        <v>855</v>
      </c>
      <c r="X402" s="18" t="s">
        <v>631</v>
      </c>
      <c r="Y402" s="5">
        <v>210000</v>
      </c>
      <c r="Z402" s="5">
        <v>210065</v>
      </c>
      <c r="AA402" s="5">
        <v>1</v>
      </c>
    </row>
    <row r="403" spans="1:27" customFormat="1" x14ac:dyDescent="0.25">
      <c r="A403" s="5" t="s">
        <v>1022</v>
      </c>
      <c r="B403" s="5" t="s">
        <v>1256</v>
      </c>
      <c r="C403" s="28">
        <v>12900</v>
      </c>
      <c r="D403" s="5">
        <v>5</v>
      </c>
      <c r="E403" s="5">
        <f>products[[#This Row],[stock]]*products[[#This Row],[buy price]]</f>
        <v>64500</v>
      </c>
      <c r="F403" s="32">
        <v>15300</v>
      </c>
      <c r="G403" s="5">
        <v>6</v>
      </c>
      <c r="H403" s="5" t="s">
        <v>636</v>
      </c>
      <c r="I403" s="35">
        <v>15000</v>
      </c>
      <c r="J403" s="5" t="s">
        <v>50</v>
      </c>
      <c r="K403" s="5">
        <v>1</v>
      </c>
      <c r="L403" s="5" t="str">
        <f>VLOOKUP(products[[#This Row],[sellunit]],AJ:AK,2,0)</f>
        <v>packet</v>
      </c>
      <c r="M403" s="5" t="s">
        <v>1256</v>
      </c>
      <c r="N403" s="28">
        <v>12900</v>
      </c>
      <c r="O403" s="5"/>
      <c r="P403" s="5">
        <v>1</v>
      </c>
      <c r="Q403" s="5" t="s">
        <v>636</v>
      </c>
      <c r="R403" s="5">
        <v>19700</v>
      </c>
      <c r="S403" s="5" t="s">
        <v>50</v>
      </c>
      <c r="T403" s="5">
        <v>1</v>
      </c>
      <c r="U403" s="5" t="s">
        <v>754</v>
      </c>
      <c r="V403" s="5" t="s">
        <v>1111</v>
      </c>
      <c r="W403" s="5" t="s">
        <v>855</v>
      </c>
      <c r="X403" s="18" t="s">
        <v>631</v>
      </c>
      <c r="Y403" s="5">
        <v>210000</v>
      </c>
      <c r="Z403" s="5">
        <v>210070</v>
      </c>
      <c r="AA403" s="5">
        <v>1</v>
      </c>
    </row>
    <row r="404" spans="1:27" customFormat="1" x14ac:dyDescent="0.25">
      <c r="A404" s="5" t="s">
        <v>1023</v>
      </c>
      <c r="B404" s="5" t="s">
        <v>498</v>
      </c>
      <c r="C404" s="28">
        <v>17800</v>
      </c>
      <c r="D404" s="5">
        <v>4</v>
      </c>
      <c r="E404" s="5">
        <f>products[[#This Row],[stock]]*products[[#This Row],[buy price]]</f>
        <v>71200</v>
      </c>
      <c r="F404" s="32">
        <v>20500</v>
      </c>
      <c r="G404" s="5">
        <v>1</v>
      </c>
      <c r="H404" s="5" t="s">
        <v>636</v>
      </c>
      <c r="I404" s="35">
        <v>20500</v>
      </c>
      <c r="J404" s="5" t="s">
        <v>50</v>
      </c>
      <c r="K404" s="5">
        <v>1</v>
      </c>
      <c r="L404" s="5" t="str">
        <f>VLOOKUP(products[[#This Row],[sellunit]],AJ:AK,2,0)</f>
        <v>packet</v>
      </c>
      <c r="M404" s="5" t="s">
        <v>498</v>
      </c>
      <c r="N404" s="28">
        <f>products[[#This Row],[buy price]]</f>
        <v>17800</v>
      </c>
      <c r="O404" s="5"/>
      <c r="P404" s="5">
        <v>1</v>
      </c>
      <c r="Q404" s="5" t="s">
        <v>636</v>
      </c>
      <c r="R404" s="5">
        <v>22500</v>
      </c>
      <c r="S404" s="5" t="s">
        <v>50</v>
      </c>
      <c r="T404" s="5">
        <v>1</v>
      </c>
      <c r="U404" s="5" t="s">
        <v>754</v>
      </c>
      <c r="V404" s="5" t="s">
        <v>1111</v>
      </c>
      <c r="W404" s="5" t="s">
        <v>855</v>
      </c>
      <c r="X404" s="18" t="s">
        <v>631</v>
      </c>
      <c r="Y404" s="5">
        <v>210000</v>
      </c>
      <c r="Z404" s="5">
        <v>210075</v>
      </c>
      <c r="AA404" s="5">
        <v>1</v>
      </c>
    </row>
    <row r="405" spans="1:27" customFormat="1" x14ac:dyDescent="0.25">
      <c r="A405" s="5" t="s">
        <v>1023</v>
      </c>
      <c r="B405" s="5" t="s">
        <v>499</v>
      </c>
      <c r="C405" s="28"/>
      <c r="D405" s="5"/>
      <c r="E405" s="5">
        <f>products[[#This Row],[stock]]*products[[#This Row],[buy price]]</f>
        <v>0</v>
      </c>
      <c r="F405" s="32">
        <v>34000</v>
      </c>
      <c r="G405" s="5">
        <v>1</v>
      </c>
      <c r="H405" s="5" t="s">
        <v>636</v>
      </c>
      <c r="I405" s="35">
        <v>35500</v>
      </c>
      <c r="J405" s="5" t="s">
        <v>50</v>
      </c>
      <c r="K405" s="5">
        <v>1</v>
      </c>
      <c r="L405" s="5" t="str">
        <f>VLOOKUP(products[[#This Row],[sellunit]],AJ:AK,2,0)</f>
        <v>packet</v>
      </c>
      <c r="M405" s="5" t="s">
        <v>499</v>
      </c>
      <c r="N405" s="28">
        <f>products[[#This Row],[buy price]]</f>
        <v>0</v>
      </c>
      <c r="O405" s="5"/>
      <c r="P405" s="5">
        <v>1</v>
      </c>
      <c r="Q405" s="5" t="s">
        <v>636</v>
      </c>
      <c r="R405" s="5">
        <v>52000</v>
      </c>
      <c r="S405" s="5" t="s">
        <v>50</v>
      </c>
      <c r="T405" s="5">
        <v>0</v>
      </c>
      <c r="U405" s="5" t="s">
        <v>754</v>
      </c>
      <c r="V405" s="5" t="s">
        <v>1111</v>
      </c>
      <c r="W405" s="5" t="s">
        <v>855</v>
      </c>
      <c r="X405" s="18" t="s">
        <v>631</v>
      </c>
      <c r="Y405" s="5">
        <v>210000</v>
      </c>
      <c r="Z405" s="5">
        <v>210080</v>
      </c>
      <c r="AA405" s="5">
        <v>1</v>
      </c>
    </row>
    <row r="406" spans="1:27" customFormat="1" x14ac:dyDescent="0.25">
      <c r="A406" s="5" t="s">
        <v>1023</v>
      </c>
      <c r="B406" s="5" t="s">
        <v>500</v>
      </c>
      <c r="C406" s="28"/>
      <c r="D406" s="5"/>
      <c r="E406" s="5">
        <f>products[[#This Row],[stock]]*products[[#This Row],[buy price]]</f>
        <v>0</v>
      </c>
      <c r="F406" s="32">
        <v>37000</v>
      </c>
      <c r="G406" s="5">
        <v>1</v>
      </c>
      <c r="H406" s="5" t="s">
        <v>636</v>
      </c>
      <c r="I406" s="35">
        <v>39000</v>
      </c>
      <c r="J406" s="5" t="s">
        <v>50</v>
      </c>
      <c r="K406" s="5">
        <v>1</v>
      </c>
      <c r="L406" s="5" t="str">
        <f>VLOOKUP(products[[#This Row],[sellunit]],AJ:AK,2,0)</f>
        <v>packet</v>
      </c>
      <c r="M406" s="5" t="s">
        <v>500</v>
      </c>
      <c r="N406" s="28">
        <f>products[[#This Row],[buy price]]</f>
        <v>0</v>
      </c>
      <c r="O406" s="5"/>
      <c r="P406" s="5">
        <v>1</v>
      </c>
      <c r="Q406" s="5" t="s">
        <v>636</v>
      </c>
      <c r="R406" s="5">
        <v>41000</v>
      </c>
      <c r="S406" s="5" t="s">
        <v>50</v>
      </c>
      <c r="T406" s="5">
        <v>0</v>
      </c>
      <c r="U406" s="5" t="s">
        <v>754</v>
      </c>
      <c r="V406" s="5" t="s">
        <v>1111</v>
      </c>
      <c r="W406" s="5" t="s">
        <v>855</v>
      </c>
      <c r="X406" s="18" t="s">
        <v>631</v>
      </c>
      <c r="Y406" s="5">
        <v>210000</v>
      </c>
      <c r="Z406" s="5">
        <v>210085</v>
      </c>
      <c r="AA406" s="5">
        <v>1</v>
      </c>
    </row>
    <row r="407" spans="1:27" customFormat="1" x14ac:dyDescent="0.25">
      <c r="A407" s="5"/>
      <c r="B407" s="5" t="s">
        <v>1463</v>
      </c>
      <c r="C407" s="28"/>
      <c r="D407" s="5">
        <f>72+48</f>
        <v>120</v>
      </c>
      <c r="E407" s="37" t="e">
        <f>#REF!*products[[#This Row],[buy price]]</f>
        <v>#REF!</v>
      </c>
      <c r="F407" s="32"/>
      <c r="G407" s="5"/>
      <c r="H407" s="5"/>
      <c r="I407" s="35"/>
      <c r="J407" s="5"/>
      <c r="K407" s="5"/>
      <c r="L407" s="5"/>
      <c r="M407" s="5"/>
      <c r="N407" s="28">
        <f>products[[#This Row],[buy price]]</f>
        <v>0</v>
      </c>
      <c r="O407" s="5"/>
      <c r="P407" s="5"/>
      <c r="Q407" s="5"/>
      <c r="R407" s="5"/>
      <c r="S407" s="5"/>
      <c r="T407" s="5"/>
      <c r="U407" s="5"/>
      <c r="V407" s="5"/>
      <c r="W407" s="5"/>
      <c r="X407" s="18"/>
      <c r="Y407" s="5"/>
      <c r="Z407" s="5"/>
      <c r="AA407" s="5"/>
    </row>
    <row r="408" spans="1:27" customFormat="1" x14ac:dyDescent="0.25">
      <c r="A408" s="5"/>
      <c r="B408" s="5" t="s">
        <v>1464</v>
      </c>
      <c r="C408" s="28"/>
      <c r="D408" s="5"/>
      <c r="E408" s="37" t="e">
        <f>#REF!*products[[#This Row],[buy price]]</f>
        <v>#REF!</v>
      </c>
      <c r="F408" s="32"/>
      <c r="G408" s="5"/>
      <c r="H408" s="5"/>
      <c r="I408" s="35"/>
      <c r="J408" s="5"/>
      <c r="K408" s="5"/>
      <c r="L408" s="5"/>
      <c r="M408" s="5"/>
      <c r="N408" s="28">
        <f>products[[#This Row],[buy price]]</f>
        <v>0</v>
      </c>
      <c r="O408" s="5"/>
      <c r="P408" s="5"/>
      <c r="Q408" s="5"/>
      <c r="R408" s="5"/>
      <c r="S408" s="5"/>
      <c r="T408" s="5"/>
      <c r="U408" s="5"/>
      <c r="V408" s="5"/>
      <c r="W408" s="5"/>
      <c r="X408" s="18"/>
      <c r="Y408" s="5"/>
      <c r="Z408" s="5"/>
      <c r="AA408" s="5"/>
    </row>
    <row r="409" spans="1:27" customFormat="1" x14ac:dyDescent="0.25">
      <c r="A409" s="5" t="s">
        <v>1024</v>
      </c>
      <c r="B409" s="5" t="s">
        <v>502</v>
      </c>
      <c r="C409" s="28"/>
      <c r="D409" s="5"/>
      <c r="E409" s="5">
        <f>products[[#This Row],[stock]]*products[[#This Row],[buy price]]</f>
        <v>0</v>
      </c>
      <c r="F409" s="32">
        <v>11000</v>
      </c>
      <c r="G409" s="5">
        <v>1</v>
      </c>
      <c r="H409" s="5" t="s">
        <v>636</v>
      </c>
      <c r="I409" s="35">
        <v>0</v>
      </c>
      <c r="J409" s="5" t="s">
        <v>50</v>
      </c>
      <c r="K409" s="5">
        <v>0</v>
      </c>
      <c r="L409" s="5" t="str">
        <f>VLOOKUP(products[[#This Row],[sellunit]],AJ:AK,2,0)</f>
        <v>packet</v>
      </c>
      <c r="M409" s="5" t="s">
        <v>502</v>
      </c>
      <c r="N409" s="28">
        <f>products[[#This Row],[buy price]]</f>
        <v>0</v>
      </c>
      <c r="O409" s="5"/>
      <c r="P409" s="5">
        <v>1</v>
      </c>
      <c r="Q409" s="5" t="s">
        <v>636</v>
      </c>
      <c r="R409" s="5">
        <v>17000</v>
      </c>
      <c r="S409" s="5" t="s">
        <v>50</v>
      </c>
      <c r="T409" s="5">
        <v>0</v>
      </c>
      <c r="U409" s="5" t="s">
        <v>754</v>
      </c>
      <c r="V409" s="5" t="s">
        <v>1294</v>
      </c>
      <c r="W409" s="5" t="s">
        <v>855</v>
      </c>
      <c r="X409" s="18" t="s">
        <v>631</v>
      </c>
      <c r="Y409" s="5">
        <v>210000</v>
      </c>
      <c r="Z409" s="5">
        <v>210090</v>
      </c>
      <c r="AA409" s="5">
        <v>1</v>
      </c>
    </row>
    <row r="410" spans="1:27" customFormat="1" x14ac:dyDescent="0.25">
      <c r="A410" s="5" t="s">
        <v>1024</v>
      </c>
      <c r="B410" s="5" t="s">
        <v>503</v>
      </c>
      <c r="C410" s="28"/>
      <c r="D410" s="5"/>
      <c r="E410" s="5">
        <f>products[[#This Row],[stock]]*products[[#This Row],[buy price]]</f>
        <v>0</v>
      </c>
      <c r="F410" s="32">
        <v>18000</v>
      </c>
      <c r="G410" s="5">
        <v>1</v>
      </c>
      <c r="H410" s="5" t="s">
        <v>636</v>
      </c>
      <c r="I410" s="35">
        <v>0</v>
      </c>
      <c r="J410" s="5" t="s">
        <v>50</v>
      </c>
      <c r="K410" s="5">
        <v>0</v>
      </c>
      <c r="L410" s="5" t="str">
        <f>VLOOKUP(products[[#This Row],[sellunit]],AJ:AK,2,0)</f>
        <v>packet</v>
      </c>
      <c r="M410" s="5" t="s">
        <v>503</v>
      </c>
      <c r="N410" s="28">
        <f>products[[#This Row],[buy price]]</f>
        <v>0</v>
      </c>
      <c r="O410" s="5"/>
      <c r="P410" s="5">
        <v>1</v>
      </c>
      <c r="Q410" s="5" t="s">
        <v>636</v>
      </c>
      <c r="R410" s="5">
        <v>28000</v>
      </c>
      <c r="S410" s="5" t="s">
        <v>50</v>
      </c>
      <c r="T410" s="5">
        <v>0</v>
      </c>
      <c r="U410" s="5" t="s">
        <v>754</v>
      </c>
      <c r="V410" s="5" t="s">
        <v>1294</v>
      </c>
      <c r="W410" s="5" t="s">
        <v>855</v>
      </c>
      <c r="X410" s="18" t="s">
        <v>631</v>
      </c>
      <c r="Y410" s="5">
        <v>210000</v>
      </c>
      <c r="Z410" s="5">
        <v>210095</v>
      </c>
      <c r="AA410" s="5">
        <v>1</v>
      </c>
    </row>
    <row r="411" spans="1:27" customFormat="1" x14ac:dyDescent="0.25">
      <c r="A411" s="5"/>
      <c r="B411" s="5" t="s">
        <v>1387</v>
      </c>
      <c r="C411" s="28">
        <v>5500</v>
      </c>
      <c r="D411" s="5"/>
      <c r="E411" s="5">
        <f>products[[#This Row],[stock]]*products[[#This Row],[buy price]]</f>
        <v>0</v>
      </c>
      <c r="F411" s="32">
        <v>5100</v>
      </c>
      <c r="G411" s="5">
        <v>6</v>
      </c>
      <c r="H411" s="5" t="s">
        <v>54</v>
      </c>
      <c r="I411" s="35">
        <v>5500</v>
      </c>
      <c r="J411" s="5" t="s">
        <v>54</v>
      </c>
      <c r="K411" s="5">
        <v>1</v>
      </c>
      <c r="L411" s="5"/>
      <c r="M411" s="5"/>
      <c r="N411" s="28">
        <f>products[[#This Row],[buy price]]</f>
        <v>5500</v>
      </c>
      <c r="O411" s="5"/>
      <c r="P411" s="5"/>
      <c r="Q411" s="5"/>
      <c r="R411" s="5"/>
      <c r="S411" s="5"/>
      <c r="T411" s="5"/>
      <c r="U411" s="5"/>
      <c r="V411" s="5"/>
      <c r="W411" s="5"/>
      <c r="X411" s="18"/>
      <c r="Y411" s="5"/>
      <c r="Z411" s="5"/>
      <c r="AA411" s="5"/>
    </row>
    <row r="412" spans="1:27" customFormat="1" x14ac:dyDescent="0.25">
      <c r="A412" s="5" t="s">
        <v>642</v>
      </c>
      <c r="B412" s="5" t="s">
        <v>519</v>
      </c>
      <c r="C412" s="28">
        <v>3240</v>
      </c>
      <c r="D412" s="5"/>
      <c r="E412" s="5">
        <f>products[[#This Row],[stock]]*products[[#This Row],[buy price]]</f>
        <v>0</v>
      </c>
      <c r="F412" s="32"/>
      <c r="G412" s="5">
        <v>1</v>
      </c>
      <c r="H412" s="5" t="s">
        <v>636</v>
      </c>
      <c r="I412" s="35">
        <v>3850</v>
      </c>
      <c r="J412" s="5" t="s">
        <v>50</v>
      </c>
      <c r="K412" s="5">
        <v>0</v>
      </c>
      <c r="L412" s="5" t="str">
        <f>VLOOKUP(products[[#This Row],[sellunit]],AJ:AK,2,0)</f>
        <v>packet</v>
      </c>
      <c r="M412" s="5" t="s">
        <v>519</v>
      </c>
      <c r="N412" s="28">
        <f>products[[#This Row],[buy price]]</f>
        <v>3240</v>
      </c>
      <c r="O412" s="5"/>
      <c r="P412" s="5">
        <v>1</v>
      </c>
      <c r="Q412" s="5" t="s">
        <v>636</v>
      </c>
      <c r="R412" s="5">
        <v>5000</v>
      </c>
      <c r="S412" s="5" t="s">
        <v>54</v>
      </c>
      <c r="T412" s="5">
        <v>0</v>
      </c>
      <c r="U412" s="5" t="s">
        <v>754</v>
      </c>
      <c r="V412" s="5" t="s">
        <v>1294</v>
      </c>
      <c r="W412" s="5" t="s">
        <v>855</v>
      </c>
      <c r="X412" s="18" t="s">
        <v>631</v>
      </c>
      <c r="Y412" s="5">
        <v>210000</v>
      </c>
      <c r="Z412" s="5">
        <v>210100</v>
      </c>
      <c r="AA412" s="5">
        <v>1</v>
      </c>
    </row>
    <row r="413" spans="1:27" customFormat="1" x14ac:dyDescent="0.25">
      <c r="A413" s="5" t="s">
        <v>1038</v>
      </c>
      <c r="B413" s="5" t="s">
        <v>505</v>
      </c>
      <c r="C413" s="28">
        <v>9000</v>
      </c>
      <c r="D413" s="5"/>
      <c r="E413" s="5">
        <f>products[[#This Row],[stock]]*products[[#This Row],[buy price]]</f>
        <v>0</v>
      </c>
      <c r="F413" s="33"/>
      <c r="G413" s="5">
        <v>1</v>
      </c>
      <c r="H413" s="5" t="s">
        <v>636</v>
      </c>
      <c r="I413" s="35">
        <v>10250</v>
      </c>
      <c r="J413" s="5" t="s">
        <v>50</v>
      </c>
      <c r="K413" s="5">
        <v>0</v>
      </c>
      <c r="L413" s="5" t="str">
        <f>VLOOKUP(products[[#This Row],[sellunit]],AJ:AK,2,0)</f>
        <v>packet</v>
      </c>
      <c r="M413" s="5" t="s">
        <v>505</v>
      </c>
      <c r="N413" s="28">
        <f>products[[#This Row],[buy price]]</f>
        <v>9000</v>
      </c>
      <c r="O413" s="5"/>
      <c r="P413" s="5">
        <v>1</v>
      </c>
      <c r="Q413" s="5" t="s">
        <v>636</v>
      </c>
      <c r="R413" s="5"/>
      <c r="S413" s="5" t="s">
        <v>50</v>
      </c>
      <c r="T413" s="5">
        <v>0</v>
      </c>
      <c r="U413" s="5" t="s">
        <v>754</v>
      </c>
      <c r="V413" s="5" t="s">
        <v>876</v>
      </c>
      <c r="W413" s="5" t="s">
        <v>855</v>
      </c>
      <c r="X413" s="18" t="s">
        <v>631</v>
      </c>
      <c r="Y413" s="5">
        <v>210000</v>
      </c>
      <c r="Z413" s="5">
        <v>210105</v>
      </c>
      <c r="AA413" s="5">
        <v>1</v>
      </c>
    </row>
    <row r="414" spans="1:27" customFormat="1" x14ac:dyDescent="0.25">
      <c r="A414" s="5" t="s">
        <v>1039</v>
      </c>
      <c r="B414" s="5" t="s">
        <v>507</v>
      </c>
      <c r="C414" s="28">
        <v>1500</v>
      </c>
      <c r="D414" s="5"/>
      <c r="E414" s="5">
        <f>products[[#This Row],[stock]]*products[[#This Row],[buy price]]</f>
        <v>0</v>
      </c>
      <c r="F414" s="32">
        <v>1200</v>
      </c>
      <c r="G414" s="5">
        <v>1</v>
      </c>
      <c r="H414" s="5" t="s">
        <v>636</v>
      </c>
      <c r="I414" s="35">
        <v>1700</v>
      </c>
      <c r="J414" s="5" t="s">
        <v>50</v>
      </c>
      <c r="K414" s="5">
        <v>1</v>
      </c>
      <c r="L414" s="5" t="str">
        <f>VLOOKUP(products[[#This Row],[sellunit]],AJ:AK,2,0)</f>
        <v>packet</v>
      </c>
      <c r="M414" s="5" t="s">
        <v>1209</v>
      </c>
      <c r="N414" s="28">
        <f>products[[#This Row],[buy price]]</f>
        <v>1500</v>
      </c>
      <c r="O414" s="5"/>
      <c r="P414" s="5">
        <v>1</v>
      </c>
      <c r="Q414" s="5" t="s">
        <v>636</v>
      </c>
      <c r="R414" s="5">
        <v>2000</v>
      </c>
      <c r="S414" s="5" t="s">
        <v>50</v>
      </c>
      <c r="T414" s="5">
        <v>1</v>
      </c>
      <c r="U414" s="5" t="s">
        <v>754</v>
      </c>
      <c r="V414" s="5" t="s">
        <v>876</v>
      </c>
      <c r="W414" s="5" t="s">
        <v>855</v>
      </c>
      <c r="X414" s="18" t="s">
        <v>631</v>
      </c>
      <c r="Y414" s="5">
        <v>210000</v>
      </c>
      <c r="Z414" s="5">
        <v>210110</v>
      </c>
      <c r="AA414" s="5">
        <v>1</v>
      </c>
    </row>
    <row r="415" spans="1:27" customFormat="1" x14ac:dyDescent="0.25">
      <c r="A415" s="5" t="s">
        <v>1040</v>
      </c>
      <c r="B415" s="5" t="s">
        <v>509</v>
      </c>
      <c r="C415" s="28">
        <v>3000</v>
      </c>
      <c r="D415" s="5"/>
      <c r="E415" s="5">
        <f>products[[#This Row],[stock]]*products[[#This Row],[buy price]]</f>
        <v>0</v>
      </c>
      <c r="F415" s="32"/>
      <c r="G415" s="5">
        <v>1</v>
      </c>
      <c r="H415" s="5" t="s">
        <v>636</v>
      </c>
      <c r="I415" s="35">
        <v>3350</v>
      </c>
      <c r="J415" s="5" t="s">
        <v>50</v>
      </c>
      <c r="K415" s="5">
        <v>0</v>
      </c>
      <c r="L415" s="5" t="str">
        <f>VLOOKUP(products[[#This Row],[sellunit]],AJ:AK,2,0)</f>
        <v>packet</v>
      </c>
      <c r="M415" s="5" t="s">
        <v>1210</v>
      </c>
      <c r="N415" s="28">
        <f>products[[#This Row],[buy price]]</f>
        <v>3000</v>
      </c>
      <c r="O415" s="5"/>
      <c r="P415" s="5">
        <v>1</v>
      </c>
      <c r="Q415" s="5" t="s">
        <v>636</v>
      </c>
      <c r="R415" s="5">
        <v>4000</v>
      </c>
      <c r="S415" s="5" t="s">
        <v>50</v>
      </c>
      <c r="T415" s="5">
        <v>1</v>
      </c>
      <c r="U415" s="5" t="s">
        <v>754</v>
      </c>
      <c r="V415" s="5" t="s">
        <v>876</v>
      </c>
      <c r="W415" s="5" t="s">
        <v>855</v>
      </c>
      <c r="X415" s="18" t="s">
        <v>631</v>
      </c>
      <c r="Y415" s="5">
        <v>210000</v>
      </c>
      <c r="Z415" s="5">
        <v>210115</v>
      </c>
      <c r="AA415" s="5">
        <v>0</v>
      </c>
    </row>
    <row r="416" spans="1:27" customFormat="1" x14ac:dyDescent="0.25">
      <c r="A416" s="5" t="s">
        <v>1041</v>
      </c>
      <c r="B416" s="34" t="s">
        <v>511</v>
      </c>
      <c r="C416" s="28">
        <v>4800</v>
      </c>
      <c r="D416" s="5"/>
      <c r="E416" s="5">
        <f>products[[#This Row],[stock]]*products[[#This Row],[buy price]]</f>
        <v>0</v>
      </c>
      <c r="F416" s="33">
        <v>5200</v>
      </c>
      <c r="G416" s="5">
        <v>1</v>
      </c>
      <c r="H416" s="5" t="s">
        <v>54</v>
      </c>
      <c r="I416" s="35">
        <v>5700</v>
      </c>
      <c r="J416" s="5" t="s">
        <v>54</v>
      </c>
      <c r="K416" s="5">
        <v>1</v>
      </c>
      <c r="L416" s="5" t="str">
        <f>VLOOKUP(products[[#This Row],[sellunit]],AJ:AK,2,0)</f>
        <v>single</v>
      </c>
      <c r="M416" s="5" t="s">
        <v>511</v>
      </c>
      <c r="N416" s="28">
        <f>products[[#This Row],[buy price]]</f>
        <v>4800</v>
      </c>
      <c r="O416" s="5"/>
      <c r="P416" s="5">
        <v>1</v>
      </c>
      <c r="Q416" s="5" t="s">
        <v>636</v>
      </c>
      <c r="R416" s="5">
        <v>6700</v>
      </c>
      <c r="S416" s="5" t="s">
        <v>54</v>
      </c>
      <c r="T416" s="5">
        <v>1</v>
      </c>
      <c r="U416" s="5" t="s">
        <v>754</v>
      </c>
      <c r="V416" s="5" t="s">
        <v>1103</v>
      </c>
      <c r="W416" s="5" t="s">
        <v>855</v>
      </c>
      <c r="X416" s="18" t="s">
        <v>631</v>
      </c>
      <c r="Y416" s="5">
        <v>210000</v>
      </c>
      <c r="Z416" s="5">
        <v>210120</v>
      </c>
      <c r="AA416" s="5">
        <v>0</v>
      </c>
    </row>
    <row r="417" spans="1:27" customFormat="1" x14ac:dyDescent="0.25">
      <c r="A417" s="5" t="s">
        <v>1042</v>
      </c>
      <c r="B417" s="5" t="s">
        <v>513</v>
      </c>
      <c r="C417" s="28">
        <v>6600</v>
      </c>
      <c r="D417" s="5"/>
      <c r="E417" s="5">
        <f>products[[#This Row],[stock]]*products[[#This Row],[buy price]]</f>
        <v>0</v>
      </c>
      <c r="F417" s="32"/>
      <c r="G417" s="5">
        <v>1</v>
      </c>
      <c r="H417" s="5" t="s">
        <v>54</v>
      </c>
      <c r="I417" s="35">
        <v>7590</v>
      </c>
      <c r="J417" s="5" t="s">
        <v>54</v>
      </c>
      <c r="K417" s="5">
        <v>0</v>
      </c>
      <c r="L417" s="5" t="str">
        <f>VLOOKUP(products[[#This Row],[sellunit]],AJ:AK,2,0)</f>
        <v>single</v>
      </c>
      <c r="M417" s="5" t="s">
        <v>513</v>
      </c>
      <c r="N417" s="28">
        <f>products[[#This Row],[buy price]]</f>
        <v>6600</v>
      </c>
      <c r="O417" s="5"/>
      <c r="P417" s="5">
        <v>1</v>
      </c>
      <c r="Q417" s="5" t="s">
        <v>636</v>
      </c>
      <c r="R417" s="5">
        <v>9000</v>
      </c>
      <c r="S417" s="5" t="s">
        <v>54</v>
      </c>
      <c r="T417" s="5">
        <v>1</v>
      </c>
      <c r="U417" s="5" t="s">
        <v>754</v>
      </c>
      <c r="V417" s="5" t="s">
        <v>1103</v>
      </c>
      <c r="W417" s="5" t="s">
        <v>855</v>
      </c>
      <c r="X417" s="18" t="s">
        <v>631</v>
      </c>
      <c r="Y417" s="5">
        <v>210000</v>
      </c>
      <c r="Z417" s="5">
        <v>210125</v>
      </c>
      <c r="AA417" s="5">
        <v>0</v>
      </c>
    </row>
    <row r="418" spans="1:27" customFormat="1" x14ac:dyDescent="0.25">
      <c r="A418" s="5"/>
      <c r="B418" s="5" t="s">
        <v>1415</v>
      </c>
      <c r="C418" s="28"/>
      <c r="D418" s="5"/>
      <c r="E418" s="5"/>
      <c r="F418" s="32">
        <v>9200</v>
      </c>
      <c r="G418" s="5"/>
      <c r="H418" s="5"/>
      <c r="I418" s="35">
        <v>10000</v>
      </c>
      <c r="J418" s="5"/>
      <c r="K418" s="5"/>
      <c r="L418" s="5"/>
      <c r="M418" s="5"/>
      <c r="N418" s="28">
        <f>products[[#This Row],[buy price]]</f>
        <v>0</v>
      </c>
      <c r="O418" s="5"/>
      <c r="P418" s="5"/>
      <c r="Q418" s="5"/>
      <c r="R418" s="5"/>
      <c r="S418" s="5"/>
      <c r="T418" s="5"/>
      <c r="U418" s="5"/>
      <c r="V418" s="5"/>
      <c r="W418" s="5"/>
      <c r="X418" s="18"/>
      <c r="Y418" s="5"/>
      <c r="Z418" s="5"/>
      <c r="AA418" s="5"/>
    </row>
    <row r="419" spans="1:27" customFormat="1" x14ac:dyDescent="0.25">
      <c r="A419" s="5" t="s">
        <v>1043</v>
      </c>
      <c r="B419" s="5" t="s">
        <v>515</v>
      </c>
      <c r="C419" s="28">
        <v>1700</v>
      </c>
      <c r="D419" s="5"/>
      <c r="E419" s="5">
        <f>products[[#This Row],[stock]]*products[[#This Row],[buy price]]</f>
        <v>0</v>
      </c>
      <c r="F419" s="32"/>
      <c r="G419" s="5">
        <v>1</v>
      </c>
      <c r="H419" s="5" t="s">
        <v>636</v>
      </c>
      <c r="I419" s="35">
        <v>1950</v>
      </c>
      <c r="J419" s="5" t="s">
        <v>54</v>
      </c>
      <c r="K419" s="5">
        <v>1</v>
      </c>
      <c r="L419" s="5" t="str">
        <f>VLOOKUP(products[[#This Row],[sellunit]],AJ:AK,2,0)</f>
        <v>packet</v>
      </c>
      <c r="M419" s="5" t="s">
        <v>1211</v>
      </c>
      <c r="N419" s="28">
        <f>products[[#This Row],[buy price]]</f>
        <v>1700</v>
      </c>
      <c r="O419" s="5"/>
      <c r="P419" s="5">
        <v>1</v>
      </c>
      <c r="Q419" s="5" t="s">
        <v>636</v>
      </c>
      <c r="R419" s="5">
        <v>2000</v>
      </c>
      <c r="S419" s="5" t="s">
        <v>54</v>
      </c>
      <c r="T419" s="5">
        <v>1</v>
      </c>
      <c r="U419" s="5" t="s">
        <v>754</v>
      </c>
      <c r="V419" s="5" t="s">
        <v>876</v>
      </c>
      <c r="W419" s="5" t="s">
        <v>855</v>
      </c>
      <c r="X419" s="18" t="s">
        <v>631</v>
      </c>
      <c r="Y419" s="5">
        <v>210000</v>
      </c>
      <c r="Z419" s="5">
        <v>210130</v>
      </c>
      <c r="AA419" s="5">
        <v>1</v>
      </c>
    </row>
    <row r="420" spans="1:27" customFormat="1" x14ac:dyDescent="0.25">
      <c r="A420" s="5" t="s">
        <v>1044</v>
      </c>
      <c r="B420" s="5" t="s">
        <v>766</v>
      </c>
      <c r="C420" s="28">
        <v>1000</v>
      </c>
      <c r="D420" s="5"/>
      <c r="E420" s="5">
        <f>products[[#This Row],[stock]]*products[[#This Row],[buy price]]</f>
        <v>0</v>
      </c>
      <c r="F420" s="32">
        <v>1000</v>
      </c>
      <c r="G420" s="5">
        <v>10</v>
      </c>
      <c r="H420" s="5" t="s">
        <v>54</v>
      </c>
      <c r="I420" s="35">
        <v>2000</v>
      </c>
      <c r="J420" s="5" t="s">
        <v>54</v>
      </c>
      <c r="K420" s="5">
        <v>1</v>
      </c>
      <c r="L420" s="5" t="str">
        <f>VLOOKUP(products[[#This Row],[sellunit]],AJ:AK,2,0)</f>
        <v>single</v>
      </c>
      <c r="M420" s="5" t="s">
        <v>766</v>
      </c>
      <c r="N420" s="28">
        <f>products[[#This Row],[buy price]]</f>
        <v>1000</v>
      </c>
      <c r="O420" s="5"/>
      <c r="P420" s="5">
        <v>1</v>
      </c>
      <c r="Q420" s="5" t="s">
        <v>636</v>
      </c>
      <c r="R420" s="5">
        <v>2400</v>
      </c>
      <c r="S420" s="5" t="s">
        <v>54</v>
      </c>
      <c r="T420" s="5">
        <v>1</v>
      </c>
      <c r="U420" s="5" t="s">
        <v>754</v>
      </c>
      <c r="V420" s="5" t="s">
        <v>876</v>
      </c>
      <c r="W420" s="5" t="s">
        <v>855</v>
      </c>
      <c r="X420" s="18" t="s">
        <v>631</v>
      </c>
      <c r="Y420" s="5">
        <v>210000</v>
      </c>
      <c r="Z420" s="5">
        <v>210135</v>
      </c>
      <c r="AA420" s="5">
        <v>1</v>
      </c>
    </row>
    <row r="421" spans="1:27" customFormat="1" x14ac:dyDescent="0.25">
      <c r="A421" s="5" t="s">
        <v>1045</v>
      </c>
      <c r="B421" s="5" t="s">
        <v>1257</v>
      </c>
      <c r="C421" s="28">
        <v>2000</v>
      </c>
      <c r="D421" s="5"/>
      <c r="E421" s="5">
        <f>products[[#This Row],[stock]]*products[[#This Row],[buy price]]</f>
        <v>0</v>
      </c>
      <c r="F421" s="32">
        <v>2000</v>
      </c>
      <c r="G421" s="5">
        <v>10</v>
      </c>
      <c r="H421" s="5" t="s">
        <v>54</v>
      </c>
      <c r="I421" s="35">
        <v>2850</v>
      </c>
      <c r="J421" s="5" t="s">
        <v>54</v>
      </c>
      <c r="K421" s="5">
        <v>1</v>
      </c>
      <c r="L421" s="5" t="str">
        <f>VLOOKUP(products[[#This Row],[sellunit]],AJ:AK,2,0)</f>
        <v>single</v>
      </c>
      <c r="M421" s="5" t="s">
        <v>1257</v>
      </c>
      <c r="N421" s="28">
        <f>products[[#This Row],[buy price]]</f>
        <v>2000</v>
      </c>
      <c r="O421" s="5"/>
      <c r="P421" s="5">
        <v>1</v>
      </c>
      <c r="Q421" s="5" t="s">
        <v>636</v>
      </c>
      <c r="R421" s="5">
        <v>3850</v>
      </c>
      <c r="S421" s="5" t="s">
        <v>54</v>
      </c>
      <c r="T421" s="5">
        <v>1</v>
      </c>
      <c r="U421" s="5" t="s">
        <v>754</v>
      </c>
      <c r="V421" s="5" t="s">
        <v>876</v>
      </c>
      <c r="W421" s="5" t="s">
        <v>855</v>
      </c>
      <c r="X421" s="18" t="s">
        <v>631</v>
      </c>
      <c r="Y421" s="5">
        <v>210000</v>
      </c>
      <c r="Z421" s="5">
        <v>210140</v>
      </c>
      <c r="AA421" s="5">
        <v>1</v>
      </c>
    </row>
    <row r="422" spans="1:27" customFormat="1" x14ac:dyDescent="0.25">
      <c r="A422" s="5" t="s">
        <v>1046</v>
      </c>
      <c r="B422" s="5" t="s">
        <v>768</v>
      </c>
      <c r="C422" s="28">
        <v>1000</v>
      </c>
      <c r="D422" s="5"/>
      <c r="E422" s="5">
        <f>products[[#This Row],[stock]]*products[[#This Row],[buy price]]</f>
        <v>0</v>
      </c>
      <c r="F422" s="32">
        <v>1000</v>
      </c>
      <c r="G422" s="5">
        <v>10</v>
      </c>
      <c r="H422" s="5" t="s">
        <v>54</v>
      </c>
      <c r="I422" s="35">
        <v>2000</v>
      </c>
      <c r="J422" s="5" t="s">
        <v>54</v>
      </c>
      <c r="K422" s="5">
        <v>1</v>
      </c>
      <c r="L422" s="5" t="str">
        <f>VLOOKUP(products[[#This Row],[sellunit]],AJ:AK,2,0)</f>
        <v>single</v>
      </c>
      <c r="M422" s="5" t="s">
        <v>768</v>
      </c>
      <c r="N422" s="28">
        <f>products[[#This Row],[buy price]]</f>
        <v>1000</v>
      </c>
      <c r="O422" s="5"/>
      <c r="P422" s="5">
        <v>1</v>
      </c>
      <c r="Q422" s="5" t="s">
        <v>636</v>
      </c>
      <c r="R422" s="5">
        <v>2400</v>
      </c>
      <c r="S422" s="5" t="s">
        <v>54</v>
      </c>
      <c r="T422" s="5">
        <v>1</v>
      </c>
      <c r="U422" s="5" t="s">
        <v>754</v>
      </c>
      <c r="V422" s="5" t="s">
        <v>876</v>
      </c>
      <c r="W422" s="5" t="s">
        <v>855</v>
      </c>
      <c r="X422" s="18" t="s">
        <v>631</v>
      </c>
      <c r="Y422" s="5">
        <v>210000</v>
      </c>
      <c r="Z422" s="5">
        <v>210145</v>
      </c>
      <c r="AA422" s="5">
        <v>1</v>
      </c>
    </row>
    <row r="423" spans="1:27" customFormat="1" x14ac:dyDescent="0.25">
      <c r="A423" s="5" t="s">
        <v>1047</v>
      </c>
      <c r="B423" s="5" t="s">
        <v>769</v>
      </c>
      <c r="C423" s="28">
        <v>1000</v>
      </c>
      <c r="D423" s="5"/>
      <c r="E423" s="5">
        <f>products[[#This Row],[stock]]*products[[#This Row],[buy price]]</f>
        <v>0</v>
      </c>
      <c r="F423" s="32">
        <v>1000</v>
      </c>
      <c r="G423" s="5">
        <v>10</v>
      </c>
      <c r="H423" s="5" t="s">
        <v>54</v>
      </c>
      <c r="I423" s="35">
        <v>2000</v>
      </c>
      <c r="J423" s="5" t="s">
        <v>54</v>
      </c>
      <c r="K423" s="5">
        <v>1</v>
      </c>
      <c r="L423" s="5" t="str">
        <f>VLOOKUP(products[[#This Row],[sellunit]],AJ:AK,2,0)</f>
        <v>single</v>
      </c>
      <c r="M423" s="5" t="s">
        <v>769</v>
      </c>
      <c r="N423" s="28">
        <f>products[[#This Row],[buy price]]</f>
        <v>1000</v>
      </c>
      <c r="O423" s="5"/>
      <c r="P423" s="5">
        <v>1</v>
      </c>
      <c r="Q423" s="5" t="s">
        <v>636</v>
      </c>
      <c r="R423" s="5">
        <v>1850</v>
      </c>
      <c r="S423" s="5" t="s">
        <v>54</v>
      </c>
      <c r="T423" s="5">
        <v>1</v>
      </c>
      <c r="U423" s="5" t="s">
        <v>754</v>
      </c>
      <c r="V423" s="5" t="s">
        <v>876</v>
      </c>
      <c r="W423" s="5" t="s">
        <v>855</v>
      </c>
      <c r="X423" s="18" t="s">
        <v>631</v>
      </c>
      <c r="Y423" s="5">
        <v>210000</v>
      </c>
      <c r="Z423" s="5">
        <v>210150</v>
      </c>
      <c r="AA423" s="5">
        <v>1</v>
      </c>
    </row>
    <row r="424" spans="1:27" customFormat="1" x14ac:dyDescent="0.25">
      <c r="A424" s="5" t="s">
        <v>1048</v>
      </c>
      <c r="B424" s="5" t="s">
        <v>770</v>
      </c>
      <c r="C424" s="28">
        <v>2000</v>
      </c>
      <c r="D424" s="5"/>
      <c r="E424" s="5">
        <f>products[[#This Row],[stock]]*products[[#This Row],[buy price]]</f>
        <v>0</v>
      </c>
      <c r="F424" s="32">
        <v>2000</v>
      </c>
      <c r="G424" s="5">
        <v>10</v>
      </c>
      <c r="H424" s="5" t="s">
        <v>54</v>
      </c>
      <c r="I424" s="35">
        <v>3500</v>
      </c>
      <c r="J424" s="5" t="s">
        <v>54</v>
      </c>
      <c r="K424" s="5">
        <v>1</v>
      </c>
      <c r="L424" s="5" t="str">
        <f>VLOOKUP(products[[#This Row],[sellunit]],AJ:AK,2,0)</f>
        <v>single</v>
      </c>
      <c r="M424" s="5" t="s">
        <v>770</v>
      </c>
      <c r="N424" s="28">
        <f>products[[#This Row],[buy price]]</f>
        <v>2000</v>
      </c>
      <c r="O424" s="5"/>
      <c r="P424" s="5">
        <v>1</v>
      </c>
      <c r="Q424" s="5" t="s">
        <v>636</v>
      </c>
      <c r="R424" s="5">
        <v>4400</v>
      </c>
      <c r="S424" s="5" t="s">
        <v>54</v>
      </c>
      <c r="T424" s="5">
        <v>1</v>
      </c>
      <c r="U424" s="5" t="s">
        <v>754</v>
      </c>
      <c r="V424" s="5" t="s">
        <v>876</v>
      </c>
      <c r="W424" s="5" t="s">
        <v>855</v>
      </c>
      <c r="X424" s="18" t="s">
        <v>631</v>
      </c>
      <c r="Y424" s="5">
        <v>210000</v>
      </c>
      <c r="Z424" s="5">
        <v>210155</v>
      </c>
      <c r="AA424" s="5">
        <v>1</v>
      </c>
    </row>
    <row r="425" spans="1:27" customFormat="1" x14ac:dyDescent="0.25">
      <c r="A425" s="5" t="s">
        <v>1049</v>
      </c>
      <c r="B425" s="5" t="s">
        <v>771</v>
      </c>
      <c r="C425" s="28">
        <v>1500</v>
      </c>
      <c r="D425" s="5"/>
      <c r="E425" s="5">
        <f>products[[#This Row],[stock]]*products[[#This Row],[buy price]]</f>
        <v>0</v>
      </c>
      <c r="F425" s="32">
        <v>1500</v>
      </c>
      <c r="G425" s="5">
        <v>10</v>
      </c>
      <c r="H425" s="5" t="s">
        <v>54</v>
      </c>
      <c r="I425" s="35">
        <v>2000</v>
      </c>
      <c r="J425" s="5" t="s">
        <v>54</v>
      </c>
      <c r="K425" s="5">
        <v>1</v>
      </c>
      <c r="L425" s="5" t="str">
        <f>VLOOKUP(products[[#This Row],[sellunit]],AJ:AK,2,0)</f>
        <v>single</v>
      </c>
      <c r="M425" s="5" t="s">
        <v>771</v>
      </c>
      <c r="N425" s="28">
        <f>products[[#This Row],[buy price]]</f>
        <v>1500</v>
      </c>
      <c r="O425" s="5"/>
      <c r="P425" s="5">
        <v>1</v>
      </c>
      <c r="Q425" s="5" t="s">
        <v>636</v>
      </c>
      <c r="R425" s="5">
        <v>3400</v>
      </c>
      <c r="S425" s="5" t="s">
        <v>54</v>
      </c>
      <c r="T425" s="5">
        <v>1</v>
      </c>
      <c r="U425" s="5" t="s">
        <v>754</v>
      </c>
      <c r="V425" s="5" t="s">
        <v>876</v>
      </c>
      <c r="W425" s="5" t="s">
        <v>855</v>
      </c>
      <c r="X425" s="18" t="s">
        <v>631</v>
      </c>
      <c r="Y425" s="5">
        <v>210000</v>
      </c>
      <c r="Z425" s="5">
        <v>210160</v>
      </c>
      <c r="AA425" s="5">
        <v>1</v>
      </c>
    </row>
    <row r="426" spans="1:27" customFormat="1" x14ac:dyDescent="0.25">
      <c r="A426" s="5" t="s">
        <v>1050</v>
      </c>
      <c r="B426" s="5" t="s">
        <v>772</v>
      </c>
      <c r="C426" s="28">
        <v>1000</v>
      </c>
      <c r="D426" s="5"/>
      <c r="E426" s="5">
        <f>products[[#This Row],[stock]]*products[[#This Row],[buy price]]</f>
        <v>0</v>
      </c>
      <c r="F426" s="32">
        <v>1000</v>
      </c>
      <c r="G426" s="5">
        <v>10</v>
      </c>
      <c r="H426" s="5" t="s">
        <v>54</v>
      </c>
      <c r="I426" s="35">
        <v>2000</v>
      </c>
      <c r="J426" s="5" t="s">
        <v>54</v>
      </c>
      <c r="K426" s="5">
        <v>1</v>
      </c>
      <c r="L426" s="5" t="str">
        <f>VLOOKUP(products[[#This Row],[sellunit]],AJ:AK,2,0)</f>
        <v>single</v>
      </c>
      <c r="M426" s="5" t="s">
        <v>772</v>
      </c>
      <c r="N426" s="28">
        <f>products[[#This Row],[buy price]]</f>
        <v>1000</v>
      </c>
      <c r="O426" s="5"/>
      <c r="P426" s="5">
        <v>1</v>
      </c>
      <c r="Q426" s="5" t="s">
        <v>636</v>
      </c>
      <c r="R426" s="5">
        <v>2400</v>
      </c>
      <c r="S426" s="5" t="s">
        <v>54</v>
      </c>
      <c r="T426" s="5">
        <v>1</v>
      </c>
      <c r="U426" s="5" t="s">
        <v>754</v>
      </c>
      <c r="V426" s="5" t="s">
        <v>876</v>
      </c>
      <c r="W426" s="5" t="s">
        <v>855</v>
      </c>
      <c r="X426" s="18" t="s">
        <v>631</v>
      </c>
      <c r="Y426" s="5">
        <v>210000</v>
      </c>
      <c r="Z426" s="5">
        <v>210165</v>
      </c>
      <c r="AA426" s="5">
        <v>1</v>
      </c>
    </row>
    <row r="427" spans="1:27" customFormat="1" x14ac:dyDescent="0.25">
      <c r="A427" s="5" t="s">
        <v>1051</v>
      </c>
      <c r="B427" s="5" t="s">
        <v>773</v>
      </c>
      <c r="C427" s="28">
        <v>2000</v>
      </c>
      <c r="D427" s="5"/>
      <c r="E427" s="5">
        <f>products[[#This Row],[stock]]*products[[#This Row],[buy price]]</f>
        <v>0</v>
      </c>
      <c r="F427" s="32">
        <v>2000</v>
      </c>
      <c r="G427" s="5">
        <v>10</v>
      </c>
      <c r="H427" s="5" t="s">
        <v>54</v>
      </c>
      <c r="I427" s="35">
        <v>3500</v>
      </c>
      <c r="J427" s="5" t="s">
        <v>54</v>
      </c>
      <c r="K427" s="5">
        <v>1</v>
      </c>
      <c r="L427" s="5" t="str">
        <f>VLOOKUP(products[[#This Row],[sellunit]],AJ:AK,2,0)</f>
        <v>single</v>
      </c>
      <c r="M427" s="5" t="s">
        <v>773</v>
      </c>
      <c r="N427" s="28">
        <f>products[[#This Row],[buy price]]</f>
        <v>2000</v>
      </c>
      <c r="O427" s="5"/>
      <c r="P427" s="5">
        <v>1</v>
      </c>
      <c r="Q427" s="5" t="s">
        <v>636</v>
      </c>
      <c r="R427" s="5">
        <v>3850</v>
      </c>
      <c r="S427" s="5" t="s">
        <v>54</v>
      </c>
      <c r="T427" s="5">
        <v>1</v>
      </c>
      <c r="U427" s="5" t="s">
        <v>754</v>
      </c>
      <c r="V427" s="5" t="s">
        <v>876</v>
      </c>
      <c r="W427" s="5" t="s">
        <v>855</v>
      </c>
      <c r="X427" s="18" t="s">
        <v>631</v>
      </c>
      <c r="Y427" s="5">
        <v>210000</v>
      </c>
      <c r="Z427" s="5">
        <v>210170</v>
      </c>
      <c r="AA427" s="5">
        <v>1</v>
      </c>
    </row>
    <row r="428" spans="1:27" customFormat="1" x14ac:dyDescent="0.25">
      <c r="A428" s="5" t="s">
        <v>1052</v>
      </c>
      <c r="B428" s="5" t="s">
        <v>774</v>
      </c>
      <c r="C428" s="28">
        <v>1500</v>
      </c>
      <c r="D428" s="5"/>
      <c r="E428" s="5">
        <f>products[[#This Row],[stock]]*products[[#This Row],[buy price]]</f>
        <v>0</v>
      </c>
      <c r="F428" s="32">
        <v>1500</v>
      </c>
      <c r="G428" s="5">
        <v>10</v>
      </c>
      <c r="H428" s="5" t="s">
        <v>54</v>
      </c>
      <c r="I428" s="35">
        <v>2850</v>
      </c>
      <c r="J428" s="5" t="s">
        <v>54</v>
      </c>
      <c r="K428" s="5">
        <v>1</v>
      </c>
      <c r="L428" s="5" t="str">
        <f>VLOOKUP(products[[#This Row],[sellunit]],AJ:AK,2,0)</f>
        <v>single</v>
      </c>
      <c r="M428" s="5" t="s">
        <v>774</v>
      </c>
      <c r="N428" s="28">
        <f>products[[#This Row],[buy price]]</f>
        <v>1500</v>
      </c>
      <c r="O428" s="5"/>
      <c r="P428" s="5">
        <v>1</v>
      </c>
      <c r="Q428" s="5" t="s">
        <v>636</v>
      </c>
      <c r="R428" s="5">
        <v>3400</v>
      </c>
      <c r="S428" s="5" t="s">
        <v>54</v>
      </c>
      <c r="T428" s="5">
        <v>1</v>
      </c>
      <c r="U428" s="5" t="s">
        <v>754</v>
      </c>
      <c r="V428" s="5" t="s">
        <v>876</v>
      </c>
      <c r="W428" s="5" t="s">
        <v>855</v>
      </c>
      <c r="X428" s="18" t="s">
        <v>631</v>
      </c>
      <c r="Y428" s="5">
        <v>210000</v>
      </c>
      <c r="Z428" s="5">
        <v>210175</v>
      </c>
      <c r="AA428" s="5">
        <v>1</v>
      </c>
    </row>
    <row r="429" spans="1:27" customFormat="1" x14ac:dyDescent="0.25">
      <c r="A429" s="5" t="s">
        <v>1053</v>
      </c>
      <c r="B429" s="5" t="s">
        <v>775</v>
      </c>
      <c r="C429" s="28">
        <v>2000</v>
      </c>
      <c r="D429" s="5"/>
      <c r="E429" s="5">
        <f>products[[#This Row],[stock]]*products[[#This Row],[buy price]]</f>
        <v>0</v>
      </c>
      <c r="F429" s="32">
        <v>2000</v>
      </c>
      <c r="G429" s="5">
        <v>10</v>
      </c>
      <c r="H429" s="5" t="s">
        <v>54</v>
      </c>
      <c r="I429" s="35">
        <v>3500</v>
      </c>
      <c r="J429" s="5" t="s">
        <v>54</v>
      </c>
      <c r="K429" s="5">
        <v>1</v>
      </c>
      <c r="L429" s="5" t="str">
        <f>VLOOKUP(products[[#This Row],[sellunit]],AJ:AK,2,0)</f>
        <v>single</v>
      </c>
      <c r="M429" s="5" t="s">
        <v>775</v>
      </c>
      <c r="N429" s="28">
        <f>products[[#This Row],[buy price]]</f>
        <v>2000</v>
      </c>
      <c r="O429" s="5"/>
      <c r="P429" s="5">
        <v>1</v>
      </c>
      <c r="Q429" s="5" t="s">
        <v>636</v>
      </c>
      <c r="R429" s="5">
        <v>4400</v>
      </c>
      <c r="S429" s="5" t="s">
        <v>54</v>
      </c>
      <c r="T429" s="5">
        <v>1</v>
      </c>
      <c r="U429" s="5" t="s">
        <v>754</v>
      </c>
      <c r="V429" s="5" t="s">
        <v>876</v>
      </c>
      <c r="W429" s="5" t="s">
        <v>855</v>
      </c>
      <c r="X429" s="18" t="s">
        <v>631</v>
      </c>
      <c r="Y429" s="5">
        <v>210000</v>
      </c>
      <c r="Z429" s="5">
        <v>210180</v>
      </c>
      <c r="AA429" s="5">
        <v>1</v>
      </c>
    </row>
    <row r="430" spans="1:27" customFormat="1" x14ac:dyDescent="0.25">
      <c r="A430" s="5" t="s">
        <v>1054</v>
      </c>
      <c r="B430" s="5" t="s">
        <v>776</v>
      </c>
      <c r="C430" s="28">
        <v>2500</v>
      </c>
      <c r="D430" s="5"/>
      <c r="E430" s="5">
        <f>products[[#This Row],[stock]]*products[[#This Row],[buy price]]</f>
        <v>0</v>
      </c>
      <c r="F430" s="32">
        <v>2500</v>
      </c>
      <c r="G430" s="5">
        <v>10</v>
      </c>
      <c r="H430" s="5" t="s">
        <v>54</v>
      </c>
      <c r="I430" s="35">
        <v>4000</v>
      </c>
      <c r="J430" s="5" t="s">
        <v>54</v>
      </c>
      <c r="K430" s="5">
        <v>0</v>
      </c>
      <c r="L430" s="5" t="str">
        <f>VLOOKUP(products[[#This Row],[sellunit]],AJ:AK,2,0)</f>
        <v>single</v>
      </c>
      <c r="M430" s="5" t="s">
        <v>776</v>
      </c>
      <c r="N430" s="28">
        <f>products[[#This Row],[buy price]]</f>
        <v>2500</v>
      </c>
      <c r="O430" s="5"/>
      <c r="P430" s="5">
        <v>1</v>
      </c>
      <c r="Q430" s="5" t="s">
        <v>636</v>
      </c>
      <c r="R430" s="5">
        <v>4500</v>
      </c>
      <c r="S430" s="5"/>
      <c r="T430" s="5">
        <v>0</v>
      </c>
      <c r="U430" s="5" t="s">
        <v>754</v>
      </c>
      <c r="V430" s="5" t="s">
        <v>876</v>
      </c>
      <c r="W430" s="5" t="s">
        <v>855</v>
      </c>
      <c r="X430" s="18" t="s">
        <v>631</v>
      </c>
      <c r="Y430" s="5">
        <v>210000</v>
      </c>
      <c r="Z430" s="5">
        <v>210185</v>
      </c>
      <c r="AA430" s="5">
        <v>1</v>
      </c>
    </row>
    <row r="431" spans="1:27" customFormat="1" x14ac:dyDescent="0.25">
      <c r="A431" s="5" t="s">
        <v>1055</v>
      </c>
      <c r="B431" s="5" t="s">
        <v>777</v>
      </c>
      <c r="C431" s="28">
        <v>2500</v>
      </c>
      <c r="D431" s="5"/>
      <c r="E431" s="5">
        <f>products[[#This Row],[stock]]*products[[#This Row],[buy price]]</f>
        <v>0</v>
      </c>
      <c r="F431" s="32">
        <v>2500</v>
      </c>
      <c r="G431" s="5">
        <v>10</v>
      </c>
      <c r="H431" s="5" t="s">
        <v>54</v>
      </c>
      <c r="I431" s="35">
        <v>4000</v>
      </c>
      <c r="J431" s="5" t="s">
        <v>54</v>
      </c>
      <c r="K431" s="5">
        <v>1</v>
      </c>
      <c r="L431" s="5" t="str">
        <f>VLOOKUP(products[[#This Row],[sellunit]],AJ:AK,2,0)</f>
        <v>single</v>
      </c>
      <c r="M431" s="5" t="s">
        <v>777</v>
      </c>
      <c r="N431" s="28">
        <f>products[[#This Row],[buy price]]</f>
        <v>2500</v>
      </c>
      <c r="O431" s="5"/>
      <c r="P431" s="5">
        <v>1</v>
      </c>
      <c r="Q431" s="5" t="s">
        <v>636</v>
      </c>
      <c r="R431" s="5">
        <v>4850</v>
      </c>
      <c r="S431" s="5" t="s">
        <v>54</v>
      </c>
      <c r="T431" s="5">
        <v>1</v>
      </c>
      <c r="U431" s="5" t="s">
        <v>754</v>
      </c>
      <c r="V431" s="5" t="s">
        <v>876</v>
      </c>
      <c r="W431" s="5" t="s">
        <v>855</v>
      </c>
      <c r="X431" s="18" t="s">
        <v>631</v>
      </c>
      <c r="Y431" s="5">
        <v>210000</v>
      </c>
      <c r="Z431" s="5">
        <v>210190</v>
      </c>
      <c r="AA431" s="5">
        <v>1</v>
      </c>
    </row>
    <row r="432" spans="1:27" customFormat="1" x14ac:dyDescent="0.25">
      <c r="A432" s="5" t="s">
        <v>1056</v>
      </c>
      <c r="B432" s="5" t="s">
        <v>778</v>
      </c>
      <c r="C432" s="28">
        <v>2000</v>
      </c>
      <c r="D432" s="5"/>
      <c r="E432" s="5">
        <f>products[[#This Row],[stock]]*products[[#This Row],[buy price]]</f>
        <v>0</v>
      </c>
      <c r="F432" s="32">
        <v>2000</v>
      </c>
      <c r="G432" s="5">
        <v>10</v>
      </c>
      <c r="H432" s="5" t="s">
        <v>54</v>
      </c>
      <c r="I432" s="35">
        <v>3500</v>
      </c>
      <c r="J432" s="5" t="s">
        <v>54</v>
      </c>
      <c r="K432" s="5">
        <v>1</v>
      </c>
      <c r="L432" s="5" t="str">
        <f>VLOOKUP(products[[#This Row],[sellunit]],AJ:AK,2,0)</f>
        <v>single</v>
      </c>
      <c r="M432" s="5" t="s">
        <v>778</v>
      </c>
      <c r="N432" s="28">
        <f>products[[#This Row],[buy price]]</f>
        <v>2000</v>
      </c>
      <c r="O432" s="5"/>
      <c r="P432" s="5">
        <v>1</v>
      </c>
      <c r="Q432" s="5" t="s">
        <v>636</v>
      </c>
      <c r="R432" s="5">
        <v>4400</v>
      </c>
      <c r="S432" s="5" t="s">
        <v>54</v>
      </c>
      <c r="T432" s="5">
        <v>1</v>
      </c>
      <c r="U432" s="5" t="s">
        <v>754</v>
      </c>
      <c r="V432" s="5" t="s">
        <v>876</v>
      </c>
      <c r="W432" s="5" t="s">
        <v>855</v>
      </c>
      <c r="X432" s="18" t="s">
        <v>631</v>
      </c>
      <c r="Y432" s="5">
        <v>210000</v>
      </c>
      <c r="Z432" s="5">
        <v>210195</v>
      </c>
      <c r="AA432" s="5">
        <v>1</v>
      </c>
    </row>
    <row r="433" spans="1:27" customFormat="1" x14ac:dyDescent="0.25">
      <c r="A433" s="5" t="s">
        <v>1324</v>
      </c>
      <c r="B433" s="5" t="s">
        <v>1325</v>
      </c>
      <c r="C433" s="28">
        <v>2100</v>
      </c>
      <c r="D433" s="5"/>
      <c r="E433" s="5">
        <f>products[[#This Row],[stock]]*products[[#This Row],[buy price]]</f>
        <v>0</v>
      </c>
      <c r="F433" s="32">
        <v>2100</v>
      </c>
      <c r="G433" s="5">
        <v>10</v>
      </c>
      <c r="H433" s="5" t="s">
        <v>54</v>
      </c>
      <c r="I433" s="35">
        <v>3500</v>
      </c>
      <c r="J433" s="5" t="s">
        <v>54</v>
      </c>
      <c r="K433" s="5">
        <v>1</v>
      </c>
      <c r="L433" s="5"/>
      <c r="M433" s="5"/>
      <c r="N433" s="28">
        <f>products[[#This Row],[buy price]]</f>
        <v>2100</v>
      </c>
      <c r="O433" s="5"/>
      <c r="P433" s="5"/>
      <c r="Q433" s="5"/>
      <c r="R433" s="5"/>
      <c r="S433" s="5"/>
      <c r="T433" s="5"/>
      <c r="U433" s="5"/>
      <c r="V433" s="5"/>
      <c r="W433" s="5"/>
      <c r="X433" s="18"/>
      <c r="Y433" s="5"/>
      <c r="Z433" s="5"/>
      <c r="AA433" s="5"/>
    </row>
    <row r="434" spans="1:27" customFormat="1" x14ac:dyDescent="0.25">
      <c r="A434" s="5" t="s">
        <v>1057</v>
      </c>
      <c r="B434" s="5" t="s">
        <v>779</v>
      </c>
      <c r="C434" s="28">
        <v>4000</v>
      </c>
      <c r="D434" s="5"/>
      <c r="E434" s="5">
        <f>products[[#This Row],[stock]]*products[[#This Row],[buy price]]</f>
        <v>0</v>
      </c>
      <c r="F434" s="32">
        <v>4000</v>
      </c>
      <c r="G434" s="5">
        <v>10</v>
      </c>
      <c r="H434" s="5" t="s">
        <v>54</v>
      </c>
      <c r="I434" s="35">
        <v>6000</v>
      </c>
      <c r="J434" s="5" t="s">
        <v>54</v>
      </c>
      <c r="K434" s="5">
        <v>1</v>
      </c>
      <c r="L434" s="5" t="str">
        <f>VLOOKUP(products[[#This Row],[sellunit]],AJ:AK,2,0)</f>
        <v>single</v>
      </c>
      <c r="M434" s="5" t="s">
        <v>779</v>
      </c>
      <c r="N434" s="28">
        <f>products[[#This Row],[buy price]]</f>
        <v>4000</v>
      </c>
      <c r="O434" s="5"/>
      <c r="P434" s="5">
        <v>1</v>
      </c>
      <c r="Q434" s="5" t="s">
        <v>636</v>
      </c>
      <c r="R434" s="5">
        <v>7200</v>
      </c>
      <c r="S434" s="5" t="s">
        <v>54</v>
      </c>
      <c r="T434" s="5">
        <v>1</v>
      </c>
      <c r="U434" s="5" t="s">
        <v>754</v>
      </c>
      <c r="V434" s="5" t="s">
        <v>876</v>
      </c>
      <c r="W434" s="5" t="s">
        <v>855</v>
      </c>
      <c r="X434" s="18" t="s">
        <v>631</v>
      </c>
      <c r="Y434" s="5">
        <v>210000</v>
      </c>
      <c r="Z434" s="5">
        <v>210200</v>
      </c>
      <c r="AA434" s="5">
        <v>1</v>
      </c>
    </row>
    <row r="435" spans="1:27" customFormat="1" x14ac:dyDescent="0.25">
      <c r="A435" s="5" t="s">
        <v>1058</v>
      </c>
      <c r="B435" s="5" t="s">
        <v>780</v>
      </c>
      <c r="C435" s="28">
        <v>4000</v>
      </c>
      <c r="D435" s="5"/>
      <c r="E435" s="5">
        <f>products[[#This Row],[stock]]*products[[#This Row],[buy price]]</f>
        <v>0</v>
      </c>
      <c r="F435" s="32">
        <v>4000</v>
      </c>
      <c r="G435" s="5">
        <v>10</v>
      </c>
      <c r="H435" s="5" t="s">
        <v>54</v>
      </c>
      <c r="I435" s="35">
        <v>6000</v>
      </c>
      <c r="J435" s="5" t="s">
        <v>54</v>
      </c>
      <c r="K435" s="5">
        <v>1</v>
      </c>
      <c r="L435" s="5" t="str">
        <f>VLOOKUP(products[[#This Row],[sellunit]],AJ:AK,2,0)</f>
        <v>single</v>
      </c>
      <c r="M435" s="5" t="s">
        <v>780</v>
      </c>
      <c r="N435" s="28">
        <f>products[[#This Row],[buy price]]</f>
        <v>4000</v>
      </c>
      <c r="O435" s="5"/>
      <c r="P435" s="5">
        <v>1</v>
      </c>
      <c r="Q435" s="5" t="s">
        <v>636</v>
      </c>
      <c r="R435" s="5">
        <v>7200</v>
      </c>
      <c r="S435" s="5" t="s">
        <v>54</v>
      </c>
      <c r="T435" s="5">
        <v>1</v>
      </c>
      <c r="U435" s="5" t="s">
        <v>754</v>
      </c>
      <c r="V435" s="5" t="s">
        <v>876</v>
      </c>
      <c r="W435" s="5" t="s">
        <v>855</v>
      </c>
      <c r="X435" s="18" t="s">
        <v>631</v>
      </c>
      <c r="Y435" s="5">
        <v>210000</v>
      </c>
      <c r="Z435" s="5">
        <v>210205</v>
      </c>
      <c r="AA435" s="5">
        <v>1</v>
      </c>
    </row>
    <row r="436" spans="1:27" customFormat="1" x14ac:dyDescent="0.25">
      <c r="A436" s="5" t="s">
        <v>1059</v>
      </c>
      <c r="B436" s="5" t="s">
        <v>781</v>
      </c>
      <c r="C436" s="28">
        <v>2000</v>
      </c>
      <c r="D436" s="5"/>
      <c r="E436" s="5">
        <f>products[[#This Row],[stock]]*products[[#This Row],[buy price]]</f>
        <v>0</v>
      </c>
      <c r="F436" s="32">
        <v>2000</v>
      </c>
      <c r="G436" s="5">
        <v>10</v>
      </c>
      <c r="H436" s="5" t="s">
        <v>54</v>
      </c>
      <c r="I436" s="35">
        <v>3000</v>
      </c>
      <c r="J436" s="5" t="s">
        <v>54</v>
      </c>
      <c r="K436" s="5">
        <v>1</v>
      </c>
      <c r="L436" s="5" t="str">
        <f>VLOOKUP(products[[#This Row],[sellunit]],AJ:AK,2,0)</f>
        <v>single</v>
      </c>
      <c r="M436" s="5" t="s">
        <v>781</v>
      </c>
      <c r="N436" s="28">
        <f>products[[#This Row],[buy price]]</f>
        <v>2000</v>
      </c>
      <c r="O436" s="5"/>
      <c r="P436" s="5">
        <v>1</v>
      </c>
      <c r="Q436" s="5" t="s">
        <v>636</v>
      </c>
      <c r="R436" s="5">
        <v>3850</v>
      </c>
      <c r="S436" s="5" t="s">
        <v>54</v>
      </c>
      <c r="T436" s="5">
        <v>1</v>
      </c>
      <c r="U436" s="5" t="s">
        <v>754</v>
      </c>
      <c r="V436" s="5" t="s">
        <v>876</v>
      </c>
      <c r="W436" s="5" t="s">
        <v>855</v>
      </c>
      <c r="X436" s="18" t="s">
        <v>631</v>
      </c>
      <c r="Y436" s="5">
        <v>210000</v>
      </c>
      <c r="Z436" s="5">
        <v>210210</v>
      </c>
      <c r="AA436" s="5">
        <v>1</v>
      </c>
    </row>
    <row r="437" spans="1:27" customFormat="1" x14ac:dyDescent="0.25">
      <c r="A437" s="5" t="s">
        <v>1060</v>
      </c>
      <c r="B437" s="5" t="s">
        <v>782</v>
      </c>
      <c r="C437" s="28">
        <v>1500</v>
      </c>
      <c r="D437" s="5"/>
      <c r="E437" s="5">
        <f>products[[#This Row],[stock]]*products[[#This Row],[buy price]]</f>
        <v>0</v>
      </c>
      <c r="F437" s="32">
        <v>1500</v>
      </c>
      <c r="G437" s="5">
        <v>10</v>
      </c>
      <c r="H437" s="5" t="s">
        <v>54</v>
      </c>
      <c r="I437" s="35">
        <v>3000</v>
      </c>
      <c r="J437" s="5" t="s">
        <v>54</v>
      </c>
      <c r="K437" s="5">
        <v>1</v>
      </c>
      <c r="L437" s="5" t="str">
        <f>VLOOKUP(products[[#This Row],[sellunit]],AJ:AK,2,0)</f>
        <v>single</v>
      </c>
      <c r="M437" s="5" t="s">
        <v>782</v>
      </c>
      <c r="N437" s="28">
        <f>products[[#This Row],[buy price]]</f>
        <v>1500</v>
      </c>
      <c r="O437" s="5"/>
      <c r="P437" s="5">
        <v>1</v>
      </c>
      <c r="Q437" s="5" t="s">
        <v>636</v>
      </c>
      <c r="R437" s="5">
        <v>3400</v>
      </c>
      <c r="S437" s="5" t="s">
        <v>54</v>
      </c>
      <c r="T437" s="5">
        <v>1</v>
      </c>
      <c r="U437" s="5" t="s">
        <v>754</v>
      </c>
      <c r="V437" s="5" t="s">
        <v>876</v>
      </c>
      <c r="W437" s="5" t="s">
        <v>855</v>
      </c>
      <c r="X437" s="18" t="s">
        <v>631</v>
      </c>
      <c r="Y437" s="5">
        <v>210000</v>
      </c>
      <c r="Z437" s="5">
        <v>210215</v>
      </c>
      <c r="AA437" s="5">
        <v>1</v>
      </c>
    </row>
    <row r="438" spans="1:27" customFormat="1" x14ac:dyDescent="0.25">
      <c r="A438" s="5" t="s">
        <v>1061</v>
      </c>
      <c r="B438" s="5" t="s">
        <v>783</v>
      </c>
      <c r="C438" s="28">
        <v>1500</v>
      </c>
      <c r="D438" s="5"/>
      <c r="E438" s="5">
        <f>products[[#This Row],[stock]]*products[[#This Row],[buy price]]</f>
        <v>0</v>
      </c>
      <c r="F438" s="32">
        <v>1500</v>
      </c>
      <c r="G438" s="5">
        <v>10</v>
      </c>
      <c r="H438" s="5" t="s">
        <v>54</v>
      </c>
      <c r="I438" s="35">
        <v>3000</v>
      </c>
      <c r="J438" s="5" t="s">
        <v>54</v>
      </c>
      <c r="K438" s="5">
        <v>1</v>
      </c>
      <c r="L438" s="5" t="str">
        <f>VLOOKUP(products[[#This Row],[sellunit]],AJ:AK,2,0)</f>
        <v>single</v>
      </c>
      <c r="M438" s="5" t="s">
        <v>783</v>
      </c>
      <c r="N438" s="28">
        <f>products[[#This Row],[buy price]]</f>
        <v>1500</v>
      </c>
      <c r="O438" s="5"/>
      <c r="P438" s="5">
        <v>1</v>
      </c>
      <c r="Q438" s="5" t="s">
        <v>636</v>
      </c>
      <c r="R438" s="5">
        <v>3400</v>
      </c>
      <c r="S438" s="5" t="s">
        <v>54</v>
      </c>
      <c r="T438" s="5">
        <v>1</v>
      </c>
      <c r="U438" s="5" t="s">
        <v>754</v>
      </c>
      <c r="V438" s="5" t="s">
        <v>876</v>
      </c>
      <c r="W438" s="5" t="s">
        <v>855</v>
      </c>
      <c r="X438" s="18" t="s">
        <v>631</v>
      </c>
      <c r="Y438" s="5">
        <v>210000</v>
      </c>
      <c r="Z438" s="5">
        <v>210220</v>
      </c>
      <c r="AA438" s="5">
        <v>1</v>
      </c>
    </row>
    <row r="439" spans="1:27" customFormat="1" x14ac:dyDescent="0.25">
      <c r="A439" s="5" t="s">
        <v>1062</v>
      </c>
      <c r="B439" s="5" t="s">
        <v>784</v>
      </c>
      <c r="C439" s="28">
        <v>5000</v>
      </c>
      <c r="D439" s="5"/>
      <c r="E439" s="5">
        <f>products[[#This Row],[stock]]*products[[#This Row],[buy price]]</f>
        <v>0</v>
      </c>
      <c r="F439" s="32">
        <v>5000</v>
      </c>
      <c r="G439" s="5">
        <v>10</v>
      </c>
      <c r="H439" s="5" t="s">
        <v>54</v>
      </c>
      <c r="I439" s="35">
        <v>7500</v>
      </c>
      <c r="J439" s="5" t="s">
        <v>54</v>
      </c>
      <c r="K439" s="5">
        <v>1</v>
      </c>
      <c r="L439" s="5" t="str">
        <f>VLOOKUP(products[[#This Row],[sellunit]],AJ:AK,2,0)</f>
        <v>single</v>
      </c>
      <c r="M439" s="5" t="s">
        <v>784</v>
      </c>
      <c r="N439" s="28">
        <f>products[[#This Row],[buy price]]</f>
        <v>5000</v>
      </c>
      <c r="O439" s="5"/>
      <c r="P439" s="5">
        <v>1</v>
      </c>
      <c r="Q439" s="5" t="s">
        <v>636</v>
      </c>
      <c r="R439" s="5">
        <v>8850</v>
      </c>
      <c r="S439" s="5" t="s">
        <v>54</v>
      </c>
      <c r="T439" s="5">
        <v>1</v>
      </c>
      <c r="U439" s="5" t="s">
        <v>754</v>
      </c>
      <c r="V439" s="5" t="s">
        <v>876</v>
      </c>
      <c r="W439" s="5" t="s">
        <v>855</v>
      </c>
      <c r="X439" s="18" t="s">
        <v>631</v>
      </c>
      <c r="Y439" s="5">
        <v>210000</v>
      </c>
      <c r="Z439" s="5">
        <v>210225</v>
      </c>
      <c r="AA439" s="5">
        <v>1</v>
      </c>
    </row>
    <row r="440" spans="1:27" customFormat="1" x14ac:dyDescent="0.25">
      <c r="A440" s="5" t="s">
        <v>1063</v>
      </c>
      <c r="B440" s="5" t="s">
        <v>785</v>
      </c>
      <c r="C440" s="28">
        <v>2000</v>
      </c>
      <c r="D440" s="5"/>
      <c r="E440" s="5">
        <f>products[[#This Row],[stock]]*products[[#This Row],[buy price]]</f>
        <v>0</v>
      </c>
      <c r="F440" s="32">
        <v>2000</v>
      </c>
      <c r="G440" s="5">
        <v>10</v>
      </c>
      <c r="H440" s="5" t="s">
        <v>54</v>
      </c>
      <c r="I440" s="35">
        <v>3000</v>
      </c>
      <c r="J440" s="5" t="s">
        <v>54</v>
      </c>
      <c r="K440" s="5">
        <v>1</v>
      </c>
      <c r="L440" s="5" t="str">
        <f>VLOOKUP(products[[#This Row],[sellunit]],AJ:AK,2,0)</f>
        <v>single</v>
      </c>
      <c r="M440" s="5" t="s">
        <v>785</v>
      </c>
      <c r="N440" s="28">
        <f>products[[#This Row],[buy price]]</f>
        <v>2000</v>
      </c>
      <c r="O440" s="5"/>
      <c r="P440" s="5">
        <v>1</v>
      </c>
      <c r="Q440" s="5" t="s">
        <v>636</v>
      </c>
      <c r="R440" s="5">
        <v>4400</v>
      </c>
      <c r="S440" s="5" t="s">
        <v>54</v>
      </c>
      <c r="T440" s="5">
        <v>1</v>
      </c>
      <c r="U440" s="5" t="s">
        <v>754</v>
      </c>
      <c r="V440" s="5" t="s">
        <v>876</v>
      </c>
      <c r="W440" s="5" t="s">
        <v>855</v>
      </c>
      <c r="X440" s="18" t="s">
        <v>631</v>
      </c>
      <c r="Y440" s="5">
        <v>210000</v>
      </c>
      <c r="Z440" s="5">
        <v>210230</v>
      </c>
      <c r="AA440" s="5">
        <v>1</v>
      </c>
    </row>
    <row r="441" spans="1:27" customFormat="1" x14ac:dyDescent="0.25">
      <c r="A441" s="5" t="s">
        <v>1064</v>
      </c>
      <c r="B441" s="5" t="s">
        <v>786</v>
      </c>
      <c r="C441" s="28">
        <v>2000</v>
      </c>
      <c r="D441" s="5"/>
      <c r="E441" s="5">
        <f>products[[#This Row],[stock]]*products[[#This Row],[buy price]]</f>
        <v>0</v>
      </c>
      <c r="F441" s="32">
        <v>2000</v>
      </c>
      <c r="G441" s="5">
        <v>10</v>
      </c>
      <c r="H441" s="5" t="s">
        <v>54</v>
      </c>
      <c r="I441" s="35">
        <v>3000</v>
      </c>
      <c r="J441" s="5" t="s">
        <v>54</v>
      </c>
      <c r="K441" s="5">
        <v>1</v>
      </c>
      <c r="L441" s="5" t="str">
        <f>VLOOKUP(products[[#This Row],[sellunit]],AJ:AK,2,0)</f>
        <v>single</v>
      </c>
      <c r="M441" s="5" t="s">
        <v>786</v>
      </c>
      <c r="N441" s="28">
        <f>products[[#This Row],[buy price]]</f>
        <v>2000</v>
      </c>
      <c r="O441" s="5"/>
      <c r="P441" s="5">
        <v>1</v>
      </c>
      <c r="Q441" s="5" t="s">
        <v>636</v>
      </c>
      <c r="R441" s="5">
        <v>3400</v>
      </c>
      <c r="S441" s="5" t="s">
        <v>54</v>
      </c>
      <c r="T441" s="5">
        <v>1</v>
      </c>
      <c r="U441" s="5" t="s">
        <v>754</v>
      </c>
      <c r="V441" s="5" t="s">
        <v>876</v>
      </c>
      <c r="W441" s="5" t="s">
        <v>855</v>
      </c>
      <c r="X441" s="18" t="s">
        <v>631</v>
      </c>
      <c r="Y441" s="5">
        <v>210000</v>
      </c>
      <c r="Z441" s="5">
        <v>210235</v>
      </c>
      <c r="AA441" s="5">
        <v>1</v>
      </c>
    </row>
    <row r="442" spans="1:27" customFormat="1" x14ac:dyDescent="0.25">
      <c r="A442" s="5" t="s">
        <v>1065</v>
      </c>
      <c r="B442" s="5" t="s">
        <v>787</v>
      </c>
      <c r="C442" s="28">
        <v>2000</v>
      </c>
      <c r="D442" s="5"/>
      <c r="E442" s="5">
        <f>products[[#This Row],[stock]]*products[[#This Row],[buy price]]</f>
        <v>0</v>
      </c>
      <c r="F442" s="32">
        <v>2000</v>
      </c>
      <c r="G442" s="5">
        <v>10</v>
      </c>
      <c r="H442" s="5" t="s">
        <v>54</v>
      </c>
      <c r="I442" s="35">
        <v>3000</v>
      </c>
      <c r="J442" s="5" t="s">
        <v>54</v>
      </c>
      <c r="K442" s="5">
        <v>1</v>
      </c>
      <c r="L442" s="5" t="str">
        <f>VLOOKUP(products[[#This Row],[sellunit]],AJ:AK,2,0)</f>
        <v>single</v>
      </c>
      <c r="M442" s="5" t="s">
        <v>787</v>
      </c>
      <c r="N442" s="28">
        <f>products[[#This Row],[buy price]]</f>
        <v>2000</v>
      </c>
      <c r="O442" s="5"/>
      <c r="P442" s="5">
        <v>1</v>
      </c>
      <c r="Q442" s="5" t="s">
        <v>636</v>
      </c>
      <c r="R442" s="5">
        <v>3400</v>
      </c>
      <c r="S442" s="5" t="s">
        <v>54</v>
      </c>
      <c r="T442" s="5">
        <v>1</v>
      </c>
      <c r="U442" s="5" t="s">
        <v>754</v>
      </c>
      <c r="V442" s="5" t="s">
        <v>876</v>
      </c>
      <c r="W442" s="5" t="s">
        <v>855</v>
      </c>
      <c r="X442" s="18" t="s">
        <v>631</v>
      </c>
      <c r="Y442" s="5">
        <v>210000</v>
      </c>
      <c r="Z442" s="5">
        <v>210240</v>
      </c>
      <c r="AA442" s="5">
        <v>1</v>
      </c>
    </row>
    <row r="443" spans="1:27" customFormat="1" x14ac:dyDescent="0.25">
      <c r="A443" s="5" t="s">
        <v>1066</v>
      </c>
      <c r="B443" s="5" t="s">
        <v>788</v>
      </c>
      <c r="C443" s="28">
        <v>2000</v>
      </c>
      <c r="D443" s="5"/>
      <c r="E443" s="5">
        <f>products[[#This Row],[stock]]*products[[#This Row],[buy price]]</f>
        <v>0</v>
      </c>
      <c r="F443" s="32">
        <v>2000</v>
      </c>
      <c r="G443" s="5">
        <v>10</v>
      </c>
      <c r="H443" s="5" t="s">
        <v>54</v>
      </c>
      <c r="I443" s="35">
        <v>3000</v>
      </c>
      <c r="J443" s="5" t="s">
        <v>54</v>
      </c>
      <c r="K443" s="5">
        <v>1</v>
      </c>
      <c r="L443" s="5" t="str">
        <f>VLOOKUP(products[[#This Row],[sellunit]],AJ:AK,2,0)</f>
        <v>single</v>
      </c>
      <c r="M443" s="5" t="s">
        <v>788</v>
      </c>
      <c r="N443" s="28">
        <f>products[[#This Row],[buy price]]</f>
        <v>2000</v>
      </c>
      <c r="O443" s="5"/>
      <c r="P443" s="5">
        <v>1</v>
      </c>
      <c r="Q443" s="5" t="s">
        <v>636</v>
      </c>
      <c r="R443" s="5">
        <v>3400</v>
      </c>
      <c r="S443" s="5" t="s">
        <v>54</v>
      </c>
      <c r="T443" s="5">
        <v>1</v>
      </c>
      <c r="U443" s="5" t="s">
        <v>754</v>
      </c>
      <c r="V443" s="5" t="s">
        <v>876</v>
      </c>
      <c r="W443" s="5" t="s">
        <v>855</v>
      </c>
      <c r="X443" s="18" t="s">
        <v>631</v>
      </c>
      <c r="Y443" s="5">
        <v>210000</v>
      </c>
      <c r="Z443" s="5">
        <v>210245</v>
      </c>
      <c r="AA443" s="5">
        <v>1</v>
      </c>
    </row>
    <row r="444" spans="1:27" customFormat="1" x14ac:dyDescent="0.25">
      <c r="A444" s="5" t="s">
        <v>1067</v>
      </c>
      <c r="B444" s="5" t="s">
        <v>789</v>
      </c>
      <c r="C444" s="28">
        <v>2000</v>
      </c>
      <c r="D444" s="5"/>
      <c r="E444" s="5">
        <f>products[[#This Row],[stock]]*products[[#This Row],[buy price]]</f>
        <v>0</v>
      </c>
      <c r="F444" s="32">
        <v>2000</v>
      </c>
      <c r="G444" s="5">
        <v>10</v>
      </c>
      <c r="H444" s="5" t="s">
        <v>54</v>
      </c>
      <c r="I444" s="35">
        <v>3000</v>
      </c>
      <c r="J444" s="5" t="s">
        <v>54</v>
      </c>
      <c r="K444" s="5">
        <v>1</v>
      </c>
      <c r="L444" s="5" t="str">
        <f>VLOOKUP(products[[#This Row],[sellunit]],AJ:AK,2,0)</f>
        <v>single</v>
      </c>
      <c r="M444" s="5" t="s">
        <v>789</v>
      </c>
      <c r="N444" s="28">
        <f>products[[#This Row],[buy price]]</f>
        <v>2000</v>
      </c>
      <c r="O444" s="5"/>
      <c r="P444" s="5">
        <v>1</v>
      </c>
      <c r="Q444" s="5" t="s">
        <v>636</v>
      </c>
      <c r="R444" s="5">
        <v>3400</v>
      </c>
      <c r="S444" s="5" t="s">
        <v>54</v>
      </c>
      <c r="T444" s="5">
        <v>1</v>
      </c>
      <c r="U444" s="5" t="s">
        <v>754</v>
      </c>
      <c r="V444" s="5" t="s">
        <v>876</v>
      </c>
      <c r="W444" s="5" t="s">
        <v>855</v>
      </c>
      <c r="X444" s="18" t="s">
        <v>631</v>
      </c>
      <c r="Y444" s="5">
        <v>210000</v>
      </c>
      <c r="Z444" s="5">
        <v>210250</v>
      </c>
      <c r="AA444" s="5">
        <v>1</v>
      </c>
    </row>
    <row r="445" spans="1:27" customFormat="1" x14ac:dyDescent="0.25">
      <c r="A445" s="5" t="s">
        <v>1068</v>
      </c>
      <c r="B445" s="5" t="s">
        <v>790</v>
      </c>
      <c r="C445" s="28">
        <v>5000</v>
      </c>
      <c r="D445" s="5"/>
      <c r="E445" s="5">
        <f>products[[#This Row],[stock]]*products[[#This Row],[buy price]]</f>
        <v>0</v>
      </c>
      <c r="F445" s="32">
        <v>5000</v>
      </c>
      <c r="G445" s="5">
        <v>10</v>
      </c>
      <c r="H445" s="5" t="s">
        <v>54</v>
      </c>
      <c r="I445" s="35">
        <v>7500</v>
      </c>
      <c r="J445" s="5" t="s">
        <v>54</v>
      </c>
      <c r="K445" s="5">
        <v>1</v>
      </c>
      <c r="L445" s="5" t="str">
        <f>VLOOKUP(products[[#This Row],[sellunit]],AJ:AK,2,0)</f>
        <v>single</v>
      </c>
      <c r="M445" s="5" t="s">
        <v>790</v>
      </c>
      <c r="N445" s="28">
        <f>products[[#This Row],[buy price]]</f>
        <v>5000</v>
      </c>
      <c r="O445" s="5"/>
      <c r="P445" s="5">
        <v>1</v>
      </c>
      <c r="Q445" s="5" t="s">
        <v>636</v>
      </c>
      <c r="R445" s="5">
        <v>8700</v>
      </c>
      <c r="S445" s="5" t="s">
        <v>54</v>
      </c>
      <c r="T445" s="5">
        <v>1</v>
      </c>
      <c r="U445" s="5" t="s">
        <v>754</v>
      </c>
      <c r="V445" s="5" t="s">
        <v>876</v>
      </c>
      <c r="W445" s="5" t="s">
        <v>855</v>
      </c>
      <c r="X445" s="18" t="s">
        <v>631</v>
      </c>
      <c r="Y445" s="5">
        <v>210000</v>
      </c>
      <c r="Z445" s="5">
        <v>210255</v>
      </c>
      <c r="AA445" s="5">
        <v>1</v>
      </c>
    </row>
    <row r="446" spans="1:27" customFormat="1" x14ac:dyDescent="0.25">
      <c r="A446" s="5" t="s">
        <v>1069</v>
      </c>
      <c r="B446" s="5" t="s">
        <v>791</v>
      </c>
      <c r="C446" s="28">
        <v>2500</v>
      </c>
      <c r="D446" s="5"/>
      <c r="E446" s="5">
        <f>products[[#This Row],[stock]]*products[[#This Row],[buy price]]</f>
        <v>0</v>
      </c>
      <c r="F446" s="32">
        <v>2500</v>
      </c>
      <c r="G446" s="5">
        <v>10</v>
      </c>
      <c r="H446" s="5" t="s">
        <v>54</v>
      </c>
      <c r="I446" s="35">
        <v>3500</v>
      </c>
      <c r="J446" s="5" t="s">
        <v>54</v>
      </c>
      <c r="K446" s="5">
        <v>1</v>
      </c>
      <c r="L446" s="5" t="str">
        <f>VLOOKUP(products[[#This Row],[sellunit]],AJ:AK,2,0)</f>
        <v>single</v>
      </c>
      <c r="M446" s="5" t="s">
        <v>791</v>
      </c>
      <c r="N446" s="28">
        <f>products[[#This Row],[buy price]]</f>
        <v>2500</v>
      </c>
      <c r="O446" s="5"/>
      <c r="P446" s="5">
        <v>1</v>
      </c>
      <c r="Q446" s="5" t="s">
        <v>636</v>
      </c>
      <c r="R446" s="5">
        <v>4400</v>
      </c>
      <c r="S446" s="5" t="s">
        <v>54</v>
      </c>
      <c r="T446" s="5">
        <v>1</v>
      </c>
      <c r="U446" s="5" t="s">
        <v>754</v>
      </c>
      <c r="V446" s="5" t="s">
        <v>876</v>
      </c>
      <c r="W446" s="5" t="s">
        <v>855</v>
      </c>
      <c r="X446" s="18" t="s">
        <v>631</v>
      </c>
      <c r="Y446" s="5">
        <v>210000</v>
      </c>
      <c r="Z446" s="5">
        <v>210260</v>
      </c>
      <c r="AA446" s="5">
        <v>1</v>
      </c>
    </row>
    <row r="447" spans="1:27" customFormat="1" x14ac:dyDescent="0.25">
      <c r="A447" s="5" t="s">
        <v>1070</v>
      </c>
      <c r="B447" s="5" t="s">
        <v>792</v>
      </c>
      <c r="C447" s="28">
        <v>3000</v>
      </c>
      <c r="D447" s="5"/>
      <c r="E447" s="5">
        <f>products[[#This Row],[stock]]*products[[#This Row],[buy price]]</f>
        <v>0</v>
      </c>
      <c r="F447" s="32">
        <v>3000</v>
      </c>
      <c r="G447" s="5">
        <v>10</v>
      </c>
      <c r="H447" s="5" t="s">
        <v>54</v>
      </c>
      <c r="I447" s="35">
        <v>5000</v>
      </c>
      <c r="J447" s="5" t="s">
        <v>54</v>
      </c>
      <c r="K447" s="5">
        <v>1</v>
      </c>
      <c r="L447" s="5" t="str">
        <f>VLOOKUP(products[[#This Row],[sellunit]],AJ:AK,2,0)</f>
        <v>single</v>
      </c>
      <c r="M447" s="5" t="s">
        <v>792</v>
      </c>
      <c r="N447" s="28">
        <f>products[[#This Row],[buy price]]</f>
        <v>3000</v>
      </c>
      <c r="O447" s="5"/>
      <c r="P447" s="5">
        <v>1</v>
      </c>
      <c r="Q447" s="5" t="s">
        <v>636</v>
      </c>
      <c r="R447" s="5">
        <v>6850</v>
      </c>
      <c r="S447" s="5" t="s">
        <v>54</v>
      </c>
      <c r="T447" s="5">
        <v>1</v>
      </c>
      <c r="U447" s="5" t="s">
        <v>754</v>
      </c>
      <c r="V447" s="5" t="s">
        <v>876</v>
      </c>
      <c r="W447" s="5" t="s">
        <v>855</v>
      </c>
      <c r="X447" s="18" t="s">
        <v>631</v>
      </c>
      <c r="Y447" s="5">
        <v>210000</v>
      </c>
      <c r="Z447" s="5">
        <v>210265</v>
      </c>
      <c r="AA447" s="5">
        <v>1</v>
      </c>
    </row>
    <row r="448" spans="1:27" customFormat="1" x14ac:dyDescent="0.25">
      <c r="A448" s="5" t="s">
        <v>1071</v>
      </c>
      <c r="B448" s="5" t="s">
        <v>793</v>
      </c>
      <c r="C448" s="28">
        <v>2000</v>
      </c>
      <c r="D448" s="5"/>
      <c r="E448" s="5">
        <f>products[[#This Row],[stock]]*products[[#This Row],[buy price]]</f>
        <v>0</v>
      </c>
      <c r="F448" s="32">
        <v>2000</v>
      </c>
      <c r="G448" s="5">
        <v>10</v>
      </c>
      <c r="H448" s="5" t="s">
        <v>54</v>
      </c>
      <c r="I448" s="35">
        <v>3000</v>
      </c>
      <c r="J448" s="5" t="s">
        <v>54</v>
      </c>
      <c r="K448" s="5">
        <v>1</v>
      </c>
      <c r="L448" s="5" t="str">
        <f>VLOOKUP(products[[#This Row],[sellunit]],AJ:AK,2,0)</f>
        <v>single</v>
      </c>
      <c r="M448" s="5" t="s">
        <v>793</v>
      </c>
      <c r="N448" s="28">
        <f>products[[#This Row],[buy price]]</f>
        <v>2000</v>
      </c>
      <c r="O448" s="5"/>
      <c r="P448" s="5">
        <v>1</v>
      </c>
      <c r="Q448" s="5" t="s">
        <v>636</v>
      </c>
      <c r="R448" s="5">
        <v>3850</v>
      </c>
      <c r="S448" s="5" t="s">
        <v>54</v>
      </c>
      <c r="T448" s="5">
        <v>1</v>
      </c>
      <c r="U448" s="5" t="s">
        <v>754</v>
      </c>
      <c r="V448" s="5" t="s">
        <v>876</v>
      </c>
      <c r="W448" s="5" t="s">
        <v>855</v>
      </c>
      <c r="X448" s="18" t="s">
        <v>631</v>
      </c>
      <c r="Y448" s="5">
        <v>210000</v>
      </c>
      <c r="Z448" s="5">
        <v>210270</v>
      </c>
      <c r="AA448" s="5">
        <v>1</v>
      </c>
    </row>
    <row r="449" spans="1:27" customFormat="1" x14ac:dyDescent="0.25">
      <c r="A449" s="5" t="s">
        <v>1072</v>
      </c>
      <c r="B449" s="5" t="s">
        <v>794</v>
      </c>
      <c r="C449" s="28">
        <v>2000</v>
      </c>
      <c r="D449" s="5"/>
      <c r="E449" s="5">
        <f>products[[#This Row],[stock]]*products[[#This Row],[buy price]]</f>
        <v>0</v>
      </c>
      <c r="F449" s="32">
        <v>2000</v>
      </c>
      <c r="G449" s="5">
        <v>10</v>
      </c>
      <c r="H449" s="5" t="s">
        <v>54</v>
      </c>
      <c r="I449" s="35">
        <v>3500</v>
      </c>
      <c r="J449" s="5" t="s">
        <v>54</v>
      </c>
      <c r="K449" s="5">
        <v>1</v>
      </c>
      <c r="L449" s="5" t="str">
        <f>VLOOKUP(products[[#This Row],[sellunit]],AJ:AK,2,0)</f>
        <v>single</v>
      </c>
      <c r="M449" s="5" t="s">
        <v>794</v>
      </c>
      <c r="N449" s="28">
        <f>products[[#This Row],[buy price]]</f>
        <v>2000</v>
      </c>
      <c r="O449" s="5"/>
      <c r="P449" s="5">
        <v>1</v>
      </c>
      <c r="Q449" s="5" t="s">
        <v>636</v>
      </c>
      <c r="R449" s="5">
        <v>3850</v>
      </c>
      <c r="S449" s="5" t="s">
        <v>54</v>
      </c>
      <c r="T449" s="5">
        <v>1</v>
      </c>
      <c r="U449" s="5" t="s">
        <v>754</v>
      </c>
      <c r="V449" s="5" t="s">
        <v>876</v>
      </c>
      <c r="W449" s="5" t="s">
        <v>855</v>
      </c>
      <c r="X449" s="18" t="s">
        <v>631</v>
      </c>
      <c r="Y449" s="5">
        <v>210000</v>
      </c>
      <c r="Z449" s="5">
        <v>210275</v>
      </c>
      <c r="AA449" s="5">
        <v>1</v>
      </c>
    </row>
    <row r="450" spans="1:27" customFormat="1" x14ac:dyDescent="0.25">
      <c r="A450" s="5" t="s">
        <v>1073</v>
      </c>
      <c r="B450" s="5" t="s">
        <v>795</v>
      </c>
      <c r="C450" s="28">
        <v>6000</v>
      </c>
      <c r="D450" s="5"/>
      <c r="E450" s="5">
        <f>products[[#This Row],[stock]]*products[[#This Row],[buy price]]</f>
        <v>0</v>
      </c>
      <c r="F450" s="32">
        <v>6000</v>
      </c>
      <c r="G450" s="5">
        <v>10</v>
      </c>
      <c r="H450" s="5" t="s">
        <v>54</v>
      </c>
      <c r="I450" s="35">
        <v>8000</v>
      </c>
      <c r="J450" s="5" t="s">
        <v>54</v>
      </c>
      <c r="K450" s="5">
        <v>1</v>
      </c>
      <c r="L450" s="5" t="str">
        <f>VLOOKUP(products[[#This Row],[sellunit]],AJ:AK,2,0)</f>
        <v>single</v>
      </c>
      <c r="M450" s="5" t="s">
        <v>795</v>
      </c>
      <c r="N450" s="28">
        <f>products[[#This Row],[buy price]]</f>
        <v>6000</v>
      </c>
      <c r="O450" s="5"/>
      <c r="P450" s="5">
        <v>1</v>
      </c>
      <c r="Q450" s="5" t="s">
        <v>636</v>
      </c>
      <c r="R450" s="5">
        <v>9700</v>
      </c>
      <c r="S450" s="5" t="s">
        <v>54</v>
      </c>
      <c r="T450" s="5">
        <v>1</v>
      </c>
      <c r="U450" s="5" t="s">
        <v>754</v>
      </c>
      <c r="V450" s="5" t="s">
        <v>876</v>
      </c>
      <c r="W450" s="5" t="s">
        <v>855</v>
      </c>
      <c r="X450" s="18" t="s">
        <v>631</v>
      </c>
      <c r="Y450" s="5">
        <v>210000</v>
      </c>
      <c r="Z450" s="5">
        <v>210280</v>
      </c>
      <c r="AA450" s="5">
        <v>1</v>
      </c>
    </row>
    <row r="451" spans="1:27" customFormat="1" x14ac:dyDescent="0.25">
      <c r="A451" s="30" t="s">
        <v>1319</v>
      </c>
      <c r="B451" s="30" t="s">
        <v>1326</v>
      </c>
      <c r="C451" s="28">
        <v>3100</v>
      </c>
      <c r="D451" s="5"/>
      <c r="E451" s="5">
        <f>products[[#This Row],[stock]]*products[[#This Row],[buy price]]</f>
        <v>0</v>
      </c>
      <c r="F451" s="32">
        <v>3100</v>
      </c>
      <c r="G451" s="5">
        <v>10</v>
      </c>
      <c r="H451" s="5" t="s">
        <v>54</v>
      </c>
      <c r="I451" s="35">
        <v>5000</v>
      </c>
      <c r="J451" s="5" t="s">
        <v>54</v>
      </c>
      <c r="K451" s="5">
        <v>1</v>
      </c>
      <c r="L451" s="5"/>
      <c r="M451" s="5"/>
      <c r="N451" s="28">
        <f>products[[#This Row],[buy price]]</f>
        <v>3100</v>
      </c>
      <c r="O451" s="5"/>
      <c r="P451" s="5"/>
      <c r="Q451" s="5"/>
      <c r="R451" s="5"/>
      <c r="S451" s="5"/>
      <c r="T451" s="5"/>
      <c r="U451" s="5"/>
      <c r="V451" s="5"/>
      <c r="W451" s="5"/>
      <c r="X451" s="18"/>
      <c r="Y451" s="5"/>
      <c r="Z451" s="5"/>
      <c r="AA451" s="5"/>
    </row>
    <row r="452" spans="1:27" customFormat="1" x14ac:dyDescent="0.25">
      <c r="A452" s="30" t="s">
        <v>1320</v>
      </c>
      <c r="B452" s="30" t="s">
        <v>1327</v>
      </c>
      <c r="C452" s="28">
        <v>2100</v>
      </c>
      <c r="D452" s="5"/>
      <c r="E452" s="5">
        <f>products[[#This Row],[stock]]*products[[#This Row],[buy price]]</f>
        <v>0</v>
      </c>
      <c r="F452" s="32">
        <v>2100</v>
      </c>
      <c r="G452" s="5">
        <v>10</v>
      </c>
      <c r="H452" s="5" t="s">
        <v>54</v>
      </c>
      <c r="I452" s="35">
        <v>3000</v>
      </c>
      <c r="J452" s="5" t="s">
        <v>54</v>
      </c>
      <c r="K452" s="5">
        <v>1</v>
      </c>
      <c r="L452" s="5"/>
      <c r="M452" s="5"/>
      <c r="N452" s="28">
        <f>products[[#This Row],[buy price]]</f>
        <v>2100</v>
      </c>
      <c r="O452" s="5"/>
      <c r="P452" s="5"/>
      <c r="Q452" s="5"/>
      <c r="R452" s="5"/>
      <c r="S452" s="5"/>
      <c r="T452" s="5"/>
      <c r="U452" s="5"/>
      <c r="V452" s="5"/>
      <c r="W452" s="5"/>
      <c r="X452" s="18"/>
      <c r="Y452" s="5"/>
      <c r="Z452" s="5"/>
      <c r="AA452" s="5"/>
    </row>
    <row r="453" spans="1:27" customFormat="1" x14ac:dyDescent="0.25">
      <c r="A453" s="30" t="s">
        <v>1321</v>
      </c>
      <c r="B453" s="30" t="s">
        <v>1328</v>
      </c>
      <c r="C453" s="28">
        <v>2100</v>
      </c>
      <c r="D453" s="5"/>
      <c r="E453" s="5">
        <f>products[[#This Row],[stock]]*products[[#This Row],[buy price]]</f>
        <v>0</v>
      </c>
      <c r="F453" s="32">
        <v>2100</v>
      </c>
      <c r="G453" s="5">
        <v>10</v>
      </c>
      <c r="H453" s="5" t="s">
        <v>54</v>
      </c>
      <c r="I453" s="35">
        <v>3000</v>
      </c>
      <c r="J453" s="5" t="s">
        <v>54</v>
      </c>
      <c r="K453" s="5">
        <v>1</v>
      </c>
      <c r="L453" s="5"/>
      <c r="M453" s="5"/>
      <c r="N453" s="28">
        <f>products[[#This Row],[buy price]]</f>
        <v>2100</v>
      </c>
      <c r="O453" s="5"/>
      <c r="P453" s="5"/>
      <c r="Q453" s="5"/>
      <c r="R453" s="5"/>
      <c r="S453" s="5"/>
      <c r="T453" s="5"/>
      <c r="U453" s="5"/>
      <c r="V453" s="5"/>
      <c r="W453" s="5"/>
      <c r="X453" s="18"/>
      <c r="Y453" s="5"/>
      <c r="Z453" s="5"/>
      <c r="AA453" s="5"/>
    </row>
    <row r="454" spans="1:27" customFormat="1" x14ac:dyDescent="0.25">
      <c r="A454" s="30" t="s">
        <v>1322</v>
      </c>
      <c r="B454" s="30" t="s">
        <v>1329</v>
      </c>
      <c r="C454" s="28">
        <v>3100</v>
      </c>
      <c r="D454" s="5"/>
      <c r="E454" s="5">
        <f>products[[#This Row],[stock]]*products[[#This Row],[buy price]]</f>
        <v>0</v>
      </c>
      <c r="F454" s="32">
        <v>3100</v>
      </c>
      <c r="G454" s="5">
        <v>10</v>
      </c>
      <c r="H454" s="5" t="s">
        <v>54</v>
      </c>
      <c r="I454" s="35">
        <v>5000</v>
      </c>
      <c r="J454" s="5" t="s">
        <v>54</v>
      </c>
      <c r="K454" s="5">
        <v>1</v>
      </c>
      <c r="L454" s="5"/>
      <c r="M454" s="5"/>
      <c r="N454" s="28">
        <f>products[[#This Row],[buy price]]</f>
        <v>3100</v>
      </c>
      <c r="O454" s="5"/>
      <c r="P454" s="5"/>
      <c r="Q454" s="5"/>
      <c r="R454" s="5"/>
      <c r="S454" s="5"/>
      <c r="T454" s="5"/>
      <c r="U454" s="5"/>
      <c r="V454" s="5"/>
      <c r="W454" s="5"/>
      <c r="X454" s="18"/>
      <c r="Y454" s="5"/>
      <c r="Z454" s="5"/>
      <c r="AA454" s="5"/>
    </row>
    <row r="455" spans="1:27" customFormat="1" x14ac:dyDescent="0.25">
      <c r="A455" s="31"/>
      <c r="B455" s="5" t="s">
        <v>796</v>
      </c>
      <c r="C455" s="28">
        <v>3500</v>
      </c>
      <c r="D455" s="5"/>
      <c r="E455" s="5">
        <f>products[[#This Row],[stock]]*products[[#This Row],[buy price]]</f>
        <v>0</v>
      </c>
      <c r="F455" s="32">
        <v>3500</v>
      </c>
      <c r="G455" s="5">
        <v>0</v>
      </c>
      <c r="H455" s="5"/>
      <c r="I455" s="35"/>
      <c r="J455" s="5" t="s">
        <v>54</v>
      </c>
      <c r="K455" s="5">
        <v>0</v>
      </c>
      <c r="L455" s="5">
        <f>VLOOKUP(products[[#This Row],[sellunit]],AJ:AK,2,0)</f>
        <v>0</v>
      </c>
      <c r="M455" s="5" t="s">
        <v>796</v>
      </c>
      <c r="N455" s="28">
        <f>products[[#This Row],[buy price]]</f>
        <v>3500</v>
      </c>
      <c r="O455" s="5"/>
      <c r="P455" s="5">
        <v>1</v>
      </c>
      <c r="Q455" s="5" t="s">
        <v>636</v>
      </c>
      <c r="R455" s="5">
        <v>6000</v>
      </c>
      <c r="S455" s="5"/>
      <c r="T455" s="5">
        <v>0</v>
      </c>
      <c r="U455" s="5"/>
      <c r="V455" s="5" t="s">
        <v>876</v>
      </c>
      <c r="W455" s="5" t="s">
        <v>855</v>
      </c>
      <c r="X455" s="18" t="s">
        <v>631</v>
      </c>
      <c r="Y455" s="5">
        <v>210000</v>
      </c>
      <c r="Z455" s="5">
        <v>210285</v>
      </c>
      <c r="AA455" s="5">
        <v>1</v>
      </c>
    </row>
    <row r="456" spans="1:27" customFormat="1" x14ac:dyDescent="0.25">
      <c r="A456" s="30" t="s">
        <v>1308</v>
      </c>
      <c r="B456" s="5" t="s">
        <v>1296</v>
      </c>
      <c r="C456" s="28">
        <v>5000</v>
      </c>
      <c r="D456" s="5"/>
      <c r="E456" s="5">
        <f>products[[#This Row],[stock]]*products[[#This Row],[buy price]]</f>
        <v>0</v>
      </c>
      <c r="F456" s="32">
        <v>5000</v>
      </c>
      <c r="G456" s="5">
        <v>10</v>
      </c>
      <c r="H456" s="5" t="s">
        <v>54</v>
      </c>
      <c r="I456" s="35">
        <v>6000</v>
      </c>
      <c r="J456" s="5" t="s">
        <v>54</v>
      </c>
      <c r="K456" s="5">
        <v>1</v>
      </c>
      <c r="L456" s="5"/>
      <c r="M456" s="5" t="s">
        <v>1296</v>
      </c>
      <c r="N456" s="28">
        <f>products[[#This Row],[buy price]]</f>
        <v>5000</v>
      </c>
      <c r="O456" s="5"/>
      <c r="P456" s="5"/>
      <c r="Q456" s="5"/>
      <c r="R456" s="5">
        <v>8700</v>
      </c>
      <c r="S456" s="5"/>
      <c r="T456" s="5">
        <v>1</v>
      </c>
      <c r="U456" s="5"/>
      <c r="V456" s="5"/>
      <c r="W456" s="5"/>
      <c r="X456" s="18"/>
      <c r="Y456" s="5"/>
      <c r="Z456" s="5"/>
      <c r="AA456" s="5"/>
    </row>
    <row r="457" spans="1:27" customFormat="1" x14ac:dyDescent="0.25">
      <c r="A457" s="30" t="s">
        <v>1309</v>
      </c>
      <c r="B457" s="5" t="s">
        <v>1307</v>
      </c>
      <c r="C457" s="28">
        <v>5000</v>
      </c>
      <c r="D457" s="5"/>
      <c r="E457" s="5">
        <f>products[[#This Row],[stock]]*products[[#This Row],[buy price]]</f>
        <v>0</v>
      </c>
      <c r="F457" s="32">
        <v>5000</v>
      </c>
      <c r="G457" s="5">
        <v>10</v>
      </c>
      <c r="H457" s="5" t="s">
        <v>54</v>
      </c>
      <c r="I457" s="35">
        <v>6000</v>
      </c>
      <c r="J457" s="5" t="s">
        <v>54</v>
      </c>
      <c r="K457" s="5">
        <v>1</v>
      </c>
      <c r="L457" s="5"/>
      <c r="M457" s="5" t="s">
        <v>1307</v>
      </c>
      <c r="N457" s="28">
        <f>products[[#This Row],[buy price]]</f>
        <v>5000</v>
      </c>
      <c r="O457" s="5"/>
      <c r="P457" s="5"/>
      <c r="Q457" s="5"/>
      <c r="R457" s="5">
        <v>8700</v>
      </c>
      <c r="S457" s="5"/>
      <c r="T457" s="5">
        <v>1</v>
      </c>
      <c r="U457" s="5"/>
      <c r="V457" s="5"/>
      <c r="W457" s="5"/>
      <c r="X457" s="18"/>
      <c r="Y457" s="5"/>
      <c r="Z457" s="5"/>
      <c r="AA457" s="5"/>
    </row>
    <row r="458" spans="1:27" customFormat="1" x14ac:dyDescent="0.25">
      <c r="A458" s="30" t="s">
        <v>1310</v>
      </c>
      <c r="B458" s="5" t="s">
        <v>1300</v>
      </c>
      <c r="C458" s="28">
        <v>5000</v>
      </c>
      <c r="D458" s="5"/>
      <c r="E458" s="5">
        <f>products[[#This Row],[stock]]*products[[#This Row],[buy price]]</f>
        <v>0</v>
      </c>
      <c r="F458" s="32">
        <v>5000</v>
      </c>
      <c r="G458" s="5">
        <v>10</v>
      </c>
      <c r="H458" s="5" t="s">
        <v>54</v>
      </c>
      <c r="I458" s="35">
        <v>6000</v>
      </c>
      <c r="J458" s="5" t="s">
        <v>54</v>
      </c>
      <c r="K458" s="5">
        <v>1</v>
      </c>
      <c r="L458" s="5"/>
      <c r="M458" s="5" t="s">
        <v>1300</v>
      </c>
      <c r="N458" s="28">
        <f>products[[#This Row],[buy price]]</f>
        <v>5000</v>
      </c>
      <c r="O458" s="5"/>
      <c r="P458" s="5"/>
      <c r="Q458" s="5"/>
      <c r="R458" s="5">
        <v>8700</v>
      </c>
      <c r="S458" s="5"/>
      <c r="T458" s="5">
        <v>1</v>
      </c>
      <c r="U458" s="5"/>
      <c r="V458" s="5"/>
      <c r="W458" s="5"/>
      <c r="X458" s="18"/>
      <c r="Y458" s="5"/>
      <c r="Z458" s="5"/>
      <c r="AA458" s="5"/>
    </row>
    <row r="459" spans="1:27" customFormat="1" x14ac:dyDescent="0.25">
      <c r="A459" s="30" t="s">
        <v>1311</v>
      </c>
      <c r="B459" s="5" t="s">
        <v>1297</v>
      </c>
      <c r="C459" s="28">
        <v>4000</v>
      </c>
      <c r="D459" s="5"/>
      <c r="E459" s="5">
        <f>products[[#This Row],[stock]]*products[[#This Row],[buy price]]</f>
        <v>0</v>
      </c>
      <c r="F459" s="32">
        <v>4000</v>
      </c>
      <c r="G459" s="5">
        <v>10</v>
      </c>
      <c r="H459" s="5" t="s">
        <v>54</v>
      </c>
      <c r="I459" s="35">
        <v>4800</v>
      </c>
      <c r="J459" s="5" t="s">
        <v>54</v>
      </c>
      <c r="K459" s="5">
        <v>1</v>
      </c>
      <c r="L459" s="5"/>
      <c r="M459" s="5" t="s">
        <v>1297</v>
      </c>
      <c r="N459" s="28">
        <f>products[[#This Row],[buy price]]</f>
        <v>4000</v>
      </c>
      <c r="O459" s="5"/>
      <c r="P459" s="5"/>
      <c r="Q459" s="5"/>
      <c r="R459" s="5">
        <v>7750</v>
      </c>
      <c r="S459" s="5"/>
      <c r="T459" s="5">
        <v>1</v>
      </c>
      <c r="U459" s="5"/>
      <c r="V459" s="5"/>
      <c r="W459" s="5"/>
      <c r="X459" s="18"/>
      <c r="Y459" s="5"/>
      <c r="Z459" s="5"/>
      <c r="AA459" s="5"/>
    </row>
    <row r="460" spans="1:27" customFormat="1" x14ac:dyDescent="0.25">
      <c r="A460" s="30" t="s">
        <v>1312</v>
      </c>
      <c r="B460" s="5" t="s">
        <v>1298</v>
      </c>
      <c r="C460" s="28">
        <v>4000</v>
      </c>
      <c r="D460" s="5"/>
      <c r="E460" s="5">
        <f>products[[#This Row],[stock]]*products[[#This Row],[buy price]]</f>
        <v>0</v>
      </c>
      <c r="F460" s="32">
        <v>4000</v>
      </c>
      <c r="G460" s="5">
        <v>10</v>
      </c>
      <c r="H460" s="5" t="s">
        <v>54</v>
      </c>
      <c r="I460" s="35">
        <v>4800</v>
      </c>
      <c r="J460" s="5" t="s">
        <v>54</v>
      </c>
      <c r="K460" s="5">
        <v>1</v>
      </c>
      <c r="L460" s="5"/>
      <c r="M460" s="5" t="s">
        <v>1298</v>
      </c>
      <c r="N460" s="28">
        <f>products[[#This Row],[buy price]]</f>
        <v>4000</v>
      </c>
      <c r="O460" s="5"/>
      <c r="P460" s="5"/>
      <c r="Q460" s="5"/>
      <c r="R460" s="5">
        <v>7750</v>
      </c>
      <c r="S460" s="5"/>
      <c r="T460" s="5">
        <v>1</v>
      </c>
      <c r="U460" s="5"/>
      <c r="V460" s="5"/>
      <c r="W460" s="5"/>
      <c r="X460" s="18"/>
      <c r="Y460" s="5"/>
      <c r="Z460" s="5"/>
      <c r="AA460" s="5"/>
    </row>
    <row r="461" spans="1:27" customFormat="1" x14ac:dyDescent="0.25">
      <c r="A461" s="30" t="s">
        <v>1313</v>
      </c>
      <c r="B461" s="5" t="s">
        <v>1299</v>
      </c>
      <c r="C461" s="28">
        <v>4000</v>
      </c>
      <c r="D461" s="5"/>
      <c r="E461" s="5">
        <f>products[[#This Row],[stock]]*products[[#This Row],[buy price]]</f>
        <v>0</v>
      </c>
      <c r="F461" s="32">
        <v>4000</v>
      </c>
      <c r="G461" s="5">
        <v>10</v>
      </c>
      <c r="H461" s="5" t="s">
        <v>54</v>
      </c>
      <c r="I461" s="35">
        <v>4800</v>
      </c>
      <c r="J461" s="5" t="s">
        <v>54</v>
      </c>
      <c r="K461" s="5">
        <v>1</v>
      </c>
      <c r="L461" s="5"/>
      <c r="M461" s="5" t="s">
        <v>1299</v>
      </c>
      <c r="N461" s="28">
        <f>products[[#This Row],[buy price]]</f>
        <v>4000</v>
      </c>
      <c r="O461" s="5"/>
      <c r="P461" s="5"/>
      <c r="Q461" s="5"/>
      <c r="R461" s="5">
        <v>7750</v>
      </c>
      <c r="S461" s="5"/>
      <c r="T461" s="5">
        <v>1</v>
      </c>
      <c r="U461" s="5"/>
      <c r="V461" s="5"/>
      <c r="W461" s="5"/>
      <c r="X461" s="18"/>
      <c r="Y461" s="5"/>
      <c r="Z461" s="5"/>
      <c r="AA461" s="5"/>
    </row>
    <row r="462" spans="1:27" customFormat="1" x14ac:dyDescent="0.25">
      <c r="A462" s="30" t="s">
        <v>1314</v>
      </c>
      <c r="B462" s="5" t="s">
        <v>1303</v>
      </c>
      <c r="C462" s="28">
        <v>4000</v>
      </c>
      <c r="D462" s="5"/>
      <c r="E462" s="5">
        <f>products[[#This Row],[stock]]*products[[#This Row],[buy price]]</f>
        <v>0</v>
      </c>
      <c r="F462" s="32">
        <v>4000</v>
      </c>
      <c r="G462" s="5">
        <v>10</v>
      </c>
      <c r="H462" s="5" t="s">
        <v>54</v>
      </c>
      <c r="I462" s="35">
        <v>4800</v>
      </c>
      <c r="J462" s="5" t="s">
        <v>54</v>
      </c>
      <c r="K462" s="5">
        <v>1</v>
      </c>
      <c r="L462" s="5"/>
      <c r="M462" s="5" t="s">
        <v>1303</v>
      </c>
      <c r="N462" s="28">
        <f>products[[#This Row],[buy price]]</f>
        <v>4000</v>
      </c>
      <c r="O462" s="5"/>
      <c r="P462" s="5"/>
      <c r="Q462" s="5"/>
      <c r="R462" s="5">
        <v>7750</v>
      </c>
      <c r="S462" s="5"/>
      <c r="T462" s="5">
        <v>1</v>
      </c>
      <c r="U462" s="5"/>
      <c r="V462" s="5"/>
      <c r="W462" s="5"/>
      <c r="X462" s="18"/>
      <c r="Y462" s="5"/>
      <c r="Z462" s="5"/>
      <c r="AA462" s="5"/>
    </row>
    <row r="463" spans="1:27" customFormat="1" x14ac:dyDescent="0.25">
      <c r="A463" s="30" t="s">
        <v>1315</v>
      </c>
      <c r="B463" s="5" t="s">
        <v>1304</v>
      </c>
      <c r="C463" s="28">
        <v>4000</v>
      </c>
      <c r="D463" s="5"/>
      <c r="E463" s="5">
        <f>products[[#This Row],[stock]]*products[[#This Row],[buy price]]</f>
        <v>0</v>
      </c>
      <c r="F463" s="32">
        <v>4000</v>
      </c>
      <c r="G463" s="5">
        <v>10</v>
      </c>
      <c r="H463" s="5" t="s">
        <v>54</v>
      </c>
      <c r="I463" s="35">
        <v>4800</v>
      </c>
      <c r="J463" s="5" t="s">
        <v>54</v>
      </c>
      <c r="K463" s="5">
        <v>1</v>
      </c>
      <c r="L463" s="5"/>
      <c r="M463" s="5" t="s">
        <v>1304</v>
      </c>
      <c r="N463" s="28">
        <f>products[[#This Row],[buy price]]</f>
        <v>4000</v>
      </c>
      <c r="O463" s="5"/>
      <c r="P463" s="5"/>
      <c r="Q463" s="5"/>
      <c r="R463" s="5">
        <v>7750</v>
      </c>
      <c r="S463" s="5"/>
      <c r="T463" s="5">
        <v>1</v>
      </c>
      <c r="U463" s="5"/>
      <c r="V463" s="5"/>
      <c r="W463" s="5"/>
      <c r="X463" s="18"/>
      <c r="Y463" s="5"/>
      <c r="Z463" s="5"/>
      <c r="AA463" s="5"/>
    </row>
    <row r="464" spans="1:27" customFormat="1" x14ac:dyDescent="0.25">
      <c r="A464" s="30" t="s">
        <v>1316</v>
      </c>
      <c r="B464" s="5" t="s">
        <v>1305</v>
      </c>
      <c r="C464" s="28">
        <v>4000</v>
      </c>
      <c r="D464" s="5"/>
      <c r="E464" s="5">
        <f>products[[#This Row],[stock]]*products[[#This Row],[buy price]]</f>
        <v>0</v>
      </c>
      <c r="F464" s="32">
        <v>4000</v>
      </c>
      <c r="G464" s="5">
        <v>10</v>
      </c>
      <c r="H464" s="5" t="s">
        <v>54</v>
      </c>
      <c r="I464" s="35">
        <v>4800</v>
      </c>
      <c r="J464" s="5" t="s">
        <v>54</v>
      </c>
      <c r="K464" s="5">
        <v>1</v>
      </c>
      <c r="L464" s="5"/>
      <c r="M464" s="5" t="s">
        <v>1305</v>
      </c>
      <c r="N464" s="28">
        <f>products[[#This Row],[buy price]]</f>
        <v>4000</v>
      </c>
      <c r="O464" s="5"/>
      <c r="P464" s="5"/>
      <c r="Q464" s="5"/>
      <c r="R464" s="5">
        <v>7750</v>
      </c>
      <c r="S464" s="5"/>
      <c r="T464" s="5">
        <v>1</v>
      </c>
      <c r="U464" s="5"/>
      <c r="V464" s="5"/>
      <c r="W464" s="5"/>
      <c r="X464" s="18"/>
      <c r="Y464" s="5"/>
      <c r="Z464" s="5"/>
      <c r="AA464" s="5"/>
    </row>
    <row r="465" spans="1:27" customFormat="1" x14ac:dyDescent="0.25">
      <c r="A465" s="30" t="s">
        <v>1317</v>
      </c>
      <c r="B465" s="5" t="s">
        <v>1306</v>
      </c>
      <c r="C465" s="28">
        <v>4000</v>
      </c>
      <c r="D465" s="5"/>
      <c r="E465" s="5">
        <f>products[[#This Row],[stock]]*products[[#This Row],[buy price]]</f>
        <v>0</v>
      </c>
      <c r="F465" s="32">
        <v>4000</v>
      </c>
      <c r="G465" s="5">
        <v>10</v>
      </c>
      <c r="H465" s="5" t="s">
        <v>54</v>
      </c>
      <c r="I465" s="35">
        <v>4800</v>
      </c>
      <c r="J465" s="5" t="s">
        <v>54</v>
      </c>
      <c r="K465" s="5">
        <v>1</v>
      </c>
      <c r="L465" s="5"/>
      <c r="M465" s="5" t="s">
        <v>1306</v>
      </c>
      <c r="N465" s="28">
        <f>products[[#This Row],[buy price]]</f>
        <v>4000</v>
      </c>
      <c r="O465" s="5"/>
      <c r="P465" s="5"/>
      <c r="Q465" s="5"/>
      <c r="R465" s="5">
        <v>7750</v>
      </c>
      <c r="S465" s="5"/>
      <c r="T465" s="5">
        <v>1</v>
      </c>
      <c r="U465" s="5"/>
      <c r="V465" s="5"/>
      <c r="W465" s="5"/>
      <c r="X465" s="18"/>
      <c r="Y465" s="5"/>
      <c r="Z465" s="5"/>
      <c r="AA465" s="5"/>
    </row>
    <row r="466" spans="1:27" customFormat="1" x14ac:dyDescent="0.25">
      <c r="A466" s="30" t="s">
        <v>1318</v>
      </c>
      <c r="B466" s="5" t="s">
        <v>1302</v>
      </c>
      <c r="C466" s="28">
        <v>3500</v>
      </c>
      <c r="D466" s="5"/>
      <c r="E466" s="5">
        <f>products[[#This Row],[stock]]*products[[#This Row],[buy price]]</f>
        <v>0</v>
      </c>
      <c r="F466" s="32">
        <v>3500</v>
      </c>
      <c r="G466" s="5">
        <v>10</v>
      </c>
      <c r="H466" s="5" t="s">
        <v>54</v>
      </c>
      <c r="I466" s="35">
        <v>4500</v>
      </c>
      <c r="J466" s="5" t="s">
        <v>54</v>
      </c>
      <c r="K466" s="5">
        <v>1</v>
      </c>
      <c r="L466" s="5"/>
      <c r="M466" s="5" t="s">
        <v>1302</v>
      </c>
      <c r="N466" s="28">
        <f>products[[#This Row],[buy price]]</f>
        <v>3500</v>
      </c>
      <c r="O466" s="5"/>
      <c r="P466" s="5"/>
      <c r="Q466" s="5"/>
      <c r="R466" s="5">
        <v>7000</v>
      </c>
      <c r="S466" s="5"/>
      <c r="T466" s="5">
        <v>1</v>
      </c>
      <c r="U466" s="5"/>
      <c r="V466" s="5"/>
      <c r="W466" s="5"/>
      <c r="X466" s="18"/>
      <c r="Y466" s="5"/>
      <c r="Z466" s="5"/>
      <c r="AA466" s="5"/>
    </row>
    <row r="467" spans="1:27" customFormat="1" x14ac:dyDescent="0.25">
      <c r="A467" s="30" t="s">
        <v>1323</v>
      </c>
      <c r="B467" s="5" t="s">
        <v>1301</v>
      </c>
      <c r="C467" s="28">
        <v>3500</v>
      </c>
      <c r="D467" s="5"/>
      <c r="E467" s="5">
        <f>products[[#This Row],[stock]]*products[[#This Row],[buy price]]</f>
        <v>0</v>
      </c>
      <c r="F467" s="32">
        <v>3500</v>
      </c>
      <c r="G467" s="5">
        <v>10</v>
      </c>
      <c r="H467" s="5" t="s">
        <v>54</v>
      </c>
      <c r="I467" s="35">
        <v>4800</v>
      </c>
      <c r="J467" s="5" t="s">
        <v>54</v>
      </c>
      <c r="K467" s="5">
        <v>1</v>
      </c>
      <c r="L467" s="5"/>
      <c r="M467" s="5" t="s">
        <v>1301</v>
      </c>
      <c r="N467" s="28">
        <f>products[[#This Row],[buy price]]</f>
        <v>3500</v>
      </c>
      <c r="O467" s="5"/>
      <c r="P467" s="5"/>
      <c r="Q467" s="5"/>
      <c r="R467" s="5">
        <v>7000</v>
      </c>
      <c r="S467" s="5"/>
      <c r="T467" s="5">
        <v>1</v>
      </c>
      <c r="U467" s="5"/>
      <c r="V467" s="5"/>
      <c r="W467" s="5"/>
      <c r="X467" s="18"/>
      <c r="Y467" s="5"/>
      <c r="Z467" s="5"/>
      <c r="AA467" s="5"/>
    </row>
    <row r="468" spans="1:27" customFormat="1" x14ac:dyDescent="0.25">
      <c r="A468" s="24"/>
      <c r="B468" s="5" t="s">
        <v>516</v>
      </c>
      <c r="C468" s="28">
        <v>5275</v>
      </c>
      <c r="D468" s="5"/>
      <c r="E468" s="5">
        <f>products[[#This Row],[stock]]*products[[#This Row],[buy price]]</f>
        <v>0</v>
      </c>
      <c r="F468" s="32">
        <v>5500</v>
      </c>
      <c r="G468" s="5">
        <v>5</v>
      </c>
      <c r="H468" s="5" t="s">
        <v>54</v>
      </c>
      <c r="I468" s="35">
        <v>5900</v>
      </c>
      <c r="J468" s="5" t="s">
        <v>54</v>
      </c>
      <c r="K468" s="5">
        <v>0</v>
      </c>
      <c r="L468" s="5" t="str">
        <f>VLOOKUP(products[[#This Row],[sellunit]],AJ:AK,2,0)</f>
        <v>single</v>
      </c>
      <c r="M468" s="5" t="s">
        <v>516</v>
      </c>
      <c r="N468" s="28">
        <f>products[[#This Row],[buy price]]</f>
        <v>5275</v>
      </c>
      <c r="O468" s="5"/>
      <c r="P468" s="5">
        <v>1</v>
      </c>
      <c r="Q468" s="5" t="s">
        <v>636</v>
      </c>
      <c r="R468" s="5">
        <v>6700</v>
      </c>
      <c r="S468" s="5" t="s">
        <v>54</v>
      </c>
      <c r="T468" s="5">
        <v>1</v>
      </c>
      <c r="U468" s="5" t="s">
        <v>754</v>
      </c>
      <c r="V468" s="5" t="s">
        <v>1104</v>
      </c>
      <c r="W468" s="5" t="s">
        <v>855</v>
      </c>
      <c r="X468" s="18" t="s">
        <v>631</v>
      </c>
      <c r="Y468" s="5">
        <v>210000</v>
      </c>
      <c r="Z468" s="5">
        <v>210290</v>
      </c>
      <c r="AA468" s="5"/>
    </row>
    <row r="469" spans="1:27" customFormat="1" x14ac:dyDescent="0.25">
      <c r="A469" s="24"/>
      <c r="B469" s="5" t="s">
        <v>517</v>
      </c>
      <c r="C469" s="28">
        <v>4000</v>
      </c>
      <c r="D469" s="5"/>
      <c r="E469" s="5">
        <f>products[[#This Row],[stock]]*products[[#This Row],[buy price]]</f>
        <v>0</v>
      </c>
      <c r="F469" s="32"/>
      <c r="G469" s="5">
        <v>0</v>
      </c>
      <c r="H469" s="5"/>
      <c r="I469" s="35"/>
      <c r="J469" s="5" t="s">
        <v>54</v>
      </c>
      <c r="K469" s="5">
        <v>0</v>
      </c>
      <c r="L469" s="5">
        <f>VLOOKUP(products[[#This Row],[sellunit]],AJ:AK,2,0)</f>
        <v>0</v>
      </c>
      <c r="M469" s="5" t="s">
        <v>517</v>
      </c>
      <c r="N469" s="28">
        <f>products[[#This Row],[buy price]]</f>
        <v>4000</v>
      </c>
      <c r="O469" s="5"/>
      <c r="P469" s="5">
        <v>1</v>
      </c>
      <c r="Q469" s="5" t="s">
        <v>636</v>
      </c>
      <c r="R469" s="5">
        <v>6000</v>
      </c>
      <c r="S469" s="5" t="s">
        <v>54</v>
      </c>
      <c r="T469" s="5">
        <v>1</v>
      </c>
      <c r="U469" s="5" t="s">
        <v>754</v>
      </c>
      <c r="V469" s="5" t="s">
        <v>1104</v>
      </c>
      <c r="W469" s="5" t="s">
        <v>855</v>
      </c>
      <c r="X469" s="18" t="s">
        <v>631</v>
      </c>
      <c r="Y469" s="5">
        <v>210000</v>
      </c>
      <c r="Z469" s="5">
        <v>210295</v>
      </c>
      <c r="AA469" s="5"/>
    </row>
    <row r="470" spans="1:27" customFormat="1" x14ac:dyDescent="0.25">
      <c r="A470" s="24"/>
      <c r="B470" s="5" t="s">
        <v>701</v>
      </c>
      <c r="C470" s="28">
        <v>4500</v>
      </c>
      <c r="D470" s="5"/>
      <c r="E470" s="5">
        <f>products[[#This Row],[stock]]*products[[#This Row],[buy price]]</f>
        <v>0</v>
      </c>
      <c r="F470" s="32"/>
      <c r="G470" s="5">
        <v>0</v>
      </c>
      <c r="H470" s="5"/>
      <c r="I470" s="35"/>
      <c r="J470" s="5" t="s">
        <v>54</v>
      </c>
      <c r="K470" s="5">
        <v>0</v>
      </c>
      <c r="L470" s="5">
        <f>VLOOKUP(products[[#This Row],[sellunit]],AJ:AK,2,0)</f>
        <v>0</v>
      </c>
      <c r="M470" s="5" t="s">
        <v>701</v>
      </c>
      <c r="N470" s="28">
        <f>products[[#This Row],[buy price]]</f>
        <v>4500</v>
      </c>
      <c r="O470" s="5"/>
      <c r="P470" s="5">
        <v>1</v>
      </c>
      <c r="Q470" s="5" t="s">
        <v>636</v>
      </c>
      <c r="R470" s="5">
        <v>7000</v>
      </c>
      <c r="S470" s="5" t="s">
        <v>54</v>
      </c>
      <c r="T470" s="5">
        <v>0</v>
      </c>
      <c r="U470" s="5" t="s">
        <v>754</v>
      </c>
      <c r="V470" s="5" t="s">
        <v>1104</v>
      </c>
      <c r="W470" s="5" t="s">
        <v>855</v>
      </c>
      <c r="X470" s="18" t="s">
        <v>631</v>
      </c>
      <c r="Y470" s="5">
        <v>210000</v>
      </c>
      <c r="Z470" s="5">
        <v>210300</v>
      </c>
      <c r="AA470" s="5"/>
    </row>
    <row r="471" spans="1:27" customFormat="1" x14ac:dyDescent="0.25">
      <c r="A471" s="24"/>
      <c r="B471" s="5" t="s">
        <v>518</v>
      </c>
      <c r="C471" s="28">
        <v>18270</v>
      </c>
      <c r="D471" s="5"/>
      <c r="E471" s="5">
        <f>products[[#This Row],[stock]]*products[[#This Row],[buy price]]</f>
        <v>0</v>
      </c>
      <c r="F471" s="32">
        <v>20000</v>
      </c>
      <c r="G471" s="5">
        <v>5</v>
      </c>
      <c r="H471" s="5" t="s">
        <v>54</v>
      </c>
      <c r="I471" s="35">
        <v>23500</v>
      </c>
      <c r="J471" s="5" t="s">
        <v>54</v>
      </c>
      <c r="K471" s="5">
        <v>0</v>
      </c>
      <c r="L471" s="5" t="str">
        <f>VLOOKUP(products[[#This Row],[sellunit]],AJ:AK,2,0)</f>
        <v>single</v>
      </c>
      <c r="M471" s="5" t="s">
        <v>518</v>
      </c>
      <c r="N471" s="28">
        <f>products[[#This Row],[buy price]]</f>
        <v>18270</v>
      </c>
      <c r="O471" s="5"/>
      <c r="P471" s="5">
        <v>1</v>
      </c>
      <c r="Q471" s="5" t="s">
        <v>636</v>
      </c>
      <c r="R471" s="5">
        <v>25000</v>
      </c>
      <c r="S471" s="5" t="s">
        <v>54</v>
      </c>
      <c r="T471" s="5">
        <v>1</v>
      </c>
      <c r="U471" s="5" t="s">
        <v>754</v>
      </c>
      <c r="V471" s="5" t="s">
        <v>1104</v>
      </c>
      <c r="W471" s="5" t="s">
        <v>855</v>
      </c>
      <c r="X471" s="18" t="s">
        <v>631</v>
      </c>
      <c r="Y471" s="5">
        <v>210000</v>
      </c>
      <c r="Z471" s="5">
        <v>210305</v>
      </c>
      <c r="AA471" s="5"/>
    </row>
    <row r="472" spans="1:27" customFormat="1" x14ac:dyDescent="0.25">
      <c r="A472" s="5" t="s">
        <v>47</v>
      </c>
      <c r="B472" s="5"/>
      <c r="C472" s="28"/>
      <c r="D472" s="5"/>
      <c r="E472" s="5">
        <f>products[[#This Row],[stock]]*products[[#This Row],[buy price]]</f>
        <v>0</v>
      </c>
      <c r="F472" s="32"/>
      <c r="G472" s="5">
        <v>0</v>
      </c>
      <c r="H472" s="5"/>
      <c r="I472" s="35"/>
      <c r="J472" s="5"/>
      <c r="K472" s="5">
        <v>1</v>
      </c>
      <c r="L472" s="5">
        <f>VLOOKUP(products[[#This Row],[sellunit]],AJ:AK,2,0)</f>
        <v>0</v>
      </c>
      <c r="M472" s="5"/>
      <c r="N472" s="28">
        <f>products[[#This Row],[buy price]]</f>
        <v>0</v>
      </c>
      <c r="O472" s="5"/>
      <c r="P472" s="5"/>
      <c r="Q472" s="5" t="s">
        <v>636</v>
      </c>
      <c r="R472" s="5"/>
      <c r="S472" s="5"/>
      <c r="T472" s="5">
        <v>1</v>
      </c>
      <c r="U472" s="5" t="s">
        <v>628</v>
      </c>
      <c r="V472" s="5"/>
      <c r="W472" s="5" t="s">
        <v>854</v>
      </c>
      <c r="X472" s="18" t="s">
        <v>620</v>
      </c>
      <c r="Y472" s="5">
        <v>240000</v>
      </c>
      <c r="Z472" s="5">
        <v>240000</v>
      </c>
      <c r="AA472" s="5"/>
    </row>
    <row r="473" spans="1:27" customFormat="1" x14ac:dyDescent="0.25">
      <c r="A473" s="5" t="s">
        <v>841</v>
      </c>
      <c r="B473" s="5" t="s">
        <v>608</v>
      </c>
      <c r="C473" s="28">
        <v>8700</v>
      </c>
      <c r="D473" s="5">
        <v>24</v>
      </c>
      <c r="E473" s="5">
        <f>products[[#This Row],[stock]]*products[[#This Row],[buy price]]</f>
        <v>208800</v>
      </c>
      <c r="F473" s="32">
        <v>8700</v>
      </c>
      <c r="G473" s="5">
        <v>6</v>
      </c>
      <c r="H473" s="5" t="s">
        <v>520</v>
      </c>
      <c r="I473" s="35">
        <v>9500</v>
      </c>
      <c r="J473" s="5" t="s">
        <v>520</v>
      </c>
      <c r="K473" s="5">
        <v>1</v>
      </c>
      <c r="L473" s="5" t="str">
        <f>VLOOKUP(products[[#This Row],[sellunit]],AJ:AK,2,0)</f>
        <v>notebook</v>
      </c>
      <c r="M473" s="5" t="s">
        <v>1212</v>
      </c>
      <c r="N473" s="28">
        <f>products[[#This Row],[buy price]]</f>
        <v>8700</v>
      </c>
      <c r="O473" s="5"/>
      <c r="P473" s="5">
        <v>1</v>
      </c>
      <c r="Q473" s="5" t="s">
        <v>636</v>
      </c>
      <c r="R473" s="5">
        <v>11700</v>
      </c>
      <c r="S473" s="5" t="s">
        <v>520</v>
      </c>
      <c r="T473" s="5">
        <v>1</v>
      </c>
      <c r="U473" s="5" t="s">
        <v>754</v>
      </c>
      <c r="V473" s="5" t="s">
        <v>877</v>
      </c>
      <c r="W473" s="5" t="s">
        <v>854</v>
      </c>
      <c r="X473" s="18" t="s">
        <v>620</v>
      </c>
      <c r="Y473" s="5">
        <v>240000</v>
      </c>
      <c r="Z473" s="5">
        <v>240010</v>
      </c>
      <c r="AA473" s="5">
        <v>1</v>
      </c>
    </row>
    <row r="474" spans="1:27" customFormat="1" x14ac:dyDescent="0.25">
      <c r="A474" s="5" t="s">
        <v>842</v>
      </c>
      <c r="B474" s="5" t="s">
        <v>521</v>
      </c>
      <c r="C474" s="28">
        <v>7200</v>
      </c>
      <c r="D474" s="5">
        <v>53</v>
      </c>
      <c r="E474" s="5">
        <f>products[[#This Row],[stock]]*products[[#This Row],[buy price]]</f>
        <v>381600</v>
      </c>
      <c r="F474" s="32">
        <v>7200</v>
      </c>
      <c r="G474" s="5">
        <v>9</v>
      </c>
      <c r="H474" s="5" t="s">
        <v>520</v>
      </c>
      <c r="I474" s="35">
        <v>8200</v>
      </c>
      <c r="J474" s="5" t="s">
        <v>520</v>
      </c>
      <c r="K474" s="5">
        <v>1</v>
      </c>
      <c r="L474" s="5" t="str">
        <f>VLOOKUP(products[[#This Row],[sellunit]],AJ:AK,2,0)</f>
        <v>notebook</v>
      </c>
      <c r="M474" s="5" t="s">
        <v>521</v>
      </c>
      <c r="N474" s="28">
        <f>products[[#This Row],[buy price]]</f>
        <v>7200</v>
      </c>
      <c r="O474" s="5"/>
      <c r="P474" s="5">
        <v>1</v>
      </c>
      <c r="Q474" s="5" t="s">
        <v>636</v>
      </c>
      <c r="R474" s="5">
        <v>9700</v>
      </c>
      <c r="S474" s="5" t="s">
        <v>520</v>
      </c>
      <c r="T474" s="5">
        <v>1</v>
      </c>
      <c r="U474" s="5" t="s">
        <v>754</v>
      </c>
      <c r="V474" s="5" t="s">
        <v>877</v>
      </c>
      <c r="W474" s="5" t="s">
        <v>854</v>
      </c>
      <c r="X474" s="18" t="s">
        <v>620</v>
      </c>
      <c r="Y474" s="5">
        <v>240000</v>
      </c>
      <c r="Z474" s="5">
        <v>240015</v>
      </c>
      <c r="AA474" s="5">
        <v>1</v>
      </c>
    </row>
    <row r="475" spans="1:27" customFormat="1" x14ac:dyDescent="0.25">
      <c r="A475" s="5" t="s">
        <v>522</v>
      </c>
      <c r="B475" s="5" t="s">
        <v>609</v>
      </c>
      <c r="C475" s="28">
        <v>6800</v>
      </c>
      <c r="D475" s="5">
        <v>65</v>
      </c>
      <c r="E475" s="5">
        <f>products[[#This Row],[stock]]*products[[#This Row],[buy price]]</f>
        <v>442000</v>
      </c>
      <c r="F475" s="32">
        <v>6800</v>
      </c>
      <c r="G475" s="5">
        <v>9</v>
      </c>
      <c r="H475" s="5" t="s">
        <v>520</v>
      </c>
      <c r="I475" s="35">
        <v>7500</v>
      </c>
      <c r="J475" s="5" t="s">
        <v>520</v>
      </c>
      <c r="K475" s="5">
        <v>1</v>
      </c>
      <c r="L475" s="5" t="str">
        <f>VLOOKUP(products[[#This Row],[sellunit]],AJ:AK,2,0)</f>
        <v>notebook</v>
      </c>
      <c r="M475" s="5" t="s">
        <v>1213</v>
      </c>
      <c r="N475" s="28">
        <f>products[[#This Row],[buy price]]</f>
        <v>6800</v>
      </c>
      <c r="O475" s="5"/>
      <c r="P475" s="5">
        <v>1</v>
      </c>
      <c r="Q475" s="5" t="s">
        <v>636</v>
      </c>
      <c r="R475" s="5">
        <v>9500</v>
      </c>
      <c r="S475" s="5" t="s">
        <v>520</v>
      </c>
      <c r="T475" s="5">
        <v>1</v>
      </c>
      <c r="U475" s="5" t="s">
        <v>754</v>
      </c>
      <c r="V475" s="5" t="s">
        <v>877</v>
      </c>
      <c r="W475" s="5" t="s">
        <v>854</v>
      </c>
      <c r="X475" s="18" t="s">
        <v>620</v>
      </c>
      <c r="Y475" s="5">
        <v>240000</v>
      </c>
      <c r="Z475" s="5">
        <v>240020</v>
      </c>
      <c r="AA475" s="5">
        <v>1</v>
      </c>
    </row>
    <row r="476" spans="1:27" customFormat="1" x14ac:dyDescent="0.25">
      <c r="A476" s="5" t="s">
        <v>523</v>
      </c>
      <c r="B476" s="5" t="s">
        <v>1267</v>
      </c>
      <c r="C476" s="28">
        <v>7500</v>
      </c>
      <c r="D476" s="5">
        <v>56</v>
      </c>
      <c r="E476" s="5">
        <f>products[[#This Row],[stock]]*products[[#This Row],[buy price]]</f>
        <v>420000</v>
      </c>
      <c r="F476" s="32">
        <v>7500</v>
      </c>
      <c r="G476" s="5">
        <v>12</v>
      </c>
      <c r="H476" s="5" t="s">
        <v>520</v>
      </c>
      <c r="I476" s="35">
        <v>8800</v>
      </c>
      <c r="J476" s="5" t="s">
        <v>520</v>
      </c>
      <c r="K476" s="5">
        <v>1</v>
      </c>
      <c r="L476" s="5" t="str">
        <f>VLOOKUP(products[[#This Row],[sellunit]],AJ:AK,2,0)</f>
        <v>notebook</v>
      </c>
      <c r="M476" s="5" t="s">
        <v>1267</v>
      </c>
      <c r="N476" s="28">
        <f>products[[#This Row],[buy price]]</f>
        <v>7500</v>
      </c>
      <c r="O476" s="5"/>
      <c r="P476" s="5">
        <v>1</v>
      </c>
      <c r="Q476" s="5" t="s">
        <v>636</v>
      </c>
      <c r="R476" s="5">
        <v>9700</v>
      </c>
      <c r="S476" s="5" t="s">
        <v>520</v>
      </c>
      <c r="T476" s="5">
        <v>1</v>
      </c>
      <c r="U476" s="5" t="s">
        <v>754</v>
      </c>
      <c r="V476" s="5" t="s">
        <v>877</v>
      </c>
      <c r="W476" s="5" t="s">
        <v>854</v>
      </c>
      <c r="X476" s="18" t="s">
        <v>620</v>
      </c>
      <c r="Y476" s="5">
        <v>240000</v>
      </c>
      <c r="Z476" s="5">
        <v>240025</v>
      </c>
      <c r="AA476" s="5">
        <v>1</v>
      </c>
    </row>
    <row r="477" spans="1:27" customFormat="1" x14ac:dyDescent="0.25">
      <c r="A477" s="5" t="s">
        <v>524</v>
      </c>
      <c r="B477" s="5" t="s">
        <v>610</v>
      </c>
      <c r="C477" s="28">
        <v>5100</v>
      </c>
      <c r="D477" s="5"/>
      <c r="E477" s="5">
        <f>products[[#This Row],[stock]]*products[[#This Row],[buy price]]</f>
        <v>0</v>
      </c>
      <c r="F477" s="32">
        <v>5100</v>
      </c>
      <c r="G477" s="5">
        <v>12</v>
      </c>
      <c r="H477" s="5" t="s">
        <v>520</v>
      </c>
      <c r="I477" s="35">
        <v>5200</v>
      </c>
      <c r="J477" s="5" t="s">
        <v>520</v>
      </c>
      <c r="K477" s="5">
        <v>1</v>
      </c>
      <c r="L477" s="5" t="str">
        <f>VLOOKUP(products[[#This Row],[sellunit]],AJ:AK,2,0)</f>
        <v>notebook</v>
      </c>
      <c r="M477" s="5" t="s">
        <v>1214</v>
      </c>
      <c r="N477" s="28">
        <f>products[[#This Row],[buy price]]</f>
        <v>5100</v>
      </c>
      <c r="O477" s="5"/>
      <c r="P477" s="5">
        <v>1</v>
      </c>
      <c r="Q477" s="5" t="s">
        <v>636</v>
      </c>
      <c r="R477" s="5">
        <v>6800</v>
      </c>
      <c r="S477" s="5" t="s">
        <v>520</v>
      </c>
      <c r="T477" s="5">
        <v>1</v>
      </c>
      <c r="U477" s="5" t="s">
        <v>754</v>
      </c>
      <c r="V477" s="5" t="s">
        <v>877</v>
      </c>
      <c r="W477" s="5" t="s">
        <v>854</v>
      </c>
      <c r="X477" s="18" t="s">
        <v>620</v>
      </c>
      <c r="Y477" s="5">
        <v>240000</v>
      </c>
      <c r="Z477" s="5">
        <v>240030</v>
      </c>
      <c r="AA477" s="5">
        <v>1</v>
      </c>
    </row>
    <row r="478" spans="1:27" customFormat="1" x14ac:dyDescent="0.25">
      <c r="A478" s="5" t="s">
        <v>525</v>
      </c>
      <c r="B478" s="5" t="s">
        <v>611</v>
      </c>
      <c r="C478" s="28">
        <v>7300</v>
      </c>
      <c r="D478" s="5"/>
      <c r="E478" s="5">
        <f>products[[#This Row],[stock]]*products[[#This Row],[buy price]]</f>
        <v>0</v>
      </c>
      <c r="F478" s="32">
        <v>7300</v>
      </c>
      <c r="G478" s="5">
        <v>9</v>
      </c>
      <c r="H478" s="5" t="s">
        <v>520</v>
      </c>
      <c r="I478" s="35">
        <v>8200</v>
      </c>
      <c r="J478" s="5" t="s">
        <v>520</v>
      </c>
      <c r="K478" s="5">
        <v>1</v>
      </c>
      <c r="L478" s="5" t="str">
        <f>VLOOKUP(products[[#This Row],[sellunit]],AJ:AK,2,0)</f>
        <v>notebook</v>
      </c>
      <c r="M478" s="5" t="s">
        <v>1215</v>
      </c>
      <c r="N478" s="28">
        <f>products[[#This Row],[buy price]]</f>
        <v>7300</v>
      </c>
      <c r="O478" s="5"/>
      <c r="P478" s="5">
        <v>1</v>
      </c>
      <c r="Q478" s="5" t="s">
        <v>636</v>
      </c>
      <c r="R478" s="5">
        <v>9400</v>
      </c>
      <c r="S478" s="5" t="s">
        <v>520</v>
      </c>
      <c r="T478" s="5">
        <v>1</v>
      </c>
      <c r="U478" s="5" t="s">
        <v>754</v>
      </c>
      <c r="V478" s="5" t="s">
        <v>877</v>
      </c>
      <c r="W478" s="5" t="s">
        <v>854</v>
      </c>
      <c r="X478" s="18" t="s">
        <v>620</v>
      </c>
      <c r="Y478" s="5">
        <v>240000</v>
      </c>
      <c r="Z478" s="5">
        <v>240035</v>
      </c>
      <c r="AA478" s="5">
        <v>1</v>
      </c>
    </row>
    <row r="479" spans="1:27" customFormat="1" x14ac:dyDescent="0.25">
      <c r="A479" s="5" t="s">
        <v>525</v>
      </c>
      <c r="B479" s="5" t="s">
        <v>612</v>
      </c>
      <c r="C479" s="28">
        <v>5100</v>
      </c>
      <c r="D479" s="5">
        <v>21</v>
      </c>
      <c r="E479" s="5">
        <f>products[[#This Row],[stock]]*products[[#This Row],[buy price]]</f>
        <v>107100</v>
      </c>
      <c r="F479" s="32">
        <v>5100</v>
      </c>
      <c r="G479" s="5">
        <v>9</v>
      </c>
      <c r="H479" s="5" t="s">
        <v>520</v>
      </c>
      <c r="I479" s="35">
        <v>5850</v>
      </c>
      <c r="J479" s="5" t="s">
        <v>520</v>
      </c>
      <c r="K479" s="5">
        <v>0</v>
      </c>
      <c r="L479" s="5" t="str">
        <f>VLOOKUP(products[[#This Row],[sellunit]],AJ:AK,2,0)</f>
        <v>notebook</v>
      </c>
      <c r="M479" s="5" t="s">
        <v>1216</v>
      </c>
      <c r="N479" s="28">
        <f>products[[#This Row],[buy price]]</f>
        <v>5100</v>
      </c>
      <c r="O479" s="5"/>
      <c r="P479" s="5">
        <v>1</v>
      </c>
      <c r="Q479" s="5" t="s">
        <v>636</v>
      </c>
      <c r="R479" s="5">
        <v>6800</v>
      </c>
      <c r="S479" s="5" t="s">
        <v>520</v>
      </c>
      <c r="T479" s="5">
        <v>1</v>
      </c>
      <c r="U479" s="5" t="s">
        <v>754</v>
      </c>
      <c r="V479" s="5" t="s">
        <v>877</v>
      </c>
      <c r="W479" s="5" t="s">
        <v>854</v>
      </c>
      <c r="X479" s="18" t="s">
        <v>620</v>
      </c>
      <c r="Y479" s="5">
        <v>240000</v>
      </c>
      <c r="Z479" s="5">
        <v>240040</v>
      </c>
      <c r="AA479" s="5">
        <v>1</v>
      </c>
    </row>
    <row r="480" spans="1:27" customFormat="1" x14ac:dyDescent="0.25">
      <c r="A480" s="5"/>
      <c r="B480" s="5" t="s">
        <v>1388</v>
      </c>
      <c r="C480" s="28">
        <v>7400</v>
      </c>
      <c r="D480" s="5">
        <v>43</v>
      </c>
      <c r="E480" s="5">
        <f>products[[#This Row],[stock]]*products[[#This Row],[buy price]]</f>
        <v>318200</v>
      </c>
      <c r="F480" s="32">
        <v>10500</v>
      </c>
      <c r="G480" s="5">
        <v>6</v>
      </c>
      <c r="H480" s="5" t="s">
        <v>520</v>
      </c>
      <c r="I480" s="35">
        <v>11000</v>
      </c>
      <c r="J480" s="5" t="s">
        <v>520</v>
      </c>
      <c r="K480" s="5">
        <v>1</v>
      </c>
      <c r="L480" s="5"/>
      <c r="M480" s="5"/>
      <c r="N480" s="28">
        <f>products[[#This Row],[buy price]]</f>
        <v>7400</v>
      </c>
      <c r="O480" s="5"/>
      <c r="P480" s="5"/>
      <c r="Q480" s="5"/>
      <c r="R480" s="5"/>
      <c r="S480" s="5"/>
      <c r="T480" s="5"/>
      <c r="U480" s="5"/>
      <c r="V480" s="5"/>
      <c r="W480" s="5"/>
      <c r="X480" s="18"/>
      <c r="Y480" s="5"/>
      <c r="Z480" s="5"/>
      <c r="AA480" s="5"/>
    </row>
    <row r="481" spans="1:27" customFormat="1" x14ac:dyDescent="0.25">
      <c r="A481" s="5"/>
      <c r="B481" s="5" t="s">
        <v>1389</v>
      </c>
      <c r="C481" s="28">
        <v>5000</v>
      </c>
      <c r="D481" s="5">
        <v>104</v>
      </c>
      <c r="E481" s="5">
        <f>products[[#This Row],[stock]]*products[[#This Row],[buy price]]</f>
        <v>520000</v>
      </c>
      <c r="F481" s="32">
        <v>7500</v>
      </c>
      <c r="G481" s="5">
        <v>9</v>
      </c>
      <c r="H481" s="5" t="s">
        <v>520</v>
      </c>
      <c r="I481" s="35">
        <v>8500</v>
      </c>
      <c r="J481" s="5" t="s">
        <v>520</v>
      </c>
      <c r="K481" s="5">
        <v>1</v>
      </c>
      <c r="L481" s="5"/>
      <c r="M481" s="5"/>
      <c r="N481" s="28">
        <f>products[[#This Row],[buy price]]</f>
        <v>5000</v>
      </c>
      <c r="O481" s="5"/>
      <c r="P481" s="5"/>
      <c r="Q481" s="5"/>
      <c r="R481" s="5"/>
      <c r="S481" s="5"/>
      <c r="T481" s="5"/>
      <c r="U481" s="5"/>
      <c r="V481" s="5"/>
      <c r="W481" s="5"/>
      <c r="X481" s="18"/>
      <c r="Y481" s="5"/>
      <c r="Z481" s="5"/>
      <c r="AA481" s="5"/>
    </row>
    <row r="482" spans="1:27" customFormat="1" x14ac:dyDescent="0.25">
      <c r="A482" s="5"/>
      <c r="B482" s="5" t="s">
        <v>1390</v>
      </c>
      <c r="C482" s="28">
        <v>11600</v>
      </c>
      <c r="D482" s="5">
        <v>3</v>
      </c>
      <c r="E482" s="5">
        <f>products[[#This Row],[stock]]*products[[#This Row],[buy price]]</f>
        <v>34800</v>
      </c>
      <c r="F482" s="32">
        <v>17400</v>
      </c>
      <c r="G482" s="5">
        <v>6</v>
      </c>
      <c r="H482" s="5" t="s">
        <v>520</v>
      </c>
      <c r="I482" s="35">
        <v>17500</v>
      </c>
      <c r="J482" s="5" t="s">
        <v>520</v>
      </c>
      <c r="K482" s="5">
        <v>1</v>
      </c>
      <c r="L482" s="5"/>
      <c r="M482" s="5"/>
      <c r="N482" s="28">
        <f>products[[#This Row],[buy price]]</f>
        <v>11600</v>
      </c>
      <c r="O482" s="5"/>
      <c r="P482" s="5"/>
      <c r="Q482" s="5"/>
      <c r="R482" s="5"/>
      <c r="S482" s="5"/>
      <c r="T482" s="5"/>
      <c r="U482" s="5"/>
      <c r="V482" s="5"/>
      <c r="W482" s="5"/>
      <c r="X482" s="18"/>
      <c r="Y482" s="5"/>
      <c r="Z482" s="5"/>
      <c r="AA482" s="5"/>
    </row>
    <row r="483" spans="1:27" customFormat="1" x14ac:dyDescent="0.25">
      <c r="A483" s="5" t="s">
        <v>526</v>
      </c>
      <c r="B483" s="5" t="s">
        <v>613</v>
      </c>
      <c r="C483" s="28">
        <v>8000</v>
      </c>
      <c r="D483" s="5">
        <v>22</v>
      </c>
      <c r="E483" s="5">
        <f>products[[#This Row],[stock]]*products[[#This Row],[buy price]]</f>
        <v>176000</v>
      </c>
      <c r="F483" s="32">
        <v>8000</v>
      </c>
      <c r="G483" s="5">
        <v>9</v>
      </c>
      <c r="H483" s="5" t="s">
        <v>520</v>
      </c>
      <c r="I483" s="35">
        <v>8500</v>
      </c>
      <c r="J483" s="5" t="s">
        <v>520</v>
      </c>
      <c r="K483" s="5">
        <v>1</v>
      </c>
      <c r="L483" s="5" t="str">
        <f>VLOOKUP(products[[#This Row],[sellunit]],AJ:AK,2,0)</f>
        <v>notebook</v>
      </c>
      <c r="M483" s="5" t="s">
        <v>1217</v>
      </c>
      <c r="N483" s="28">
        <f>products[[#This Row],[buy price]]</f>
        <v>8000</v>
      </c>
      <c r="O483" s="5"/>
      <c r="P483" s="5">
        <v>1</v>
      </c>
      <c r="Q483" s="5" t="s">
        <v>636</v>
      </c>
      <c r="R483" s="5">
        <v>9700</v>
      </c>
      <c r="S483" s="5" t="s">
        <v>520</v>
      </c>
      <c r="T483" s="5">
        <v>1</v>
      </c>
      <c r="U483" s="5" t="s">
        <v>754</v>
      </c>
      <c r="V483" s="5" t="s">
        <v>877</v>
      </c>
      <c r="W483" s="5" t="s">
        <v>854</v>
      </c>
      <c r="X483" s="18" t="s">
        <v>620</v>
      </c>
      <c r="Y483" s="5">
        <v>240000</v>
      </c>
      <c r="Z483" s="5">
        <v>240045</v>
      </c>
      <c r="AA483" s="5">
        <v>1</v>
      </c>
    </row>
    <row r="484" spans="1:27" customFormat="1" x14ac:dyDescent="0.25">
      <c r="A484" s="5" t="s">
        <v>526</v>
      </c>
      <c r="B484" s="5" t="s">
        <v>614</v>
      </c>
      <c r="C484" s="28">
        <v>6000</v>
      </c>
      <c r="D484" s="5"/>
      <c r="E484" s="5">
        <f>products[[#This Row],[stock]]*products[[#This Row],[buy price]]</f>
        <v>0</v>
      </c>
      <c r="F484" s="32">
        <v>6000</v>
      </c>
      <c r="G484" s="5">
        <v>9</v>
      </c>
      <c r="H484" s="5" t="s">
        <v>520</v>
      </c>
      <c r="I484" s="35">
        <v>6600</v>
      </c>
      <c r="J484" s="5" t="s">
        <v>520</v>
      </c>
      <c r="K484" s="5">
        <v>0</v>
      </c>
      <c r="L484" s="5" t="str">
        <f>VLOOKUP(products[[#This Row],[sellunit]],AJ:AK,2,0)</f>
        <v>notebook</v>
      </c>
      <c r="M484" s="5" t="s">
        <v>1218</v>
      </c>
      <c r="N484" s="28">
        <f>products[[#This Row],[buy price]]</f>
        <v>6000</v>
      </c>
      <c r="O484" s="5"/>
      <c r="P484" s="5">
        <v>1</v>
      </c>
      <c r="Q484" s="5" t="s">
        <v>636</v>
      </c>
      <c r="R484" s="5">
        <v>7800</v>
      </c>
      <c r="S484" s="5" t="s">
        <v>520</v>
      </c>
      <c r="T484" s="5">
        <v>1</v>
      </c>
      <c r="U484" s="5" t="s">
        <v>754</v>
      </c>
      <c r="V484" s="5" t="s">
        <v>877</v>
      </c>
      <c r="W484" s="5" t="s">
        <v>854</v>
      </c>
      <c r="X484" s="18" t="s">
        <v>620</v>
      </c>
      <c r="Y484" s="5">
        <v>240000</v>
      </c>
      <c r="Z484" s="5">
        <v>240050</v>
      </c>
      <c r="AA484" s="5">
        <v>1</v>
      </c>
    </row>
    <row r="485" spans="1:27" customFormat="1" x14ac:dyDescent="0.25">
      <c r="A485" s="5" t="s">
        <v>527</v>
      </c>
      <c r="B485" s="5" t="s">
        <v>1258</v>
      </c>
      <c r="C485" s="28">
        <v>9200</v>
      </c>
      <c r="D485" s="5">
        <v>63</v>
      </c>
      <c r="E485" s="5">
        <f>products[[#This Row],[stock]]*products[[#This Row],[buy price]]</f>
        <v>579600</v>
      </c>
      <c r="F485" s="32">
        <v>9200</v>
      </c>
      <c r="G485" s="5">
        <v>9</v>
      </c>
      <c r="H485" s="5" t="s">
        <v>520</v>
      </c>
      <c r="I485" s="35">
        <v>10000</v>
      </c>
      <c r="J485" s="5" t="s">
        <v>520</v>
      </c>
      <c r="K485" s="5">
        <v>1</v>
      </c>
      <c r="L485" s="5" t="str">
        <f>VLOOKUP(products[[#This Row],[sellunit]],AJ:AK,2,0)</f>
        <v>notebook</v>
      </c>
      <c r="M485" s="5" t="s">
        <v>1258</v>
      </c>
      <c r="N485" s="28">
        <f>products[[#This Row],[buy price]]</f>
        <v>9200</v>
      </c>
      <c r="O485" s="5"/>
      <c r="P485" s="5">
        <v>1</v>
      </c>
      <c r="Q485" s="5" t="s">
        <v>636</v>
      </c>
      <c r="R485" s="5">
        <v>10500</v>
      </c>
      <c r="S485" s="5" t="s">
        <v>520</v>
      </c>
      <c r="T485" s="5">
        <v>1</v>
      </c>
      <c r="U485" s="5" t="s">
        <v>754</v>
      </c>
      <c r="V485" s="5" t="s">
        <v>877</v>
      </c>
      <c r="W485" s="5" t="s">
        <v>854</v>
      </c>
      <c r="X485" s="18" t="s">
        <v>620</v>
      </c>
      <c r="Y485" s="5">
        <v>240000</v>
      </c>
      <c r="Z485" s="5">
        <v>240055</v>
      </c>
      <c r="AA485" s="5">
        <v>1</v>
      </c>
    </row>
    <row r="486" spans="1:27" customFormat="1" x14ac:dyDescent="0.25">
      <c r="A486" s="5" t="s">
        <v>527</v>
      </c>
      <c r="B486" s="5" t="s">
        <v>1268</v>
      </c>
      <c r="C486" s="28">
        <v>10000</v>
      </c>
      <c r="D486" s="5">
        <v>31</v>
      </c>
      <c r="E486" s="5">
        <f>products[[#This Row],[stock]]*products[[#This Row],[buy price]]</f>
        <v>310000</v>
      </c>
      <c r="F486" s="32">
        <v>10000</v>
      </c>
      <c r="G486" s="5">
        <v>9</v>
      </c>
      <c r="H486" s="5" t="s">
        <v>520</v>
      </c>
      <c r="I486" s="35">
        <v>11000</v>
      </c>
      <c r="J486" s="5" t="s">
        <v>520</v>
      </c>
      <c r="K486" s="5">
        <v>1</v>
      </c>
      <c r="L486" s="5" t="str">
        <f>VLOOKUP(products[[#This Row],[sellunit]],AJ:AK,2,0)</f>
        <v>notebook</v>
      </c>
      <c r="M486" s="5" t="s">
        <v>1269</v>
      </c>
      <c r="N486" s="28">
        <f>products[[#This Row],[buy price]]</f>
        <v>10000</v>
      </c>
      <c r="O486" s="5"/>
      <c r="P486" s="5">
        <v>1</v>
      </c>
      <c r="Q486" s="5" t="s">
        <v>636</v>
      </c>
      <c r="R486" s="5">
        <v>10900</v>
      </c>
      <c r="S486" s="5" t="s">
        <v>520</v>
      </c>
      <c r="T486" s="5">
        <v>1</v>
      </c>
      <c r="U486" s="5" t="s">
        <v>754</v>
      </c>
      <c r="V486" s="5" t="s">
        <v>877</v>
      </c>
      <c r="W486" s="5" t="s">
        <v>854</v>
      </c>
      <c r="X486" s="18" t="s">
        <v>620</v>
      </c>
      <c r="Y486" s="5">
        <v>240000</v>
      </c>
      <c r="Z486" s="5">
        <v>240060</v>
      </c>
      <c r="AA486" s="5">
        <v>1</v>
      </c>
    </row>
    <row r="487" spans="1:27" customFormat="1" x14ac:dyDescent="0.25">
      <c r="A487" s="5" t="s">
        <v>527</v>
      </c>
      <c r="B487" s="5" t="s">
        <v>1270</v>
      </c>
      <c r="C487" s="28">
        <v>7000</v>
      </c>
      <c r="D487" s="5">
        <v>41</v>
      </c>
      <c r="E487" s="5">
        <f>products[[#This Row],[stock]]*products[[#This Row],[buy price]]</f>
        <v>287000</v>
      </c>
      <c r="F487" s="32">
        <v>7000</v>
      </c>
      <c r="G487" s="5">
        <v>9</v>
      </c>
      <c r="H487" s="5" t="s">
        <v>520</v>
      </c>
      <c r="I487" s="35">
        <v>7700</v>
      </c>
      <c r="J487" s="5" t="s">
        <v>520</v>
      </c>
      <c r="K487" s="5">
        <v>1</v>
      </c>
      <c r="L487" s="5" t="str">
        <f>VLOOKUP(products[[#This Row],[sellunit]],AJ:AK,2,0)</f>
        <v>notebook</v>
      </c>
      <c r="M487" s="5" t="s">
        <v>1271</v>
      </c>
      <c r="N487" s="28">
        <f>products[[#This Row],[buy price]]</f>
        <v>7000</v>
      </c>
      <c r="O487" s="5"/>
      <c r="P487" s="5">
        <v>1</v>
      </c>
      <c r="Q487" s="5" t="s">
        <v>636</v>
      </c>
      <c r="R487" s="5">
        <v>8700</v>
      </c>
      <c r="S487" s="5" t="s">
        <v>520</v>
      </c>
      <c r="T487" s="5">
        <v>1</v>
      </c>
      <c r="U487" s="5" t="s">
        <v>754</v>
      </c>
      <c r="V487" s="5" t="s">
        <v>877</v>
      </c>
      <c r="W487" s="5" t="s">
        <v>854</v>
      </c>
      <c r="X487" s="18" t="s">
        <v>620</v>
      </c>
      <c r="Y487" s="5">
        <v>240000</v>
      </c>
      <c r="Z487" s="5">
        <v>240065</v>
      </c>
      <c r="AA487" s="5">
        <v>1</v>
      </c>
    </row>
    <row r="488" spans="1:27" customFormat="1" x14ac:dyDescent="0.25">
      <c r="A488" s="5" t="s">
        <v>528</v>
      </c>
      <c r="B488" s="5" t="s">
        <v>618</v>
      </c>
      <c r="C488" s="28">
        <v>6000</v>
      </c>
      <c r="D488" s="5"/>
      <c r="E488" s="5">
        <f>products[[#This Row],[stock]]*products[[#This Row],[buy price]]</f>
        <v>0</v>
      </c>
      <c r="F488" s="32">
        <v>6000</v>
      </c>
      <c r="G488" s="5">
        <v>12</v>
      </c>
      <c r="H488" s="5" t="s">
        <v>520</v>
      </c>
      <c r="I488" s="35">
        <v>6600</v>
      </c>
      <c r="J488" s="5" t="s">
        <v>520</v>
      </c>
      <c r="K488" s="5">
        <v>0</v>
      </c>
      <c r="L488" s="5" t="str">
        <f>VLOOKUP(products[[#This Row],[sellunit]],AJ:AK,2,0)</f>
        <v>notebook</v>
      </c>
      <c r="M488" s="5" t="s">
        <v>1219</v>
      </c>
      <c r="N488" s="28">
        <f>products[[#This Row],[buy price]]</f>
        <v>6000</v>
      </c>
      <c r="O488" s="5"/>
      <c r="P488" s="5">
        <v>1</v>
      </c>
      <c r="Q488" s="5" t="s">
        <v>636</v>
      </c>
      <c r="R488" s="5">
        <v>8000</v>
      </c>
      <c r="S488" s="5" t="s">
        <v>520</v>
      </c>
      <c r="T488" s="5">
        <v>1</v>
      </c>
      <c r="U488" s="5" t="s">
        <v>754</v>
      </c>
      <c r="V488" s="5" t="s">
        <v>877</v>
      </c>
      <c r="W488" s="5" t="s">
        <v>854</v>
      </c>
      <c r="X488" s="18" t="s">
        <v>620</v>
      </c>
      <c r="Y488" s="5">
        <v>240000</v>
      </c>
      <c r="Z488" s="5">
        <v>240070</v>
      </c>
      <c r="AA488" s="5">
        <v>1</v>
      </c>
    </row>
    <row r="489" spans="1:27" customFormat="1" x14ac:dyDescent="0.25">
      <c r="A489" s="5" t="s">
        <v>529</v>
      </c>
      <c r="B489" s="5" t="s">
        <v>1259</v>
      </c>
      <c r="C489" s="28">
        <v>9300</v>
      </c>
      <c r="D489" s="5">
        <v>16</v>
      </c>
      <c r="E489" s="5">
        <f>products[[#This Row],[stock]]*products[[#This Row],[buy price]]</f>
        <v>148800</v>
      </c>
      <c r="F489" s="32">
        <v>9300</v>
      </c>
      <c r="G489" s="5">
        <v>9</v>
      </c>
      <c r="H489" s="5" t="s">
        <v>520</v>
      </c>
      <c r="I489" s="35">
        <v>10000</v>
      </c>
      <c r="J489" s="5" t="s">
        <v>520</v>
      </c>
      <c r="K489" s="5">
        <v>1</v>
      </c>
      <c r="L489" s="5" t="str">
        <f>VLOOKUP(products[[#This Row],[sellunit]],AJ:AK,2,0)</f>
        <v>notebook</v>
      </c>
      <c r="M489" s="5" t="s">
        <v>1272</v>
      </c>
      <c r="N489" s="28">
        <f>products[[#This Row],[buy price]]</f>
        <v>9300</v>
      </c>
      <c r="O489" s="5"/>
      <c r="P489" s="5">
        <v>1</v>
      </c>
      <c r="Q489" s="5" t="s">
        <v>636</v>
      </c>
      <c r="R489" s="5">
        <v>11000</v>
      </c>
      <c r="S489" s="5" t="s">
        <v>520</v>
      </c>
      <c r="T489" s="5">
        <v>1</v>
      </c>
      <c r="U489" s="5" t="s">
        <v>754</v>
      </c>
      <c r="V489" s="5" t="s">
        <v>877</v>
      </c>
      <c r="W489" s="5" t="s">
        <v>854</v>
      </c>
      <c r="X489" s="18" t="s">
        <v>620</v>
      </c>
      <c r="Y489" s="5">
        <v>240000</v>
      </c>
      <c r="Z489" s="5">
        <v>240075</v>
      </c>
      <c r="AA489" s="5">
        <v>1</v>
      </c>
    </row>
    <row r="490" spans="1:27" customFormat="1" x14ac:dyDescent="0.25">
      <c r="A490" s="5" t="s">
        <v>530</v>
      </c>
      <c r="B490" s="5" t="s">
        <v>531</v>
      </c>
      <c r="C490" s="28">
        <v>4500</v>
      </c>
      <c r="D490" s="5"/>
      <c r="E490" s="5">
        <f>products[[#This Row],[stock]]*products[[#This Row],[buy price]]</f>
        <v>0</v>
      </c>
      <c r="F490" s="32">
        <v>4500</v>
      </c>
      <c r="G490" s="5">
        <v>12</v>
      </c>
      <c r="H490" s="5" t="s">
        <v>520</v>
      </c>
      <c r="I490" s="35">
        <v>5150</v>
      </c>
      <c r="J490" s="5" t="s">
        <v>520</v>
      </c>
      <c r="K490" s="5">
        <v>1</v>
      </c>
      <c r="L490" s="5" t="str">
        <f>VLOOKUP(products[[#This Row],[sellunit]],AJ:AK,2,0)</f>
        <v>notebook</v>
      </c>
      <c r="M490" s="5" t="s">
        <v>1220</v>
      </c>
      <c r="N490" s="28">
        <f>products[[#This Row],[buy price]]</f>
        <v>4500</v>
      </c>
      <c r="O490" s="5"/>
      <c r="P490" s="5">
        <v>1</v>
      </c>
      <c r="Q490" s="5" t="s">
        <v>636</v>
      </c>
      <c r="R490" s="5">
        <v>6800</v>
      </c>
      <c r="S490" s="5" t="s">
        <v>520</v>
      </c>
      <c r="T490" s="5">
        <v>1</v>
      </c>
      <c r="U490" s="5" t="s">
        <v>754</v>
      </c>
      <c r="V490" s="5" t="s">
        <v>877</v>
      </c>
      <c r="W490" s="5" t="s">
        <v>854</v>
      </c>
      <c r="X490" s="18" t="s">
        <v>620</v>
      </c>
      <c r="Y490" s="5">
        <v>240000</v>
      </c>
      <c r="Z490" s="5">
        <v>240080</v>
      </c>
      <c r="AA490" s="5">
        <v>1</v>
      </c>
    </row>
    <row r="491" spans="1:27" customFormat="1" x14ac:dyDescent="0.25">
      <c r="A491" s="5"/>
      <c r="B491" s="5" t="s">
        <v>1392</v>
      </c>
      <c r="C491" s="28">
        <v>2500</v>
      </c>
      <c r="D491" s="5">
        <v>45</v>
      </c>
      <c r="E491" s="5">
        <f>products[[#This Row],[stock]]*products[[#This Row],[buy price]]</f>
        <v>112500</v>
      </c>
      <c r="F491" s="32">
        <v>2500</v>
      </c>
      <c r="G491" s="5">
        <v>12</v>
      </c>
      <c r="H491" s="5" t="s">
        <v>520</v>
      </c>
      <c r="I491" s="35">
        <v>4500</v>
      </c>
      <c r="J491" s="5" t="s">
        <v>520</v>
      </c>
      <c r="K491" s="5">
        <v>1</v>
      </c>
      <c r="L491" s="5"/>
      <c r="M491" s="5"/>
      <c r="N491" s="28">
        <f>products[[#This Row],[buy price]]</f>
        <v>2500</v>
      </c>
      <c r="O491" s="5"/>
      <c r="P491" s="5"/>
      <c r="Q491" s="5"/>
      <c r="R491" s="5"/>
      <c r="S491" s="5"/>
      <c r="T491" s="5"/>
      <c r="U491" s="5"/>
      <c r="V491" s="5"/>
      <c r="W491" s="5"/>
      <c r="X491" s="18"/>
      <c r="Y491" s="5"/>
      <c r="Z491" s="5"/>
      <c r="AA491" s="5"/>
    </row>
    <row r="492" spans="1:27" customFormat="1" x14ac:dyDescent="0.25">
      <c r="A492" s="5" t="s">
        <v>532</v>
      </c>
      <c r="B492" s="5" t="s">
        <v>1427</v>
      </c>
      <c r="C492" s="28">
        <v>6500</v>
      </c>
      <c r="D492" s="5">
        <v>30</v>
      </c>
      <c r="E492" s="5">
        <f>products[[#This Row],[stock]]*products[[#This Row],[buy price]]</f>
        <v>195000</v>
      </c>
      <c r="F492" s="32">
        <v>6500</v>
      </c>
      <c r="G492" s="5">
        <v>6</v>
      </c>
      <c r="H492" s="5" t="s">
        <v>520</v>
      </c>
      <c r="I492" s="35">
        <v>7200</v>
      </c>
      <c r="J492" s="5" t="s">
        <v>520</v>
      </c>
      <c r="K492" s="5">
        <v>1</v>
      </c>
      <c r="L492" s="5" t="str">
        <f>VLOOKUP(products[[#This Row],[sellunit]],AJ:AK,2,0)</f>
        <v>notebook</v>
      </c>
      <c r="M492" s="5" t="s">
        <v>1261</v>
      </c>
      <c r="N492" s="28">
        <f>products[[#This Row],[buy price]]</f>
        <v>6500</v>
      </c>
      <c r="O492" s="5"/>
      <c r="P492" s="5">
        <v>1</v>
      </c>
      <c r="Q492" s="5" t="s">
        <v>636</v>
      </c>
      <c r="R492" s="5">
        <v>8700</v>
      </c>
      <c r="S492" s="5" t="s">
        <v>520</v>
      </c>
      <c r="T492" s="5">
        <v>1</v>
      </c>
      <c r="U492" s="5" t="s">
        <v>754</v>
      </c>
      <c r="V492" s="5" t="s">
        <v>877</v>
      </c>
      <c r="W492" s="5" t="s">
        <v>854</v>
      </c>
      <c r="X492" s="18" t="s">
        <v>620</v>
      </c>
      <c r="Y492" s="5">
        <v>240000</v>
      </c>
      <c r="Z492" s="5">
        <v>240085</v>
      </c>
      <c r="AA492" s="5">
        <v>1</v>
      </c>
    </row>
    <row r="493" spans="1:27" customFormat="1" x14ac:dyDescent="0.25">
      <c r="A493" s="5" t="s">
        <v>533</v>
      </c>
      <c r="B493" s="5" t="s">
        <v>1428</v>
      </c>
      <c r="C493" s="28">
        <v>3500</v>
      </c>
      <c r="D493" s="5"/>
      <c r="E493" s="5">
        <f>products[[#This Row],[stock]]*products[[#This Row],[buy price]]</f>
        <v>0</v>
      </c>
      <c r="F493" s="32">
        <v>3500</v>
      </c>
      <c r="G493" s="5">
        <v>12</v>
      </c>
      <c r="H493" s="5" t="s">
        <v>520</v>
      </c>
      <c r="I493" s="35">
        <v>3850</v>
      </c>
      <c r="J493" s="5" t="s">
        <v>520</v>
      </c>
      <c r="K493" s="5">
        <v>1</v>
      </c>
      <c r="L493" s="5" t="str">
        <f>VLOOKUP(products[[#This Row],[sellunit]],AJ:AK,2,0)</f>
        <v>notebook</v>
      </c>
      <c r="M493" s="5" t="s">
        <v>1263</v>
      </c>
      <c r="N493" s="28">
        <f>products[[#This Row],[buy price]]</f>
        <v>3500</v>
      </c>
      <c r="O493" s="5"/>
      <c r="P493" s="5">
        <v>1</v>
      </c>
      <c r="Q493" s="5" t="s">
        <v>636</v>
      </c>
      <c r="R493" s="5">
        <v>5000</v>
      </c>
      <c r="S493" s="5" t="s">
        <v>520</v>
      </c>
      <c r="T493" s="5">
        <v>1</v>
      </c>
      <c r="U493" s="5" t="s">
        <v>754</v>
      </c>
      <c r="V493" s="5" t="s">
        <v>877</v>
      </c>
      <c r="W493" s="5" t="s">
        <v>854</v>
      </c>
      <c r="X493" s="18" t="s">
        <v>620</v>
      </c>
      <c r="Y493" s="5">
        <v>240000</v>
      </c>
      <c r="Z493" s="5">
        <v>240090</v>
      </c>
      <c r="AA493" s="5">
        <v>1</v>
      </c>
    </row>
    <row r="494" spans="1:27" customFormat="1" x14ac:dyDescent="0.25">
      <c r="A494" s="5" t="s">
        <v>534</v>
      </c>
      <c r="B494" s="5" t="s">
        <v>623</v>
      </c>
      <c r="C494" s="28">
        <v>9000</v>
      </c>
      <c r="D494" s="5"/>
      <c r="E494" s="5">
        <f>products[[#This Row],[stock]]*products[[#This Row],[buy price]]</f>
        <v>0</v>
      </c>
      <c r="F494" s="32">
        <v>9000</v>
      </c>
      <c r="G494" s="5">
        <v>6</v>
      </c>
      <c r="H494" s="5" t="s">
        <v>520</v>
      </c>
      <c r="I494" s="35">
        <v>10000</v>
      </c>
      <c r="J494" s="5" t="s">
        <v>520</v>
      </c>
      <c r="K494" s="5">
        <v>0</v>
      </c>
      <c r="L494" s="5" t="str">
        <f>VLOOKUP(products[[#This Row],[sellunit]],AJ:AK,2,0)</f>
        <v>notebook</v>
      </c>
      <c r="M494" s="5" t="s">
        <v>623</v>
      </c>
      <c r="N494" s="28">
        <f>products[[#This Row],[buy price]]</f>
        <v>9000</v>
      </c>
      <c r="O494" s="5"/>
      <c r="P494" s="5">
        <v>1</v>
      </c>
      <c r="Q494" s="5" t="s">
        <v>636</v>
      </c>
      <c r="R494" s="5">
        <v>12000</v>
      </c>
      <c r="S494" s="5" t="s">
        <v>520</v>
      </c>
      <c r="T494" s="5">
        <v>1</v>
      </c>
      <c r="U494" s="5" t="s">
        <v>754</v>
      </c>
      <c r="V494" s="5" t="s">
        <v>877</v>
      </c>
      <c r="W494" s="5" t="s">
        <v>854</v>
      </c>
      <c r="X494" s="18" t="s">
        <v>620</v>
      </c>
      <c r="Y494" s="5">
        <v>240000</v>
      </c>
      <c r="Z494" s="5">
        <v>240095</v>
      </c>
      <c r="AA494" s="5">
        <v>1</v>
      </c>
    </row>
    <row r="495" spans="1:27" customFormat="1" x14ac:dyDescent="0.25">
      <c r="A495" s="5" t="s">
        <v>535</v>
      </c>
      <c r="B495" s="5" t="s">
        <v>1264</v>
      </c>
      <c r="C495" s="28">
        <v>4000</v>
      </c>
      <c r="D495" s="5"/>
      <c r="E495" s="5">
        <f>products[[#This Row],[stock]]*products[[#This Row],[buy price]]</f>
        <v>0</v>
      </c>
      <c r="F495" s="32">
        <v>4000</v>
      </c>
      <c r="G495" s="5">
        <v>12</v>
      </c>
      <c r="H495" s="5" t="s">
        <v>520</v>
      </c>
      <c r="I495" s="35">
        <v>4100</v>
      </c>
      <c r="J495" s="5" t="s">
        <v>520</v>
      </c>
      <c r="K495" s="5">
        <v>0</v>
      </c>
      <c r="L495" s="5" t="str">
        <f>VLOOKUP(products[[#This Row],[sellunit]],AJ:AK,2,0)</f>
        <v>notebook</v>
      </c>
      <c r="M495" s="5" t="s">
        <v>1264</v>
      </c>
      <c r="N495" s="28">
        <f>products[[#This Row],[buy price]]</f>
        <v>4000</v>
      </c>
      <c r="O495" s="5"/>
      <c r="P495" s="5">
        <v>1</v>
      </c>
      <c r="Q495" s="5" t="s">
        <v>636</v>
      </c>
      <c r="R495" s="5">
        <v>5000</v>
      </c>
      <c r="S495" s="5" t="s">
        <v>520</v>
      </c>
      <c r="T495" s="5">
        <v>1</v>
      </c>
      <c r="U495" s="5" t="s">
        <v>754</v>
      </c>
      <c r="V495" s="5" t="s">
        <v>877</v>
      </c>
      <c r="W495" s="5" t="s">
        <v>854</v>
      </c>
      <c r="X495" s="18" t="s">
        <v>620</v>
      </c>
      <c r="Y495" s="5">
        <v>240000</v>
      </c>
      <c r="Z495" s="5">
        <v>240100</v>
      </c>
      <c r="AA495" s="5">
        <v>1</v>
      </c>
    </row>
    <row r="496" spans="1:27" customFormat="1" x14ac:dyDescent="0.25">
      <c r="A496" s="5" t="s">
        <v>537</v>
      </c>
      <c r="B496" s="5" t="s">
        <v>538</v>
      </c>
      <c r="C496" s="28">
        <v>2750</v>
      </c>
      <c r="D496" s="5">
        <v>99</v>
      </c>
      <c r="E496" s="5">
        <f>products[[#This Row],[stock]]*products[[#This Row],[buy price]]</f>
        <v>272250</v>
      </c>
      <c r="F496" s="32">
        <v>2750</v>
      </c>
      <c r="G496" s="5">
        <v>12</v>
      </c>
      <c r="H496" s="5" t="s">
        <v>520</v>
      </c>
      <c r="I496" s="35">
        <v>3200</v>
      </c>
      <c r="J496" s="5" t="s">
        <v>520</v>
      </c>
      <c r="K496" s="5">
        <v>1</v>
      </c>
      <c r="L496" s="5" t="str">
        <f>VLOOKUP(products[[#This Row],[sellunit]],AJ:AK,2,0)</f>
        <v>notebook</v>
      </c>
      <c r="M496" s="5" t="s">
        <v>538</v>
      </c>
      <c r="N496" s="28">
        <f>products[[#This Row],[buy price]]</f>
        <v>2750</v>
      </c>
      <c r="O496" s="5"/>
      <c r="P496" s="5">
        <v>1</v>
      </c>
      <c r="Q496" s="5" t="s">
        <v>636</v>
      </c>
      <c r="R496" s="5">
        <v>4000</v>
      </c>
      <c r="S496" s="5" t="s">
        <v>520</v>
      </c>
      <c r="T496" s="5">
        <v>1</v>
      </c>
      <c r="U496" s="5" t="s">
        <v>754</v>
      </c>
      <c r="V496" s="5" t="s">
        <v>877</v>
      </c>
      <c r="W496" s="5" t="s">
        <v>854</v>
      </c>
      <c r="X496" s="18" t="s">
        <v>620</v>
      </c>
      <c r="Y496" s="5">
        <v>240000</v>
      </c>
      <c r="Z496" s="5">
        <v>240105</v>
      </c>
      <c r="AA496" s="5">
        <v>1</v>
      </c>
    </row>
    <row r="497" spans="1:27" customFormat="1" x14ac:dyDescent="0.25">
      <c r="A497" s="5" t="s">
        <v>539</v>
      </c>
      <c r="B497" s="5" t="s">
        <v>1265</v>
      </c>
      <c r="C497" s="28">
        <v>4500</v>
      </c>
      <c r="D497" s="5"/>
      <c r="E497" s="5">
        <f>products[[#This Row],[stock]]*products[[#This Row],[buy price]]</f>
        <v>0</v>
      </c>
      <c r="F497" s="32">
        <v>4500</v>
      </c>
      <c r="G497" s="5">
        <v>12</v>
      </c>
      <c r="H497" s="5" t="s">
        <v>520</v>
      </c>
      <c r="I497" s="35">
        <v>5000</v>
      </c>
      <c r="J497" s="5" t="s">
        <v>520</v>
      </c>
      <c r="K497" s="5">
        <v>0</v>
      </c>
      <c r="L497" s="5" t="str">
        <f>VLOOKUP(products[[#This Row],[sellunit]],AJ:AK,2,0)</f>
        <v>notebook</v>
      </c>
      <c r="M497" s="5" t="s">
        <v>1266</v>
      </c>
      <c r="N497" s="28">
        <f>products[[#This Row],[buy price]]</f>
        <v>4500</v>
      </c>
      <c r="O497" s="5"/>
      <c r="P497" s="5">
        <v>1</v>
      </c>
      <c r="Q497" s="5" t="s">
        <v>636</v>
      </c>
      <c r="R497" s="5">
        <v>6000</v>
      </c>
      <c r="S497" s="5" t="s">
        <v>520</v>
      </c>
      <c r="T497" s="5">
        <v>1</v>
      </c>
      <c r="U497" s="5" t="s">
        <v>754</v>
      </c>
      <c r="V497" s="5" t="s">
        <v>877</v>
      </c>
      <c r="W497" s="5" t="s">
        <v>854</v>
      </c>
      <c r="X497" s="18" t="s">
        <v>620</v>
      </c>
      <c r="Y497" s="5">
        <v>240000</v>
      </c>
      <c r="Z497" s="5">
        <v>240110</v>
      </c>
      <c r="AA497" s="5">
        <v>1</v>
      </c>
    </row>
    <row r="498" spans="1:27" x14ac:dyDescent="0.25">
      <c r="A498" s="5" t="s">
        <v>540</v>
      </c>
      <c r="B498" s="5" t="s">
        <v>1406</v>
      </c>
      <c r="C498" s="28">
        <v>6500</v>
      </c>
      <c r="D498" s="5">
        <v>3</v>
      </c>
      <c r="E498" s="5">
        <f>products[[#This Row],[stock]]*products[[#This Row],[buy price]]</f>
        <v>19500</v>
      </c>
      <c r="F498" s="32">
        <v>6500</v>
      </c>
      <c r="G498" s="5">
        <v>6</v>
      </c>
      <c r="H498" s="5" t="s">
        <v>636</v>
      </c>
      <c r="I498" s="35">
        <v>8500</v>
      </c>
      <c r="J498" s="5" t="s">
        <v>50</v>
      </c>
      <c r="K498" s="5">
        <v>1</v>
      </c>
      <c r="L498" s="5" t="str">
        <f>VLOOKUP(products[[#This Row],[sellunit]],AJ:AK,2,0)</f>
        <v>packet</v>
      </c>
      <c r="M498" s="5" t="s">
        <v>703</v>
      </c>
      <c r="N498" s="28">
        <f>products[[#This Row],[buy price]]</f>
        <v>6500</v>
      </c>
      <c r="P498" s="5">
        <v>1</v>
      </c>
      <c r="Q498" s="5" t="s">
        <v>636</v>
      </c>
      <c r="R498" s="5">
        <v>9000</v>
      </c>
      <c r="S498" s="5" t="s">
        <v>50</v>
      </c>
      <c r="T498" s="5">
        <v>1</v>
      </c>
      <c r="U498" s="5" t="s">
        <v>754</v>
      </c>
      <c r="V498" s="5" t="s">
        <v>877</v>
      </c>
      <c r="W498" s="5" t="s">
        <v>854</v>
      </c>
      <c r="X498" s="18" t="s">
        <v>620</v>
      </c>
      <c r="Y498" s="5">
        <v>240000</v>
      </c>
      <c r="Z498" s="5">
        <v>240115</v>
      </c>
      <c r="AA498" s="5">
        <v>1</v>
      </c>
    </row>
    <row r="499" spans="1:27" customFormat="1" x14ac:dyDescent="0.25">
      <c r="A499" s="5" t="s">
        <v>540</v>
      </c>
      <c r="B499" s="5" t="s">
        <v>745</v>
      </c>
      <c r="C499" s="28">
        <v>8500</v>
      </c>
      <c r="D499" s="5"/>
      <c r="E499" s="5">
        <f>products[[#This Row],[stock]]*products[[#This Row],[buy price]]</f>
        <v>0</v>
      </c>
      <c r="F499" s="32">
        <v>8500</v>
      </c>
      <c r="G499" s="5">
        <v>6</v>
      </c>
      <c r="H499" s="5" t="s">
        <v>636</v>
      </c>
      <c r="I499" s="35">
        <v>9000</v>
      </c>
      <c r="J499" s="5" t="s">
        <v>50</v>
      </c>
      <c r="K499" s="5">
        <v>1</v>
      </c>
      <c r="L499" s="5" t="str">
        <f>VLOOKUP(products[[#This Row],[sellunit]],AJ:AK,2,0)</f>
        <v>packet</v>
      </c>
      <c r="M499" s="5" t="s">
        <v>1221</v>
      </c>
      <c r="N499" s="28">
        <f>products[[#This Row],[buy price]]</f>
        <v>8500</v>
      </c>
      <c r="O499" s="5"/>
      <c r="P499" s="5">
        <v>1</v>
      </c>
      <c r="Q499" s="5" t="s">
        <v>636</v>
      </c>
      <c r="R499" s="5">
        <v>10000</v>
      </c>
      <c r="S499" s="5" t="s">
        <v>50</v>
      </c>
      <c r="T499" s="5">
        <v>1</v>
      </c>
      <c r="U499" s="5" t="s">
        <v>754</v>
      </c>
      <c r="V499" s="5" t="s">
        <v>877</v>
      </c>
      <c r="W499" s="5" t="s">
        <v>854</v>
      </c>
      <c r="X499" s="18" t="s">
        <v>620</v>
      </c>
      <c r="Y499" s="5">
        <v>240000</v>
      </c>
      <c r="Z499" s="5">
        <v>240120</v>
      </c>
      <c r="AA499" s="5">
        <v>1</v>
      </c>
    </row>
    <row r="500" spans="1:27" customFormat="1" x14ac:dyDescent="0.25">
      <c r="A500" s="5" t="s">
        <v>540</v>
      </c>
      <c r="B500" s="5" t="s">
        <v>744</v>
      </c>
      <c r="C500" s="28">
        <v>6000</v>
      </c>
      <c r="D500" s="5"/>
      <c r="E500" s="5">
        <f>products[[#This Row],[stock]]*products[[#This Row],[buy price]]</f>
        <v>0</v>
      </c>
      <c r="F500" s="32">
        <v>6000</v>
      </c>
      <c r="G500" s="5">
        <v>6</v>
      </c>
      <c r="H500" s="5" t="s">
        <v>636</v>
      </c>
      <c r="I500" s="35">
        <v>9000</v>
      </c>
      <c r="J500" s="5" t="s">
        <v>50</v>
      </c>
      <c r="K500" s="5">
        <v>0</v>
      </c>
      <c r="L500" s="5" t="str">
        <f>VLOOKUP(products[[#This Row],[sellunit]],AJ:AK,2,0)</f>
        <v>packet</v>
      </c>
      <c r="M500" s="5" t="s">
        <v>744</v>
      </c>
      <c r="N500" s="28">
        <f>products[[#This Row],[buy price]]</f>
        <v>6000</v>
      </c>
      <c r="O500" s="5"/>
      <c r="P500" s="5">
        <v>1</v>
      </c>
      <c r="Q500" s="5" t="s">
        <v>636</v>
      </c>
      <c r="R500" s="5">
        <v>10000</v>
      </c>
      <c r="S500" s="5"/>
      <c r="T500" s="5">
        <v>1</v>
      </c>
      <c r="U500" s="5" t="s">
        <v>754</v>
      </c>
      <c r="V500" s="5" t="s">
        <v>877</v>
      </c>
      <c r="W500" s="5" t="s">
        <v>854</v>
      </c>
      <c r="X500" s="18" t="s">
        <v>620</v>
      </c>
      <c r="Y500" s="5">
        <v>240000</v>
      </c>
      <c r="Z500" s="5">
        <v>240125</v>
      </c>
      <c r="AA500" s="5"/>
    </row>
    <row r="501" spans="1:27" customFormat="1" x14ac:dyDescent="0.25">
      <c r="A501" s="5" t="s">
        <v>540</v>
      </c>
      <c r="B501" s="5" t="s">
        <v>746</v>
      </c>
      <c r="C501" s="28">
        <v>6500</v>
      </c>
      <c r="D501" s="5"/>
      <c r="E501" s="5">
        <f>products[[#This Row],[stock]]*products[[#This Row],[buy price]]</f>
        <v>0</v>
      </c>
      <c r="F501" s="32">
        <v>6500</v>
      </c>
      <c r="G501" s="5">
        <v>6</v>
      </c>
      <c r="H501" s="5" t="s">
        <v>636</v>
      </c>
      <c r="I501" s="35">
        <v>9700</v>
      </c>
      <c r="J501" s="5" t="s">
        <v>50</v>
      </c>
      <c r="K501" s="5">
        <v>0</v>
      </c>
      <c r="L501" s="5" t="str">
        <f>VLOOKUP(products[[#This Row],[sellunit]],AJ:AK,2,0)</f>
        <v>packet</v>
      </c>
      <c r="M501" s="5" t="s">
        <v>1222</v>
      </c>
      <c r="N501" s="28">
        <f>products[[#This Row],[buy price]]</f>
        <v>6500</v>
      </c>
      <c r="O501" s="5"/>
      <c r="P501" s="5">
        <v>1</v>
      </c>
      <c r="Q501" s="5" t="s">
        <v>636</v>
      </c>
      <c r="R501" s="5">
        <v>11000</v>
      </c>
      <c r="S501" s="5" t="s">
        <v>50</v>
      </c>
      <c r="T501" s="5">
        <v>0</v>
      </c>
      <c r="U501" s="5" t="s">
        <v>754</v>
      </c>
      <c r="V501" s="5" t="s">
        <v>877</v>
      </c>
      <c r="W501" s="5" t="s">
        <v>854</v>
      </c>
      <c r="X501" s="18" t="s">
        <v>620</v>
      </c>
      <c r="Y501" s="5">
        <v>240000</v>
      </c>
      <c r="Z501" s="5">
        <v>240130</v>
      </c>
      <c r="AA501" s="5">
        <v>1</v>
      </c>
    </row>
    <row r="502" spans="1:27" customFormat="1" x14ac:dyDescent="0.25">
      <c r="A502" s="5" t="s">
        <v>540</v>
      </c>
      <c r="B502" s="34" t="s">
        <v>1429</v>
      </c>
      <c r="C502" s="28">
        <v>4250</v>
      </c>
      <c r="D502" s="5">
        <v>46</v>
      </c>
      <c r="E502" s="5">
        <f>products[[#This Row],[stock]]*products[[#This Row],[buy price]]</f>
        <v>195500</v>
      </c>
      <c r="F502" s="32">
        <v>4250</v>
      </c>
      <c r="G502" s="5">
        <v>6</v>
      </c>
      <c r="H502" s="5" t="s">
        <v>636</v>
      </c>
      <c r="I502" s="35">
        <v>6000</v>
      </c>
      <c r="J502" s="5" t="s">
        <v>50</v>
      </c>
      <c r="K502" s="5">
        <v>1</v>
      </c>
      <c r="L502" s="5" t="str">
        <f>VLOOKUP(products[[#This Row],[sellunit]],AJ:AK,2,0)</f>
        <v>packet</v>
      </c>
      <c r="M502" s="5" t="s">
        <v>704</v>
      </c>
      <c r="N502" s="28">
        <f>products[[#This Row],[buy price]]</f>
        <v>4250</v>
      </c>
      <c r="O502" s="5"/>
      <c r="P502" s="5">
        <v>1</v>
      </c>
      <c r="Q502" s="5" t="s">
        <v>636</v>
      </c>
      <c r="R502" s="5">
        <v>6000</v>
      </c>
      <c r="S502" s="5" t="s">
        <v>50</v>
      </c>
      <c r="T502" s="5">
        <v>1</v>
      </c>
      <c r="U502" s="5" t="s">
        <v>754</v>
      </c>
      <c r="V502" s="5" t="s">
        <v>877</v>
      </c>
      <c r="W502" s="5" t="s">
        <v>854</v>
      </c>
      <c r="X502" s="18" t="s">
        <v>620</v>
      </c>
      <c r="Y502" s="5">
        <v>240000</v>
      </c>
      <c r="Z502" s="5">
        <v>240135</v>
      </c>
      <c r="AA502" s="5">
        <v>1</v>
      </c>
    </row>
    <row r="503" spans="1:27" x14ac:dyDescent="0.25">
      <c r="A503" s="5" t="s">
        <v>541</v>
      </c>
      <c r="B503" s="5" t="s">
        <v>542</v>
      </c>
      <c r="C503" s="28">
        <v>2400</v>
      </c>
      <c r="D503" s="5">
        <v>10</v>
      </c>
      <c r="E503" s="5">
        <f>products[[#This Row],[stock]]*products[[#This Row],[buy price]]</f>
        <v>24000</v>
      </c>
      <c r="F503" s="32">
        <v>2400</v>
      </c>
      <c r="G503" s="5">
        <v>10</v>
      </c>
      <c r="H503" s="5" t="s">
        <v>520</v>
      </c>
      <c r="I503" s="35">
        <v>3200</v>
      </c>
      <c r="J503" s="5" t="s">
        <v>520</v>
      </c>
      <c r="K503" s="5">
        <v>1</v>
      </c>
      <c r="L503" s="5" t="str">
        <f>VLOOKUP(products[[#This Row],[sellunit]],AJ:AK,2,0)</f>
        <v>notebook</v>
      </c>
      <c r="M503" s="5" t="s">
        <v>542</v>
      </c>
      <c r="N503" s="28">
        <f>products[[#This Row],[buy price]]</f>
        <v>2400</v>
      </c>
      <c r="P503" s="5">
        <v>1</v>
      </c>
      <c r="Q503" s="5" t="s">
        <v>636</v>
      </c>
      <c r="R503" s="5">
        <v>4800</v>
      </c>
      <c r="S503" s="5" t="s">
        <v>520</v>
      </c>
      <c r="T503" s="5">
        <v>1</v>
      </c>
      <c r="U503" s="5" t="s">
        <v>754</v>
      </c>
      <c r="V503" s="5" t="s">
        <v>877</v>
      </c>
      <c r="W503" s="5" t="s">
        <v>854</v>
      </c>
      <c r="X503" s="18" t="s">
        <v>620</v>
      </c>
      <c r="Y503" s="5">
        <v>240000</v>
      </c>
      <c r="Z503" s="5">
        <v>240140</v>
      </c>
      <c r="AA503" s="5">
        <v>1</v>
      </c>
    </row>
    <row r="504" spans="1:27" x14ac:dyDescent="0.25">
      <c r="B504" s="5" t="s">
        <v>1391</v>
      </c>
      <c r="C504" s="28">
        <v>3200</v>
      </c>
      <c r="D504" s="5">
        <v>15</v>
      </c>
      <c r="E504" s="5">
        <f>products[[#This Row],[stock]]*products[[#This Row],[buy price]]</f>
        <v>48000</v>
      </c>
      <c r="F504" s="32">
        <v>3200</v>
      </c>
      <c r="G504" s="5">
        <v>10</v>
      </c>
      <c r="H504" s="5" t="s">
        <v>520</v>
      </c>
      <c r="I504" s="35">
        <v>5000</v>
      </c>
      <c r="J504" s="5" t="s">
        <v>520</v>
      </c>
      <c r="K504" s="5">
        <v>1</v>
      </c>
      <c r="N504" s="28">
        <f>products[[#This Row],[buy price]]</f>
        <v>3200</v>
      </c>
    </row>
    <row r="505" spans="1:27" x14ac:dyDescent="0.25">
      <c r="B505" s="5" t="s">
        <v>1393</v>
      </c>
      <c r="C505" s="28">
        <v>1750</v>
      </c>
      <c r="D505" s="5">
        <v>30</v>
      </c>
      <c r="E505" s="5">
        <f>products[[#This Row],[stock]]*products[[#This Row],[buy price]]</f>
        <v>52500</v>
      </c>
      <c r="F505" s="32">
        <v>1750</v>
      </c>
      <c r="G505" s="5">
        <v>10</v>
      </c>
      <c r="H505" s="5" t="s">
        <v>520</v>
      </c>
      <c r="I505" s="35">
        <v>2500</v>
      </c>
      <c r="J505" s="5" t="s">
        <v>520</v>
      </c>
      <c r="K505" s="5">
        <v>1</v>
      </c>
      <c r="N505" s="28">
        <f>products[[#This Row],[buy price]]</f>
        <v>1750</v>
      </c>
    </row>
    <row r="506" spans="1:27" x14ac:dyDescent="0.25">
      <c r="B506" s="34" t="s">
        <v>1394</v>
      </c>
      <c r="C506" s="28">
        <v>1200</v>
      </c>
      <c r="E506" s="5">
        <f>products[[#This Row],[stock]]*products[[#This Row],[buy price]]</f>
        <v>0</v>
      </c>
      <c r="F506" s="32">
        <v>1200</v>
      </c>
      <c r="G506" s="5">
        <v>10</v>
      </c>
      <c r="H506" s="5" t="s">
        <v>520</v>
      </c>
      <c r="I506" s="35">
        <v>1300</v>
      </c>
      <c r="J506" s="5" t="s">
        <v>520</v>
      </c>
      <c r="K506" s="5">
        <v>1</v>
      </c>
      <c r="N506" s="28">
        <f>products[[#This Row],[buy price]]</f>
        <v>1200</v>
      </c>
    </row>
    <row r="507" spans="1:27" x14ac:dyDescent="0.25">
      <c r="B507" s="5" t="s">
        <v>1430</v>
      </c>
      <c r="C507" s="28">
        <v>2400</v>
      </c>
      <c r="D507" s="5">
        <v>29</v>
      </c>
      <c r="E507" s="5">
        <f>products[[#This Row],[stock]]*products[[#This Row],[buy price]]</f>
        <v>69600</v>
      </c>
      <c r="F507" s="32">
        <v>2400</v>
      </c>
      <c r="G507" s="5">
        <v>10</v>
      </c>
      <c r="H507" s="5" t="s">
        <v>520</v>
      </c>
      <c r="I507" s="35">
        <v>3500</v>
      </c>
      <c r="J507" s="5" t="s">
        <v>520</v>
      </c>
      <c r="K507" s="5">
        <v>1</v>
      </c>
      <c r="N507" s="28">
        <f>products[[#This Row],[buy price]]</f>
        <v>2400</v>
      </c>
    </row>
    <row r="508" spans="1:27" x14ac:dyDescent="0.25">
      <c r="A508" s="5" t="s">
        <v>810</v>
      </c>
      <c r="B508" s="5" t="s">
        <v>705</v>
      </c>
      <c r="C508" s="28">
        <v>14500</v>
      </c>
      <c r="D508" s="5">
        <v>46</v>
      </c>
      <c r="E508" s="5">
        <f>products[[#This Row],[stock]]*products[[#This Row],[buy price]]</f>
        <v>667000</v>
      </c>
      <c r="F508" s="32">
        <v>14500</v>
      </c>
      <c r="G508" s="5">
        <v>1</v>
      </c>
      <c r="H508" s="5" t="s">
        <v>520</v>
      </c>
      <c r="I508" s="35">
        <v>16000</v>
      </c>
      <c r="J508" s="5" t="s">
        <v>520</v>
      </c>
      <c r="K508" s="5">
        <v>1</v>
      </c>
      <c r="L508" s="5" t="str">
        <f>VLOOKUP(products[[#This Row],[sellunit]],AJ:AK,2,0)</f>
        <v>notebook</v>
      </c>
      <c r="M508" s="5" t="s">
        <v>705</v>
      </c>
      <c r="N508" s="28">
        <f>products[[#This Row],[buy price]]</f>
        <v>14500</v>
      </c>
      <c r="P508" s="5">
        <v>1</v>
      </c>
      <c r="Q508" s="5" t="s">
        <v>636</v>
      </c>
      <c r="R508" s="5">
        <v>20000</v>
      </c>
      <c r="S508" s="5" t="s">
        <v>520</v>
      </c>
      <c r="T508" s="5">
        <v>1</v>
      </c>
      <c r="U508" s="5" t="s">
        <v>754</v>
      </c>
      <c r="V508" s="5" t="s">
        <v>877</v>
      </c>
      <c r="W508" s="5" t="s">
        <v>854</v>
      </c>
      <c r="X508" s="18" t="s">
        <v>620</v>
      </c>
      <c r="Y508" s="5">
        <v>240000</v>
      </c>
      <c r="Z508" s="5">
        <v>240145</v>
      </c>
      <c r="AA508" s="5">
        <v>1</v>
      </c>
    </row>
    <row r="509" spans="1:27" customFormat="1" x14ac:dyDescent="0.25">
      <c r="A509" s="21" t="s">
        <v>853</v>
      </c>
      <c r="B509" s="5" t="s">
        <v>747</v>
      </c>
      <c r="C509" s="28">
        <v>21000</v>
      </c>
      <c r="D509" s="5"/>
      <c r="E509" s="5">
        <f>products[[#This Row],[stock]]*products[[#This Row],[buy price]]</f>
        <v>0</v>
      </c>
      <c r="F509" s="32">
        <v>21000</v>
      </c>
      <c r="G509" s="5">
        <v>0</v>
      </c>
      <c r="H509" s="5"/>
      <c r="I509" s="35"/>
      <c r="J509" s="5"/>
      <c r="K509" s="5">
        <v>0</v>
      </c>
      <c r="L509" s="5">
        <f>VLOOKUP(products[[#This Row],[sellunit]],AJ:AK,2,0)</f>
        <v>0</v>
      </c>
      <c r="M509" s="5" t="s">
        <v>747</v>
      </c>
      <c r="N509" s="28">
        <f>products[[#This Row],[buy price]]</f>
        <v>21000</v>
      </c>
      <c r="O509" s="5"/>
      <c r="P509" s="5">
        <v>1</v>
      </c>
      <c r="Q509" s="5" t="s">
        <v>636</v>
      </c>
      <c r="R509" s="5">
        <v>30000</v>
      </c>
      <c r="S509" s="5" t="s">
        <v>520</v>
      </c>
      <c r="T509" s="5">
        <v>0</v>
      </c>
      <c r="U509" s="5" t="s">
        <v>754</v>
      </c>
      <c r="V509" s="5" t="s">
        <v>877</v>
      </c>
      <c r="W509" s="5" t="s">
        <v>854</v>
      </c>
      <c r="X509" s="18" t="s">
        <v>620</v>
      </c>
      <c r="Y509" s="5">
        <v>240000</v>
      </c>
      <c r="Z509" s="5">
        <v>240150</v>
      </c>
      <c r="AA509" s="5"/>
    </row>
    <row r="510" spans="1:27" customFormat="1" x14ac:dyDescent="0.25">
      <c r="A510" s="24"/>
      <c r="B510" s="5" t="s">
        <v>748</v>
      </c>
      <c r="C510" s="28">
        <v>15000</v>
      </c>
      <c r="D510" s="5"/>
      <c r="E510" s="5">
        <f>products[[#This Row],[stock]]*products[[#This Row],[buy price]]</f>
        <v>0</v>
      </c>
      <c r="F510" s="32">
        <v>15000</v>
      </c>
      <c r="G510" s="5">
        <v>0</v>
      </c>
      <c r="H510" s="5"/>
      <c r="I510" s="35"/>
      <c r="J510" s="5"/>
      <c r="K510" s="5">
        <v>0</v>
      </c>
      <c r="L510" s="5">
        <f>VLOOKUP(products[[#This Row],[sellunit]],AJ:AK,2,0)</f>
        <v>0</v>
      </c>
      <c r="M510" s="5" t="s">
        <v>748</v>
      </c>
      <c r="N510" s="28">
        <f>products[[#This Row],[buy price]]</f>
        <v>15000</v>
      </c>
      <c r="O510" s="5"/>
      <c r="P510" s="5">
        <v>1</v>
      </c>
      <c r="Q510" s="5" t="s">
        <v>636</v>
      </c>
      <c r="R510" s="5">
        <v>22000</v>
      </c>
      <c r="S510" s="5" t="s">
        <v>520</v>
      </c>
      <c r="T510" s="5">
        <v>0</v>
      </c>
      <c r="U510" s="5" t="s">
        <v>754</v>
      </c>
      <c r="V510" s="5" t="s">
        <v>877</v>
      </c>
      <c r="W510" s="5" t="s">
        <v>854</v>
      </c>
      <c r="X510" s="18" t="s">
        <v>620</v>
      </c>
      <c r="Y510" s="5">
        <v>240000</v>
      </c>
      <c r="Z510" s="5">
        <v>240155</v>
      </c>
      <c r="AA510" s="5"/>
    </row>
    <row r="511" spans="1:27" customFormat="1" x14ac:dyDescent="0.25">
      <c r="A511" s="24"/>
      <c r="B511" s="5" t="s">
        <v>1467</v>
      </c>
      <c r="C511" s="28">
        <v>2800</v>
      </c>
      <c r="D511" s="5">
        <f>60+48+14</f>
        <v>122</v>
      </c>
      <c r="E511" s="5">
        <f>products[[#This Row],[stock]]*products[[#This Row],[buy price]]</f>
        <v>341600</v>
      </c>
      <c r="F511" s="32">
        <v>2800</v>
      </c>
      <c r="G511" s="5">
        <v>12</v>
      </c>
      <c r="H511" s="5" t="s">
        <v>520</v>
      </c>
      <c r="I511" s="35">
        <v>3000</v>
      </c>
      <c r="J511" s="5" t="s">
        <v>520</v>
      </c>
      <c r="K511" s="5">
        <v>1</v>
      </c>
      <c r="L511" s="5" t="str">
        <f>VLOOKUP(products[[#This Row],[sellunit]],AJ:AK,2,0)</f>
        <v>notebook</v>
      </c>
      <c r="M511" s="5" t="s">
        <v>706</v>
      </c>
      <c r="N511" s="28">
        <f>products[[#This Row],[buy price]]</f>
        <v>2800</v>
      </c>
      <c r="O511" s="5"/>
      <c r="P511" s="5">
        <v>1</v>
      </c>
      <c r="Q511" s="5" t="s">
        <v>636</v>
      </c>
      <c r="R511" s="5">
        <v>4600</v>
      </c>
      <c r="S511" s="5"/>
      <c r="T511" s="5">
        <v>1</v>
      </c>
      <c r="U511" s="5" t="s">
        <v>757</v>
      </c>
      <c r="V511" s="5" t="s">
        <v>877</v>
      </c>
      <c r="W511" s="5" t="s">
        <v>854</v>
      </c>
      <c r="X511" s="18" t="s">
        <v>620</v>
      </c>
      <c r="Y511" s="5">
        <v>240000</v>
      </c>
      <c r="Z511" s="5">
        <v>240160</v>
      </c>
      <c r="AA511" s="5"/>
    </row>
    <row r="512" spans="1:27" customFormat="1" x14ac:dyDescent="0.25">
      <c r="A512" s="24"/>
      <c r="B512" s="5" t="s">
        <v>707</v>
      </c>
      <c r="C512" s="28">
        <v>3400</v>
      </c>
      <c r="D512" s="5"/>
      <c r="E512" s="5">
        <f>products[[#This Row],[stock]]*products[[#This Row],[buy price]]</f>
        <v>0</v>
      </c>
      <c r="F512" s="32">
        <v>3400</v>
      </c>
      <c r="G512" s="5">
        <v>12</v>
      </c>
      <c r="H512" s="5" t="s">
        <v>520</v>
      </c>
      <c r="I512" s="35">
        <v>4600</v>
      </c>
      <c r="J512" s="5" t="s">
        <v>520</v>
      </c>
      <c r="K512" s="5">
        <v>1</v>
      </c>
      <c r="L512" s="5" t="str">
        <f>VLOOKUP(products[[#This Row],[sellunit]],AJ:AK,2,0)</f>
        <v>notebook</v>
      </c>
      <c r="M512" s="5" t="s">
        <v>707</v>
      </c>
      <c r="N512" s="28">
        <f>products[[#This Row],[buy price]]</f>
        <v>3400</v>
      </c>
      <c r="O512" s="5"/>
      <c r="P512" s="5">
        <v>1</v>
      </c>
      <c r="Q512" s="5" t="s">
        <v>636</v>
      </c>
      <c r="R512" s="5">
        <v>5200</v>
      </c>
      <c r="S512" s="5"/>
      <c r="T512" s="5">
        <v>1</v>
      </c>
      <c r="U512" s="5" t="s">
        <v>757</v>
      </c>
      <c r="V512" s="5" t="s">
        <v>877</v>
      </c>
      <c r="W512" s="5" t="s">
        <v>854</v>
      </c>
      <c r="X512" s="18" t="s">
        <v>620</v>
      </c>
      <c r="Y512" s="5">
        <v>240000</v>
      </c>
      <c r="Z512" s="5">
        <v>240165</v>
      </c>
      <c r="AA512" s="5"/>
    </row>
    <row r="513" spans="1:27" customFormat="1" x14ac:dyDescent="0.25">
      <c r="A513" s="24"/>
      <c r="B513" s="5" t="s">
        <v>1468</v>
      </c>
      <c r="C513" s="28">
        <v>1700</v>
      </c>
      <c r="D513" s="5">
        <v>80</v>
      </c>
      <c r="E513" s="5">
        <f>products[[#This Row],[stock]]*products[[#This Row],[buy price]]</f>
        <v>136000</v>
      </c>
      <c r="F513" s="32">
        <v>1700</v>
      </c>
      <c r="G513" s="5">
        <v>24</v>
      </c>
      <c r="H513" s="5" t="s">
        <v>520</v>
      </c>
      <c r="I513" s="35">
        <v>2400</v>
      </c>
      <c r="J513" s="5" t="s">
        <v>520</v>
      </c>
      <c r="K513" s="5">
        <v>1</v>
      </c>
      <c r="L513" s="5" t="str">
        <f>VLOOKUP(products[[#This Row],[sellunit]],AJ:AK,2,0)</f>
        <v>notebook</v>
      </c>
      <c r="M513" s="5" t="s">
        <v>708</v>
      </c>
      <c r="N513" s="28">
        <f>products[[#This Row],[buy price]]</f>
        <v>1700</v>
      </c>
      <c r="O513" s="5"/>
      <c r="P513" s="5">
        <v>1</v>
      </c>
      <c r="Q513" s="5" t="s">
        <v>636</v>
      </c>
      <c r="R513" s="5">
        <v>4000</v>
      </c>
      <c r="S513" s="5" t="s">
        <v>520</v>
      </c>
      <c r="T513" s="5">
        <v>1</v>
      </c>
      <c r="U513" s="5" t="s">
        <v>754</v>
      </c>
      <c r="V513" s="5" t="s">
        <v>877</v>
      </c>
      <c r="W513" s="5" t="s">
        <v>854</v>
      </c>
      <c r="X513" s="18" t="s">
        <v>620</v>
      </c>
      <c r="Y513" s="5">
        <v>240000</v>
      </c>
      <c r="Z513" s="5">
        <v>240170</v>
      </c>
      <c r="AA513" s="5"/>
    </row>
    <row r="514" spans="1:27" customFormat="1" x14ac:dyDescent="0.25">
      <c r="A514" s="24"/>
      <c r="B514" s="5" t="s">
        <v>543</v>
      </c>
      <c r="C514" s="28">
        <v>12300</v>
      </c>
      <c r="D514" s="5"/>
      <c r="E514" s="5">
        <f>products[[#This Row],[stock]]*products[[#This Row],[buy price]]</f>
        <v>0</v>
      </c>
      <c r="F514" s="32">
        <v>12300</v>
      </c>
      <c r="G514" s="5" t="s">
        <v>628</v>
      </c>
      <c r="H514" s="5" t="s">
        <v>520</v>
      </c>
      <c r="I514" s="35"/>
      <c r="J514" s="5"/>
      <c r="K514" s="5">
        <v>0</v>
      </c>
      <c r="L514" s="5" t="str">
        <f>VLOOKUP(products[[#This Row],[sellunit]],AJ:AK,2,0)</f>
        <v>notebook</v>
      </c>
      <c r="M514" s="5" t="s">
        <v>543</v>
      </c>
      <c r="N514" s="28">
        <f>products[[#This Row],[buy price]]</f>
        <v>12300</v>
      </c>
      <c r="O514" s="5"/>
      <c r="P514" s="5">
        <v>1</v>
      </c>
      <c r="Q514" s="5" t="s">
        <v>636</v>
      </c>
      <c r="R514" s="5">
        <v>15000</v>
      </c>
      <c r="S514" s="5" t="s">
        <v>520</v>
      </c>
      <c r="T514" s="5">
        <v>0</v>
      </c>
      <c r="U514" s="5" t="s">
        <v>754</v>
      </c>
      <c r="V514" s="5" t="s">
        <v>877</v>
      </c>
      <c r="W514" s="5" t="s">
        <v>854</v>
      </c>
      <c r="X514" s="18" t="s">
        <v>620</v>
      </c>
      <c r="Y514" s="5">
        <v>240000</v>
      </c>
      <c r="Z514" s="5">
        <v>240175</v>
      </c>
      <c r="AA514" s="5"/>
    </row>
    <row r="515" spans="1:27" customFormat="1" x14ac:dyDescent="0.25">
      <c r="A515" s="24"/>
      <c r="B515" s="5" t="s">
        <v>544</v>
      </c>
      <c r="C515" s="28">
        <v>7800</v>
      </c>
      <c r="D515" s="5"/>
      <c r="E515" s="5">
        <f>products[[#This Row],[stock]]*products[[#This Row],[buy price]]</f>
        <v>0</v>
      </c>
      <c r="F515" s="32">
        <v>7800</v>
      </c>
      <c r="G515" s="5" t="s">
        <v>628</v>
      </c>
      <c r="H515" s="5" t="s">
        <v>520</v>
      </c>
      <c r="I515" s="35"/>
      <c r="J515" s="5"/>
      <c r="K515" s="5">
        <v>0</v>
      </c>
      <c r="L515" s="5" t="str">
        <f>VLOOKUP(products[[#This Row],[sellunit]],AJ:AK,2,0)</f>
        <v>notebook</v>
      </c>
      <c r="M515" s="5" t="s">
        <v>544</v>
      </c>
      <c r="N515" s="28">
        <f>products[[#This Row],[buy price]]</f>
        <v>7800</v>
      </c>
      <c r="O515" s="5"/>
      <c r="P515" s="5">
        <v>1</v>
      </c>
      <c r="Q515" s="5" t="s">
        <v>636</v>
      </c>
      <c r="R515" s="5">
        <v>9800</v>
      </c>
      <c r="S515" s="5" t="s">
        <v>520</v>
      </c>
      <c r="T515" s="5">
        <v>1</v>
      </c>
      <c r="U515" s="5" t="s">
        <v>754</v>
      </c>
      <c r="V515" s="5" t="s">
        <v>877</v>
      </c>
      <c r="W515" s="5" t="s">
        <v>854</v>
      </c>
      <c r="X515" s="18" t="s">
        <v>620</v>
      </c>
      <c r="Y515" s="5">
        <v>240000</v>
      </c>
      <c r="Z515" s="5">
        <v>240180</v>
      </c>
      <c r="AA515" s="5"/>
    </row>
    <row r="516" spans="1:27" customFormat="1" x14ac:dyDescent="0.25">
      <c r="A516" s="24"/>
      <c r="B516" s="5" t="s">
        <v>545</v>
      </c>
      <c r="C516" s="28">
        <v>5500</v>
      </c>
      <c r="D516" s="5"/>
      <c r="E516" s="5">
        <f>products[[#This Row],[stock]]*products[[#This Row],[buy price]]</f>
        <v>0</v>
      </c>
      <c r="F516" s="32">
        <v>5500</v>
      </c>
      <c r="G516" s="5" t="s">
        <v>628</v>
      </c>
      <c r="H516" s="5" t="s">
        <v>520</v>
      </c>
      <c r="I516" s="35"/>
      <c r="J516" s="5"/>
      <c r="K516" s="5">
        <v>0</v>
      </c>
      <c r="L516" s="5" t="str">
        <f>VLOOKUP(products[[#This Row],[sellunit]],AJ:AK,2,0)</f>
        <v>notebook</v>
      </c>
      <c r="M516" s="5" t="s">
        <v>545</v>
      </c>
      <c r="N516" s="28">
        <f>products[[#This Row],[buy price]]</f>
        <v>5500</v>
      </c>
      <c r="O516" s="5"/>
      <c r="P516" s="5">
        <v>1</v>
      </c>
      <c r="Q516" s="5" t="s">
        <v>636</v>
      </c>
      <c r="R516" s="5">
        <v>7500</v>
      </c>
      <c r="S516" s="5" t="s">
        <v>520</v>
      </c>
      <c r="T516" s="5">
        <v>1</v>
      </c>
      <c r="U516" s="5" t="s">
        <v>754</v>
      </c>
      <c r="V516" s="5" t="s">
        <v>877</v>
      </c>
      <c r="W516" s="5" t="s">
        <v>854</v>
      </c>
      <c r="X516" s="18" t="s">
        <v>620</v>
      </c>
      <c r="Y516" s="5">
        <v>240000</v>
      </c>
      <c r="Z516" s="5">
        <v>240185</v>
      </c>
      <c r="AA516" s="5"/>
    </row>
    <row r="517" spans="1:27" customFormat="1" x14ac:dyDescent="0.25">
      <c r="A517" s="24"/>
      <c r="B517" s="5" t="s">
        <v>546</v>
      </c>
      <c r="C517" s="28">
        <v>8300</v>
      </c>
      <c r="D517" s="5"/>
      <c r="E517" s="5">
        <f>products[[#This Row],[stock]]*products[[#This Row],[buy price]]</f>
        <v>0</v>
      </c>
      <c r="F517" s="32">
        <v>8300</v>
      </c>
      <c r="G517" s="5" t="s">
        <v>628</v>
      </c>
      <c r="H517" s="5" t="s">
        <v>520</v>
      </c>
      <c r="I517" s="35"/>
      <c r="J517" s="5"/>
      <c r="K517" s="5">
        <v>0</v>
      </c>
      <c r="L517" s="5" t="str">
        <f>VLOOKUP(products[[#This Row],[sellunit]],AJ:AK,2,0)</f>
        <v>notebook</v>
      </c>
      <c r="M517" s="5" t="s">
        <v>546</v>
      </c>
      <c r="N517" s="28">
        <f>products[[#This Row],[buy price]]</f>
        <v>8300</v>
      </c>
      <c r="O517" s="5"/>
      <c r="P517" s="5">
        <v>1</v>
      </c>
      <c r="Q517" s="5" t="s">
        <v>636</v>
      </c>
      <c r="R517" s="5">
        <v>9500</v>
      </c>
      <c r="S517" s="5" t="s">
        <v>520</v>
      </c>
      <c r="T517" s="5">
        <v>0</v>
      </c>
      <c r="U517" s="5" t="s">
        <v>754</v>
      </c>
      <c r="V517" s="5" t="s">
        <v>877</v>
      </c>
      <c r="W517" s="5" t="s">
        <v>854</v>
      </c>
      <c r="X517" s="18" t="s">
        <v>620</v>
      </c>
      <c r="Y517" s="5">
        <v>240000</v>
      </c>
      <c r="Z517" s="5">
        <v>240190</v>
      </c>
      <c r="AA517" s="5"/>
    </row>
    <row r="518" spans="1:27" customFormat="1" x14ac:dyDescent="0.25">
      <c r="A518" s="24"/>
      <c r="B518" s="5" t="s">
        <v>547</v>
      </c>
      <c r="C518" s="28">
        <v>6300</v>
      </c>
      <c r="D518" s="5"/>
      <c r="E518" s="5">
        <f>products[[#This Row],[stock]]*products[[#This Row],[buy price]]</f>
        <v>0</v>
      </c>
      <c r="F518" s="32">
        <v>6300</v>
      </c>
      <c r="G518" s="5" t="s">
        <v>628</v>
      </c>
      <c r="H518" s="5" t="s">
        <v>520</v>
      </c>
      <c r="I518" s="35"/>
      <c r="J518" s="5"/>
      <c r="K518" s="5">
        <v>0</v>
      </c>
      <c r="L518" s="5" t="str">
        <f>VLOOKUP(products[[#This Row],[sellunit]],AJ:AK,2,0)</f>
        <v>notebook</v>
      </c>
      <c r="M518" s="5" t="s">
        <v>547</v>
      </c>
      <c r="N518" s="28">
        <f>products[[#This Row],[buy price]]</f>
        <v>6300</v>
      </c>
      <c r="O518" s="5"/>
      <c r="P518" s="5">
        <v>1</v>
      </c>
      <c r="Q518" s="5" t="s">
        <v>636</v>
      </c>
      <c r="R518" s="5">
        <v>8500</v>
      </c>
      <c r="S518" s="5" t="s">
        <v>520</v>
      </c>
      <c r="T518" s="5">
        <v>0</v>
      </c>
      <c r="U518" s="5" t="s">
        <v>754</v>
      </c>
      <c r="V518" s="5" t="s">
        <v>877</v>
      </c>
      <c r="W518" s="5" t="s">
        <v>854</v>
      </c>
      <c r="X518" s="18" t="s">
        <v>620</v>
      </c>
      <c r="Y518" s="5">
        <v>240000</v>
      </c>
      <c r="Z518" s="5">
        <v>240195</v>
      </c>
      <c r="AA518" s="5"/>
    </row>
    <row r="519" spans="1:27" customFormat="1" x14ac:dyDescent="0.25">
      <c r="A519" s="24"/>
      <c r="B519" s="5" t="s">
        <v>548</v>
      </c>
      <c r="C519" s="28">
        <v>8000</v>
      </c>
      <c r="D519" s="5"/>
      <c r="E519" s="5">
        <f>products[[#This Row],[stock]]*products[[#This Row],[buy price]]</f>
        <v>0</v>
      </c>
      <c r="F519" s="32">
        <v>8000</v>
      </c>
      <c r="G519" s="5" t="s">
        <v>628</v>
      </c>
      <c r="H519" s="5" t="s">
        <v>520</v>
      </c>
      <c r="I519" s="35"/>
      <c r="J519" s="5"/>
      <c r="K519" s="5">
        <v>0</v>
      </c>
      <c r="L519" s="5" t="str">
        <f>VLOOKUP(products[[#This Row],[sellunit]],AJ:AK,2,0)</f>
        <v>notebook</v>
      </c>
      <c r="M519" s="5" t="s">
        <v>1273</v>
      </c>
      <c r="N519" s="28">
        <f>products[[#This Row],[buy price]]</f>
        <v>8000</v>
      </c>
      <c r="O519" s="5"/>
      <c r="P519" s="5">
        <v>1</v>
      </c>
      <c r="Q519" s="5" t="s">
        <v>636</v>
      </c>
      <c r="R519" s="5">
        <v>10000</v>
      </c>
      <c r="S519" s="5" t="s">
        <v>520</v>
      </c>
      <c r="T519" s="5">
        <v>1</v>
      </c>
      <c r="U519" s="5" t="s">
        <v>754</v>
      </c>
      <c r="V519" s="5" t="s">
        <v>877</v>
      </c>
      <c r="W519" s="5" t="s">
        <v>854</v>
      </c>
      <c r="X519" s="18" t="s">
        <v>620</v>
      </c>
      <c r="Y519" s="5">
        <v>240000</v>
      </c>
      <c r="Z519" s="5">
        <v>240200</v>
      </c>
      <c r="AA519" s="5"/>
    </row>
    <row r="520" spans="1:27" customFormat="1" x14ac:dyDescent="0.25">
      <c r="A520" s="24"/>
      <c r="B520" s="5" t="s">
        <v>549</v>
      </c>
      <c r="C520" s="28">
        <v>2800</v>
      </c>
      <c r="D520" s="5"/>
      <c r="E520" s="5">
        <f>products[[#This Row],[stock]]*products[[#This Row],[buy price]]</f>
        <v>0</v>
      </c>
      <c r="F520" s="32">
        <v>2800</v>
      </c>
      <c r="G520" s="5" t="s">
        <v>628</v>
      </c>
      <c r="H520" s="5" t="s">
        <v>520</v>
      </c>
      <c r="I520" s="35"/>
      <c r="J520" s="5"/>
      <c r="K520" s="5">
        <v>0</v>
      </c>
      <c r="L520" s="5" t="str">
        <f>VLOOKUP(products[[#This Row],[sellunit]],AJ:AK,2,0)</f>
        <v>notebook</v>
      </c>
      <c r="M520" s="5" t="s">
        <v>549</v>
      </c>
      <c r="N520" s="28">
        <f>products[[#This Row],[buy price]]</f>
        <v>2800</v>
      </c>
      <c r="O520" s="5"/>
      <c r="P520" s="5">
        <v>1</v>
      </c>
      <c r="Q520" s="5" t="s">
        <v>636</v>
      </c>
      <c r="R520" s="5">
        <v>5000</v>
      </c>
      <c r="S520" s="5" t="s">
        <v>520</v>
      </c>
      <c r="T520" s="5">
        <v>0</v>
      </c>
      <c r="U520" s="5" t="s">
        <v>754</v>
      </c>
      <c r="V520" s="5" t="s">
        <v>877</v>
      </c>
      <c r="W520" s="5" t="s">
        <v>854</v>
      </c>
      <c r="X520" s="18" t="s">
        <v>620</v>
      </c>
      <c r="Y520" s="5">
        <v>240000</v>
      </c>
      <c r="Z520" s="5">
        <v>240205</v>
      </c>
      <c r="AA520" s="5"/>
    </row>
    <row r="521" spans="1:27" customFormat="1" x14ac:dyDescent="0.25">
      <c r="A521" s="24"/>
      <c r="B521" s="5" t="s">
        <v>550</v>
      </c>
      <c r="C521" s="28">
        <v>3600</v>
      </c>
      <c r="D521" s="5"/>
      <c r="E521" s="5">
        <f>products[[#This Row],[stock]]*products[[#This Row],[buy price]]</f>
        <v>0</v>
      </c>
      <c r="F521" s="32">
        <v>3600</v>
      </c>
      <c r="G521" s="5" t="s">
        <v>628</v>
      </c>
      <c r="H521" s="5" t="s">
        <v>520</v>
      </c>
      <c r="I521" s="35"/>
      <c r="J521" s="5"/>
      <c r="K521" s="5">
        <v>0</v>
      </c>
      <c r="L521" s="5" t="str">
        <f>VLOOKUP(products[[#This Row],[sellunit]],AJ:AK,2,0)</f>
        <v>notebook</v>
      </c>
      <c r="M521" s="5" t="s">
        <v>550</v>
      </c>
      <c r="N521" s="28">
        <f>products[[#This Row],[buy price]]</f>
        <v>3600</v>
      </c>
      <c r="O521" s="5"/>
      <c r="P521" s="5">
        <v>1</v>
      </c>
      <c r="Q521" s="5" t="s">
        <v>636</v>
      </c>
      <c r="R521" s="5">
        <v>6500</v>
      </c>
      <c r="S521" s="5" t="s">
        <v>520</v>
      </c>
      <c r="T521" s="5">
        <v>0</v>
      </c>
      <c r="U521" s="5" t="s">
        <v>754</v>
      </c>
      <c r="V521" s="5" t="s">
        <v>877</v>
      </c>
      <c r="W521" s="5" t="s">
        <v>854</v>
      </c>
      <c r="X521" s="18" t="s">
        <v>620</v>
      </c>
      <c r="Y521" s="5">
        <v>240000</v>
      </c>
      <c r="Z521" s="5">
        <v>240210</v>
      </c>
      <c r="AA521" s="5"/>
    </row>
    <row r="522" spans="1:27" customFormat="1" x14ac:dyDescent="0.25">
      <c r="A522" s="24"/>
      <c r="B522" s="5" t="s">
        <v>551</v>
      </c>
      <c r="C522" s="28">
        <v>8300</v>
      </c>
      <c r="D522" s="5"/>
      <c r="E522" s="5">
        <f>products[[#This Row],[stock]]*products[[#This Row],[buy price]]</f>
        <v>0</v>
      </c>
      <c r="F522" s="32">
        <v>8300</v>
      </c>
      <c r="G522" s="5" t="s">
        <v>628</v>
      </c>
      <c r="H522" s="5" t="s">
        <v>520</v>
      </c>
      <c r="I522" s="35"/>
      <c r="J522" s="5"/>
      <c r="K522" s="5">
        <v>0</v>
      </c>
      <c r="L522" s="5" t="str">
        <f>VLOOKUP(products[[#This Row],[sellunit]],AJ:AK,2,0)</f>
        <v>notebook</v>
      </c>
      <c r="M522" s="5" t="s">
        <v>551</v>
      </c>
      <c r="N522" s="28">
        <f>products[[#This Row],[buy price]]</f>
        <v>8300</v>
      </c>
      <c r="O522" s="5"/>
      <c r="P522" s="5">
        <v>1</v>
      </c>
      <c r="Q522" s="5" t="s">
        <v>636</v>
      </c>
      <c r="R522" s="5">
        <v>10000</v>
      </c>
      <c r="S522" s="5" t="s">
        <v>520</v>
      </c>
      <c r="T522" s="5">
        <v>0</v>
      </c>
      <c r="U522" s="5" t="s">
        <v>754</v>
      </c>
      <c r="V522" s="5" t="s">
        <v>877</v>
      </c>
      <c r="W522" s="5" t="s">
        <v>854</v>
      </c>
      <c r="X522" s="18" t="s">
        <v>620</v>
      </c>
      <c r="Y522" s="5">
        <v>240000</v>
      </c>
      <c r="Z522" s="5">
        <v>240215</v>
      </c>
      <c r="AA522" s="5"/>
    </row>
    <row r="523" spans="1:27" customFormat="1" x14ac:dyDescent="0.25">
      <c r="A523" s="24"/>
      <c r="B523" s="5" t="s">
        <v>552</v>
      </c>
      <c r="C523" s="28">
        <v>4500</v>
      </c>
      <c r="D523" s="5"/>
      <c r="E523" s="5">
        <f>products[[#This Row],[stock]]*products[[#This Row],[buy price]]</f>
        <v>0</v>
      </c>
      <c r="F523" s="32">
        <v>4500</v>
      </c>
      <c r="G523" s="5" t="s">
        <v>628</v>
      </c>
      <c r="H523" s="5" t="s">
        <v>520</v>
      </c>
      <c r="I523" s="35"/>
      <c r="J523" s="5"/>
      <c r="K523" s="5">
        <v>0</v>
      </c>
      <c r="L523" s="5" t="str">
        <f>VLOOKUP(products[[#This Row],[sellunit]],AJ:AK,2,0)</f>
        <v>notebook</v>
      </c>
      <c r="M523" s="5" t="s">
        <v>552</v>
      </c>
      <c r="N523" s="28">
        <f>products[[#This Row],[buy price]]</f>
        <v>4500</v>
      </c>
      <c r="O523" s="5"/>
      <c r="P523" s="5">
        <v>1</v>
      </c>
      <c r="Q523" s="5" t="s">
        <v>636</v>
      </c>
      <c r="R523" s="5">
        <v>6500</v>
      </c>
      <c r="S523" s="5" t="s">
        <v>520</v>
      </c>
      <c r="T523" s="5">
        <v>0</v>
      </c>
      <c r="U523" s="5" t="s">
        <v>754</v>
      </c>
      <c r="V523" s="5" t="s">
        <v>877</v>
      </c>
      <c r="W523" s="5" t="s">
        <v>854</v>
      </c>
      <c r="X523" s="18" t="s">
        <v>620</v>
      </c>
      <c r="Y523" s="5">
        <v>240000</v>
      </c>
      <c r="Z523" s="5">
        <v>240220</v>
      </c>
      <c r="AA523" s="5"/>
    </row>
    <row r="524" spans="1:27" customFormat="1" x14ac:dyDescent="0.25">
      <c r="A524" s="24"/>
      <c r="B524" s="5" t="s">
        <v>553</v>
      </c>
      <c r="C524" s="28">
        <v>15200</v>
      </c>
      <c r="D524" s="5"/>
      <c r="E524" s="5">
        <f>products[[#This Row],[stock]]*products[[#This Row],[buy price]]</f>
        <v>0</v>
      </c>
      <c r="F524" s="32">
        <v>15200</v>
      </c>
      <c r="G524" s="5" t="s">
        <v>628</v>
      </c>
      <c r="H524" s="5" t="s">
        <v>520</v>
      </c>
      <c r="I524" s="35"/>
      <c r="J524" s="5"/>
      <c r="K524" s="5">
        <v>0</v>
      </c>
      <c r="L524" s="5" t="str">
        <f>VLOOKUP(products[[#This Row],[sellunit]],AJ:AK,2,0)</f>
        <v>notebook</v>
      </c>
      <c r="M524" s="5" t="s">
        <v>553</v>
      </c>
      <c r="N524" s="28">
        <f>products[[#This Row],[buy price]]</f>
        <v>15200</v>
      </c>
      <c r="O524" s="5"/>
      <c r="P524" s="5">
        <v>1</v>
      </c>
      <c r="Q524" s="5" t="s">
        <v>636</v>
      </c>
      <c r="R524" s="5">
        <v>18500</v>
      </c>
      <c r="S524" s="5" t="s">
        <v>520</v>
      </c>
      <c r="T524" s="5">
        <v>0</v>
      </c>
      <c r="U524" s="5" t="s">
        <v>754</v>
      </c>
      <c r="V524" s="5" t="s">
        <v>877</v>
      </c>
      <c r="W524" s="5" t="s">
        <v>854</v>
      </c>
      <c r="X524" s="18" t="s">
        <v>620</v>
      </c>
      <c r="Y524" s="5">
        <v>240000</v>
      </c>
      <c r="Z524" s="5">
        <v>240225</v>
      </c>
      <c r="AA524" s="5"/>
    </row>
    <row r="525" spans="1:27" customFormat="1" x14ac:dyDescent="0.25">
      <c r="A525" s="24"/>
      <c r="B525" s="5" t="s">
        <v>554</v>
      </c>
      <c r="C525" s="28">
        <v>6150</v>
      </c>
      <c r="D525" s="5"/>
      <c r="E525" s="5">
        <f>products[[#This Row],[stock]]*products[[#This Row],[buy price]]</f>
        <v>0</v>
      </c>
      <c r="F525" s="32">
        <v>6150</v>
      </c>
      <c r="G525" s="5" t="s">
        <v>628</v>
      </c>
      <c r="H525" s="5" t="s">
        <v>520</v>
      </c>
      <c r="I525" s="35"/>
      <c r="J525" s="5"/>
      <c r="K525" s="5">
        <v>0</v>
      </c>
      <c r="L525" s="5" t="str">
        <f>VLOOKUP(products[[#This Row],[sellunit]],AJ:AK,2,0)</f>
        <v>notebook</v>
      </c>
      <c r="M525" s="5" t="s">
        <v>554</v>
      </c>
      <c r="N525" s="28">
        <f>products[[#This Row],[buy price]]</f>
        <v>6150</v>
      </c>
      <c r="O525" s="5"/>
      <c r="P525" s="5">
        <v>1</v>
      </c>
      <c r="Q525" s="5" t="s">
        <v>636</v>
      </c>
      <c r="R525" s="5">
        <v>7500</v>
      </c>
      <c r="S525" s="5" t="s">
        <v>520</v>
      </c>
      <c r="T525" s="5">
        <v>0</v>
      </c>
      <c r="U525" s="5" t="s">
        <v>754</v>
      </c>
      <c r="V525" s="5" t="s">
        <v>877</v>
      </c>
      <c r="W525" s="5" t="s">
        <v>854</v>
      </c>
      <c r="X525" s="18" t="s">
        <v>620</v>
      </c>
      <c r="Y525" s="5">
        <v>240000</v>
      </c>
      <c r="Z525" s="5">
        <v>240230</v>
      </c>
      <c r="AA525" s="5"/>
    </row>
    <row r="526" spans="1:27" customFormat="1" x14ac:dyDescent="0.25">
      <c r="A526" s="24"/>
      <c r="B526" s="5" t="s">
        <v>555</v>
      </c>
      <c r="C526" s="28">
        <v>5000</v>
      </c>
      <c r="D526" s="5"/>
      <c r="E526" s="5">
        <f>products[[#This Row],[stock]]*products[[#This Row],[buy price]]</f>
        <v>0</v>
      </c>
      <c r="F526" s="32">
        <v>5000</v>
      </c>
      <c r="G526" s="5" t="s">
        <v>628</v>
      </c>
      <c r="H526" s="5" t="s">
        <v>520</v>
      </c>
      <c r="I526" s="35"/>
      <c r="J526" s="5"/>
      <c r="K526" s="5">
        <v>0</v>
      </c>
      <c r="L526" s="5" t="str">
        <f>VLOOKUP(products[[#This Row],[sellunit]],AJ:AK,2,0)</f>
        <v>notebook</v>
      </c>
      <c r="M526" s="5" t="s">
        <v>555</v>
      </c>
      <c r="N526" s="28">
        <f>products[[#This Row],[buy price]]</f>
        <v>5000</v>
      </c>
      <c r="O526" s="5"/>
      <c r="P526" s="5">
        <v>1</v>
      </c>
      <c r="Q526" s="5" t="s">
        <v>636</v>
      </c>
      <c r="R526" s="5">
        <v>6500</v>
      </c>
      <c r="S526" s="5" t="s">
        <v>520</v>
      </c>
      <c r="T526" s="5">
        <v>0</v>
      </c>
      <c r="U526" s="5" t="s">
        <v>754</v>
      </c>
      <c r="V526" s="5" t="s">
        <v>877</v>
      </c>
      <c r="W526" s="5" t="s">
        <v>854</v>
      </c>
      <c r="X526" s="18" t="s">
        <v>620</v>
      </c>
      <c r="Y526" s="5">
        <v>240000</v>
      </c>
      <c r="Z526" s="5">
        <v>240235</v>
      </c>
      <c r="AA526" s="5"/>
    </row>
    <row r="527" spans="1:27" customFormat="1" x14ac:dyDescent="0.25">
      <c r="A527" s="24"/>
      <c r="B527" s="5" t="s">
        <v>556</v>
      </c>
      <c r="C527" s="28">
        <v>11000</v>
      </c>
      <c r="D527" s="5"/>
      <c r="E527" s="5">
        <f>products[[#This Row],[stock]]*products[[#This Row],[buy price]]</f>
        <v>0</v>
      </c>
      <c r="F527" s="32">
        <v>11000</v>
      </c>
      <c r="G527" s="5" t="s">
        <v>628</v>
      </c>
      <c r="H527" s="5" t="s">
        <v>520</v>
      </c>
      <c r="I527" s="35"/>
      <c r="J527" s="5"/>
      <c r="K527" s="5">
        <v>0</v>
      </c>
      <c r="L527" s="5" t="str">
        <f>VLOOKUP(products[[#This Row],[sellunit]],AJ:AK,2,0)</f>
        <v>notebook</v>
      </c>
      <c r="M527" s="5" t="s">
        <v>556</v>
      </c>
      <c r="N527" s="28">
        <f>products[[#This Row],[buy price]]</f>
        <v>11000</v>
      </c>
      <c r="O527" s="5"/>
      <c r="P527" s="5">
        <v>1</v>
      </c>
      <c r="Q527" s="5" t="s">
        <v>636</v>
      </c>
      <c r="R527" s="5">
        <v>13000</v>
      </c>
      <c r="S527" s="5" t="s">
        <v>520</v>
      </c>
      <c r="T527" s="5">
        <v>0</v>
      </c>
      <c r="U527" s="5" t="s">
        <v>754</v>
      </c>
      <c r="V527" s="5" t="s">
        <v>877</v>
      </c>
      <c r="W527" s="5" t="s">
        <v>854</v>
      </c>
      <c r="X527" s="18" t="s">
        <v>620</v>
      </c>
      <c r="Y527" s="5">
        <v>240000</v>
      </c>
      <c r="Z527" s="5">
        <v>240240</v>
      </c>
      <c r="AA527" s="5"/>
    </row>
    <row r="528" spans="1:27" customFormat="1" x14ac:dyDescent="0.25">
      <c r="A528" s="5" t="s">
        <v>798</v>
      </c>
      <c r="B528" s="5" t="s">
        <v>709</v>
      </c>
      <c r="C528" s="28">
        <v>4650</v>
      </c>
      <c r="D528" s="5">
        <v>144</v>
      </c>
      <c r="E528" s="5">
        <f>products[[#This Row],[stock]]*products[[#This Row],[buy price]]</f>
        <v>669600</v>
      </c>
      <c r="F528" s="32">
        <v>4650</v>
      </c>
      <c r="G528" s="5">
        <v>12</v>
      </c>
      <c r="H528" s="5" t="s">
        <v>520</v>
      </c>
      <c r="I528" s="35">
        <v>6050</v>
      </c>
      <c r="J528" s="5" t="s">
        <v>520</v>
      </c>
      <c r="K528" s="5">
        <v>1</v>
      </c>
      <c r="L528" s="5" t="str">
        <f>VLOOKUP(products[[#This Row],[sellunit]],AJ:AK,2,0)</f>
        <v>notebook</v>
      </c>
      <c r="M528" s="5" t="s">
        <v>1223</v>
      </c>
      <c r="N528" s="28">
        <f>products[[#This Row],[buy price]]</f>
        <v>4650</v>
      </c>
      <c r="O528" s="5"/>
      <c r="P528" s="5">
        <v>1</v>
      </c>
      <c r="Q528" s="5" t="s">
        <v>636</v>
      </c>
      <c r="R528" s="5">
        <v>7000</v>
      </c>
      <c r="S528" s="5" t="s">
        <v>520</v>
      </c>
      <c r="T528" s="5">
        <v>1</v>
      </c>
      <c r="U528" s="5" t="s">
        <v>754</v>
      </c>
      <c r="V528" s="5" t="s">
        <v>877</v>
      </c>
      <c r="W528" s="5" t="s">
        <v>854</v>
      </c>
      <c r="X528" s="18" t="s">
        <v>620</v>
      </c>
      <c r="Y528" s="5">
        <v>240000</v>
      </c>
      <c r="Z528" s="5">
        <v>240245</v>
      </c>
      <c r="AA528" s="5">
        <v>1</v>
      </c>
    </row>
    <row r="529" spans="1:27" customFormat="1" x14ac:dyDescent="0.25">
      <c r="A529" s="5" t="s">
        <v>798</v>
      </c>
      <c r="B529" s="5" t="s">
        <v>710</v>
      </c>
      <c r="C529" s="28">
        <v>5850</v>
      </c>
      <c r="D529" s="5">
        <v>72</v>
      </c>
      <c r="E529" s="5">
        <f>products[[#This Row],[stock]]*products[[#This Row],[buy price]]</f>
        <v>421200</v>
      </c>
      <c r="F529" s="32">
        <v>5850</v>
      </c>
      <c r="G529" s="5">
        <v>12</v>
      </c>
      <c r="H529" s="5" t="s">
        <v>520</v>
      </c>
      <c r="I529" s="35">
        <v>7650</v>
      </c>
      <c r="J529" s="5" t="s">
        <v>520</v>
      </c>
      <c r="K529" s="5">
        <v>1</v>
      </c>
      <c r="L529" s="5" t="str">
        <f>VLOOKUP(products[[#This Row],[sellunit]],AJ:AK,2,0)</f>
        <v>notebook</v>
      </c>
      <c r="M529" s="5" t="s">
        <v>1224</v>
      </c>
      <c r="N529" s="28">
        <f>products[[#This Row],[buy price]]</f>
        <v>5850</v>
      </c>
      <c r="O529" s="5"/>
      <c r="P529" s="5">
        <v>1</v>
      </c>
      <c r="Q529" s="5" t="s">
        <v>636</v>
      </c>
      <c r="R529" s="5">
        <v>9000</v>
      </c>
      <c r="S529" s="5" t="s">
        <v>520</v>
      </c>
      <c r="T529" s="5">
        <v>1</v>
      </c>
      <c r="U529" s="5" t="s">
        <v>754</v>
      </c>
      <c r="V529" s="5" t="s">
        <v>877</v>
      </c>
      <c r="W529" s="5" t="s">
        <v>854</v>
      </c>
      <c r="X529" s="18" t="s">
        <v>620</v>
      </c>
      <c r="Y529" s="5">
        <v>240000</v>
      </c>
      <c r="Z529" s="5">
        <v>240250</v>
      </c>
      <c r="AA529" s="5">
        <v>1</v>
      </c>
    </row>
    <row r="530" spans="1:27" customFormat="1" x14ac:dyDescent="0.25">
      <c r="A530" t="s">
        <v>799</v>
      </c>
      <c r="B530" s="5" t="s">
        <v>711</v>
      </c>
      <c r="C530" s="28">
        <v>5850</v>
      </c>
      <c r="D530" s="5">
        <v>55</v>
      </c>
      <c r="E530" s="5">
        <f>products[[#This Row],[stock]]*products[[#This Row],[buy price]]</f>
        <v>321750</v>
      </c>
      <c r="F530" s="32">
        <v>5850</v>
      </c>
      <c r="G530" s="5">
        <v>12</v>
      </c>
      <c r="H530" s="5" t="s">
        <v>520</v>
      </c>
      <c r="I530" s="35">
        <v>7650</v>
      </c>
      <c r="J530" s="5" t="s">
        <v>520</v>
      </c>
      <c r="K530" s="5">
        <v>1</v>
      </c>
      <c r="L530" s="5" t="str">
        <f>VLOOKUP(products[[#This Row],[sellunit]],AJ:AK,2,0)</f>
        <v>notebook</v>
      </c>
      <c r="M530" s="5" t="s">
        <v>1225</v>
      </c>
      <c r="N530" s="28">
        <f>products[[#This Row],[buy price]]</f>
        <v>5850</v>
      </c>
      <c r="O530" s="5"/>
      <c r="P530" s="5">
        <v>1</v>
      </c>
      <c r="Q530" s="5" t="s">
        <v>636</v>
      </c>
      <c r="R530" s="5">
        <v>9000</v>
      </c>
      <c r="S530" s="5" t="s">
        <v>520</v>
      </c>
      <c r="T530" s="5">
        <v>1</v>
      </c>
      <c r="U530" s="5" t="s">
        <v>754</v>
      </c>
      <c r="V530" s="5" t="s">
        <v>877</v>
      </c>
      <c r="W530" s="5" t="s">
        <v>854</v>
      </c>
      <c r="X530" s="18" t="s">
        <v>620</v>
      </c>
      <c r="Y530" s="5">
        <v>240000</v>
      </c>
      <c r="Z530" s="5">
        <v>240255</v>
      </c>
      <c r="AA530" s="5">
        <v>1</v>
      </c>
    </row>
    <row r="531" spans="1:27" customFormat="1" x14ac:dyDescent="0.25">
      <c r="A531" s="5" t="s">
        <v>800</v>
      </c>
      <c r="B531" s="5" t="s">
        <v>712</v>
      </c>
      <c r="C531" s="28">
        <v>7500</v>
      </c>
      <c r="D531" s="5">
        <v>36</v>
      </c>
      <c r="E531" s="5">
        <f>products[[#This Row],[stock]]*products[[#This Row],[buy price]]</f>
        <v>270000</v>
      </c>
      <c r="F531" s="32">
        <v>7500</v>
      </c>
      <c r="G531" s="5">
        <v>12</v>
      </c>
      <c r="H531" s="5" t="s">
        <v>520</v>
      </c>
      <c r="I531" s="35">
        <v>9750</v>
      </c>
      <c r="J531" s="5" t="s">
        <v>520</v>
      </c>
      <c r="K531" s="5">
        <v>1</v>
      </c>
      <c r="L531" s="5" t="str">
        <f>VLOOKUP(products[[#This Row],[sellunit]],AJ:AK,2,0)</f>
        <v>notebook</v>
      </c>
      <c r="M531" s="5" t="s">
        <v>1226</v>
      </c>
      <c r="N531" s="28">
        <f>products[[#This Row],[buy price]]</f>
        <v>7500</v>
      </c>
      <c r="O531" s="5"/>
      <c r="P531" s="5">
        <v>1</v>
      </c>
      <c r="Q531" s="5" t="s">
        <v>636</v>
      </c>
      <c r="R531" s="5">
        <v>11000</v>
      </c>
      <c r="S531" s="5" t="s">
        <v>520</v>
      </c>
      <c r="T531" s="5">
        <v>1</v>
      </c>
      <c r="U531" s="5" t="s">
        <v>754</v>
      </c>
      <c r="V531" s="5" t="s">
        <v>877</v>
      </c>
      <c r="W531" s="5" t="s">
        <v>854</v>
      </c>
      <c r="X531" s="18" t="s">
        <v>620</v>
      </c>
      <c r="Y531" s="5">
        <v>240000</v>
      </c>
      <c r="Z531" s="5">
        <v>240260</v>
      </c>
      <c r="AA531" s="5">
        <v>1</v>
      </c>
    </row>
    <row r="532" spans="1:27" customFormat="1" x14ac:dyDescent="0.25">
      <c r="A532" s="5" t="s">
        <v>801</v>
      </c>
      <c r="B532" s="5" t="s">
        <v>713</v>
      </c>
      <c r="C532" s="28">
        <v>7500</v>
      </c>
      <c r="D532" s="5">
        <v>84</v>
      </c>
      <c r="E532" s="5">
        <f>products[[#This Row],[stock]]*products[[#This Row],[buy price]]</f>
        <v>630000</v>
      </c>
      <c r="F532" s="32">
        <v>7500</v>
      </c>
      <c r="G532" s="5">
        <v>12</v>
      </c>
      <c r="H532" s="5" t="s">
        <v>520</v>
      </c>
      <c r="I532" s="35">
        <v>9750</v>
      </c>
      <c r="J532" s="5" t="s">
        <v>520</v>
      </c>
      <c r="K532" s="5">
        <v>1</v>
      </c>
      <c r="L532" s="5" t="str">
        <f>VLOOKUP(products[[#This Row],[sellunit]],AJ:AK,2,0)</f>
        <v>notebook</v>
      </c>
      <c r="M532" s="5" t="s">
        <v>1227</v>
      </c>
      <c r="N532" s="28">
        <f>products[[#This Row],[buy price]]</f>
        <v>7500</v>
      </c>
      <c r="O532" s="5"/>
      <c r="P532" s="5">
        <v>1</v>
      </c>
      <c r="Q532" s="5" t="s">
        <v>636</v>
      </c>
      <c r="R532" s="5">
        <v>11000</v>
      </c>
      <c r="S532" s="5" t="s">
        <v>520</v>
      </c>
      <c r="T532" s="5">
        <v>1</v>
      </c>
      <c r="U532" s="5" t="s">
        <v>754</v>
      </c>
      <c r="V532" s="5" t="s">
        <v>877</v>
      </c>
      <c r="W532" s="5" t="s">
        <v>854</v>
      </c>
      <c r="X532" s="18" t="s">
        <v>620</v>
      </c>
      <c r="Y532" s="5">
        <v>240000</v>
      </c>
      <c r="Z532" s="5">
        <v>240265</v>
      </c>
      <c r="AA532" s="5">
        <v>1</v>
      </c>
    </row>
    <row r="533" spans="1:27" customFormat="1" x14ac:dyDescent="0.25">
      <c r="A533" t="s">
        <v>802</v>
      </c>
      <c r="B533" s="5" t="s">
        <v>714</v>
      </c>
      <c r="C533" s="28">
        <v>9500</v>
      </c>
      <c r="D533" s="5">
        <f>36+11+7</f>
        <v>54</v>
      </c>
      <c r="E533" s="5">
        <f>products[[#This Row],[stock]]*products[[#This Row],[buy price]]</f>
        <v>513000</v>
      </c>
      <c r="F533" s="32">
        <v>9500</v>
      </c>
      <c r="G533" s="5">
        <v>9</v>
      </c>
      <c r="H533" s="5" t="s">
        <v>520</v>
      </c>
      <c r="I533" s="35">
        <v>12000</v>
      </c>
      <c r="J533" s="5" t="s">
        <v>520</v>
      </c>
      <c r="K533" s="5">
        <v>1</v>
      </c>
      <c r="L533" s="5" t="str">
        <f>VLOOKUP(products[[#This Row],[sellunit]],AJ:AK,2,0)</f>
        <v>notebook</v>
      </c>
      <c r="M533" s="5" t="s">
        <v>1228</v>
      </c>
      <c r="N533" s="28">
        <f>products[[#This Row],[buy price]]</f>
        <v>9500</v>
      </c>
      <c r="O533" s="5"/>
      <c r="P533" s="5">
        <v>1</v>
      </c>
      <c r="Q533" s="5" t="s">
        <v>636</v>
      </c>
      <c r="R533" s="5">
        <v>14000</v>
      </c>
      <c r="S533" s="5" t="s">
        <v>520</v>
      </c>
      <c r="T533" s="5">
        <v>1</v>
      </c>
      <c r="U533" s="5" t="s">
        <v>754</v>
      </c>
      <c r="V533" s="5" t="s">
        <v>877</v>
      </c>
      <c r="W533" s="5" t="s">
        <v>854</v>
      </c>
      <c r="X533" s="18" t="s">
        <v>620</v>
      </c>
      <c r="Y533" s="5">
        <v>240000</v>
      </c>
      <c r="Z533" s="5">
        <v>240270</v>
      </c>
      <c r="AA533" s="5">
        <v>1</v>
      </c>
    </row>
    <row r="534" spans="1:27" customFormat="1" x14ac:dyDescent="0.25">
      <c r="A534" t="s">
        <v>798</v>
      </c>
      <c r="B534" s="5" t="s">
        <v>715</v>
      </c>
      <c r="C534" s="28">
        <v>7400</v>
      </c>
      <c r="D534" s="5">
        <v>84</v>
      </c>
      <c r="E534" s="5">
        <f>products[[#This Row],[stock]]*products[[#This Row],[buy price]]</f>
        <v>621600</v>
      </c>
      <c r="F534" s="32">
        <v>7400</v>
      </c>
      <c r="G534" s="5">
        <v>9</v>
      </c>
      <c r="H534" s="5" t="s">
        <v>520</v>
      </c>
      <c r="I534" s="35">
        <v>9750</v>
      </c>
      <c r="J534" s="5" t="s">
        <v>520</v>
      </c>
      <c r="K534" s="5">
        <v>1</v>
      </c>
      <c r="L534" s="5" t="str">
        <f>VLOOKUP(products[[#This Row],[sellunit]],AJ:AK,2,0)</f>
        <v>notebook</v>
      </c>
      <c r="M534" s="5" t="s">
        <v>1229</v>
      </c>
      <c r="N534" s="28">
        <f>products[[#This Row],[buy price]]</f>
        <v>7400</v>
      </c>
      <c r="O534" s="5"/>
      <c r="P534" s="5">
        <v>1</v>
      </c>
      <c r="Q534" s="5" t="s">
        <v>636</v>
      </c>
      <c r="R534" s="5">
        <v>11000</v>
      </c>
      <c r="S534" s="5" t="s">
        <v>520</v>
      </c>
      <c r="T534" s="5">
        <v>1</v>
      </c>
      <c r="U534" s="5" t="s">
        <v>754</v>
      </c>
      <c r="V534" s="5" t="s">
        <v>877</v>
      </c>
      <c r="W534" s="5" t="s">
        <v>854</v>
      </c>
      <c r="X534" s="18" t="s">
        <v>620</v>
      </c>
      <c r="Y534" s="5">
        <v>240000</v>
      </c>
      <c r="Z534" s="5">
        <v>240275</v>
      </c>
      <c r="AA534" s="5">
        <v>1</v>
      </c>
    </row>
    <row r="535" spans="1:27" customFormat="1" x14ac:dyDescent="0.25">
      <c r="A535" t="s">
        <v>803</v>
      </c>
      <c r="B535" s="5" t="s">
        <v>716</v>
      </c>
      <c r="C535" s="28">
        <v>10900</v>
      </c>
      <c r="D535" s="5">
        <v>13</v>
      </c>
      <c r="E535" s="5">
        <f>products[[#This Row],[stock]]*products[[#This Row],[buy price]]</f>
        <v>141700</v>
      </c>
      <c r="F535" s="32">
        <v>10900</v>
      </c>
      <c r="G535" s="5">
        <v>6</v>
      </c>
      <c r="H535" s="5" t="s">
        <v>520</v>
      </c>
      <c r="I535" s="35">
        <v>13500</v>
      </c>
      <c r="J535" s="5" t="s">
        <v>520</v>
      </c>
      <c r="K535" s="5">
        <v>1</v>
      </c>
      <c r="L535" s="5" t="str">
        <f>VLOOKUP(products[[#This Row],[sellunit]],AJ:AK,2,0)</f>
        <v>notebook</v>
      </c>
      <c r="M535" s="5" t="s">
        <v>1230</v>
      </c>
      <c r="N535" s="28">
        <f>products[[#This Row],[buy price]]</f>
        <v>10900</v>
      </c>
      <c r="O535" s="5"/>
      <c r="P535" s="5">
        <v>1</v>
      </c>
      <c r="Q535" s="5" t="s">
        <v>636</v>
      </c>
      <c r="R535" s="5">
        <v>16000</v>
      </c>
      <c r="S535" s="5" t="s">
        <v>520</v>
      </c>
      <c r="T535" s="5">
        <v>1</v>
      </c>
      <c r="U535" s="5" t="s">
        <v>754</v>
      </c>
      <c r="V535" s="5" t="s">
        <v>877</v>
      </c>
      <c r="W535" s="5" t="s">
        <v>854</v>
      </c>
      <c r="X535" s="18" t="s">
        <v>620</v>
      </c>
      <c r="Y535" s="5">
        <v>240000</v>
      </c>
      <c r="Z535" s="5">
        <v>240280</v>
      </c>
      <c r="AA535" s="5">
        <v>1</v>
      </c>
    </row>
    <row r="536" spans="1:27" customFormat="1" x14ac:dyDescent="0.25">
      <c r="A536" s="5" t="s">
        <v>804</v>
      </c>
      <c r="B536" s="5" t="s">
        <v>717</v>
      </c>
      <c r="C536" s="28">
        <v>4900</v>
      </c>
      <c r="D536" s="5">
        <v>63</v>
      </c>
      <c r="E536" s="5">
        <f>products[[#This Row],[stock]]*products[[#This Row],[buy price]]</f>
        <v>308700</v>
      </c>
      <c r="F536" s="32">
        <v>4900</v>
      </c>
      <c r="G536" s="5">
        <v>12</v>
      </c>
      <c r="H536" s="5" t="s">
        <v>520</v>
      </c>
      <c r="I536" s="35">
        <v>6400</v>
      </c>
      <c r="J536" s="5" t="s">
        <v>520</v>
      </c>
      <c r="K536" s="5">
        <v>1</v>
      </c>
      <c r="L536" s="5" t="str">
        <f>VLOOKUP(products[[#This Row],[sellunit]],AJ:AK,2,0)</f>
        <v>notebook</v>
      </c>
      <c r="M536" s="5" t="s">
        <v>1231</v>
      </c>
      <c r="N536" s="28">
        <f>products[[#This Row],[buy price]]</f>
        <v>4900</v>
      </c>
      <c r="O536" s="5"/>
      <c r="P536" s="5">
        <v>1</v>
      </c>
      <c r="Q536" s="5" t="s">
        <v>636</v>
      </c>
      <c r="R536" s="5">
        <v>7500</v>
      </c>
      <c r="S536" s="5" t="s">
        <v>520</v>
      </c>
      <c r="T536" s="5">
        <v>1</v>
      </c>
      <c r="U536" s="5" t="s">
        <v>754</v>
      </c>
      <c r="V536" s="5" t="s">
        <v>877</v>
      </c>
      <c r="W536" s="5" t="s">
        <v>854</v>
      </c>
      <c r="X536" s="18" t="s">
        <v>620</v>
      </c>
      <c r="Y536" s="5">
        <v>240000</v>
      </c>
      <c r="Z536" s="5">
        <v>240285</v>
      </c>
      <c r="AA536" s="5">
        <v>1</v>
      </c>
    </row>
    <row r="537" spans="1:27" customFormat="1" x14ac:dyDescent="0.25">
      <c r="A537" s="5" t="s">
        <v>805</v>
      </c>
      <c r="B537" s="5" t="s">
        <v>718</v>
      </c>
      <c r="C537" s="28">
        <v>4650</v>
      </c>
      <c r="D537" s="5">
        <v>76</v>
      </c>
      <c r="E537" s="5">
        <f>products[[#This Row],[stock]]*products[[#This Row],[buy price]]</f>
        <v>353400</v>
      </c>
      <c r="F537" s="32">
        <v>4650</v>
      </c>
      <c r="G537" s="5">
        <v>12</v>
      </c>
      <c r="H537" s="5" t="s">
        <v>520</v>
      </c>
      <c r="I537" s="35">
        <v>6050</v>
      </c>
      <c r="J537" s="5" t="s">
        <v>520</v>
      </c>
      <c r="K537" s="5">
        <v>1</v>
      </c>
      <c r="L537" s="5" t="str">
        <f>VLOOKUP(products[[#This Row],[sellunit]],AJ:AK,2,0)</f>
        <v>notebook</v>
      </c>
      <c r="M537" s="5" t="s">
        <v>1232</v>
      </c>
      <c r="N537" s="28">
        <f>products[[#This Row],[buy price]]</f>
        <v>4650</v>
      </c>
      <c r="O537" s="5"/>
      <c r="P537" s="5">
        <v>1</v>
      </c>
      <c r="Q537" s="5" t="s">
        <v>636</v>
      </c>
      <c r="R537" s="5">
        <v>7000</v>
      </c>
      <c r="S537" s="5" t="s">
        <v>520</v>
      </c>
      <c r="T537" s="5">
        <v>1</v>
      </c>
      <c r="U537" s="5" t="s">
        <v>754</v>
      </c>
      <c r="V537" s="5" t="s">
        <v>877</v>
      </c>
      <c r="W537" s="5" t="s">
        <v>854</v>
      </c>
      <c r="X537" s="18" t="s">
        <v>620</v>
      </c>
      <c r="Y537" s="5">
        <v>240000</v>
      </c>
      <c r="Z537" s="5">
        <v>240290</v>
      </c>
      <c r="AA537" s="5">
        <v>1</v>
      </c>
    </row>
    <row r="538" spans="1:27" customFormat="1" x14ac:dyDescent="0.25">
      <c r="A538" t="s">
        <v>806</v>
      </c>
      <c r="B538" s="5" t="s">
        <v>719</v>
      </c>
      <c r="C538" s="28">
        <v>4650</v>
      </c>
      <c r="D538" s="5">
        <v>48</v>
      </c>
      <c r="E538" s="5">
        <f>products[[#This Row],[stock]]*products[[#This Row],[buy price]]</f>
        <v>223200</v>
      </c>
      <c r="F538" s="32">
        <v>4650</v>
      </c>
      <c r="G538" s="5">
        <v>12</v>
      </c>
      <c r="H538" s="5" t="s">
        <v>520</v>
      </c>
      <c r="I538" s="35">
        <v>6050</v>
      </c>
      <c r="J538" s="5" t="s">
        <v>520</v>
      </c>
      <c r="K538" s="5">
        <v>1</v>
      </c>
      <c r="L538" s="5" t="str">
        <f>VLOOKUP(products[[#This Row],[sellunit]],AJ:AK,2,0)</f>
        <v>notebook</v>
      </c>
      <c r="M538" s="5" t="s">
        <v>1233</v>
      </c>
      <c r="N538" s="28">
        <f>products[[#This Row],[buy price]]</f>
        <v>4650</v>
      </c>
      <c r="O538" s="5"/>
      <c r="P538" s="5">
        <v>1</v>
      </c>
      <c r="Q538" s="5" t="s">
        <v>636</v>
      </c>
      <c r="R538" s="5">
        <v>7000</v>
      </c>
      <c r="S538" s="5" t="s">
        <v>520</v>
      </c>
      <c r="T538" s="5">
        <v>1</v>
      </c>
      <c r="U538" s="5" t="s">
        <v>754</v>
      </c>
      <c r="V538" s="5" t="s">
        <v>877</v>
      </c>
      <c r="W538" s="5" t="s">
        <v>854</v>
      </c>
      <c r="X538" s="18" t="s">
        <v>620</v>
      </c>
      <c r="Y538" s="5">
        <v>240000</v>
      </c>
      <c r="Z538" s="5">
        <v>240295</v>
      </c>
      <c r="AA538" s="5">
        <v>1</v>
      </c>
    </row>
    <row r="539" spans="1:27" customFormat="1" x14ac:dyDescent="0.25">
      <c r="A539" t="s">
        <v>807</v>
      </c>
      <c r="B539" s="5" t="s">
        <v>720</v>
      </c>
      <c r="C539" s="28">
        <v>4250</v>
      </c>
      <c r="D539" s="5"/>
      <c r="E539" s="5">
        <f>products[[#This Row],[stock]]*products[[#This Row],[buy price]]</f>
        <v>0</v>
      </c>
      <c r="F539" s="32">
        <v>4250</v>
      </c>
      <c r="G539" s="5">
        <v>12</v>
      </c>
      <c r="H539" s="5" t="s">
        <v>520</v>
      </c>
      <c r="I539" s="35">
        <v>5500</v>
      </c>
      <c r="J539" s="5" t="s">
        <v>520</v>
      </c>
      <c r="K539" s="5">
        <v>1</v>
      </c>
      <c r="L539" s="5" t="str">
        <f>VLOOKUP(products[[#This Row],[sellunit]],AJ:AK,2,0)</f>
        <v>notebook</v>
      </c>
      <c r="M539" s="5" t="s">
        <v>1249</v>
      </c>
      <c r="N539" s="28">
        <f>products[[#This Row],[buy price]]</f>
        <v>4250</v>
      </c>
      <c r="O539" s="5"/>
      <c r="P539" s="5">
        <v>1</v>
      </c>
      <c r="Q539" s="5" t="s">
        <v>636</v>
      </c>
      <c r="R539" s="5">
        <v>6000</v>
      </c>
      <c r="S539" s="5" t="s">
        <v>520</v>
      </c>
      <c r="T539" s="5">
        <v>1</v>
      </c>
      <c r="U539" s="5" t="s">
        <v>754</v>
      </c>
      <c r="V539" s="5" t="s">
        <v>877</v>
      </c>
      <c r="W539" s="5" t="s">
        <v>854</v>
      </c>
      <c r="X539" s="18" t="s">
        <v>620</v>
      </c>
      <c r="Y539" s="5">
        <v>240000</v>
      </c>
      <c r="Z539" s="5">
        <v>240300</v>
      </c>
      <c r="AA539" s="5">
        <v>1</v>
      </c>
    </row>
    <row r="540" spans="1:27" customFormat="1" x14ac:dyDescent="0.25">
      <c r="A540" t="s">
        <v>808</v>
      </c>
      <c r="B540" s="5" t="s">
        <v>721</v>
      </c>
      <c r="C540" s="28">
        <v>3200</v>
      </c>
      <c r="D540" s="5">
        <v>36</v>
      </c>
      <c r="E540" s="5">
        <f>products[[#This Row],[stock]]*products[[#This Row],[buy price]]</f>
        <v>115200</v>
      </c>
      <c r="F540" s="32">
        <v>3200</v>
      </c>
      <c r="G540" s="5">
        <v>12</v>
      </c>
      <c r="H540" s="5" t="s">
        <v>520</v>
      </c>
      <c r="I540" s="35">
        <v>4000</v>
      </c>
      <c r="J540" s="5" t="s">
        <v>520</v>
      </c>
      <c r="K540" s="5">
        <v>1</v>
      </c>
      <c r="L540" s="5" t="str">
        <f>VLOOKUP(products[[#This Row],[sellunit]],AJ:AK,2,0)</f>
        <v>notebook</v>
      </c>
      <c r="M540" s="5" t="s">
        <v>1250</v>
      </c>
      <c r="N540" s="28">
        <f>products[[#This Row],[buy price]]</f>
        <v>3200</v>
      </c>
      <c r="O540" s="5"/>
      <c r="P540" s="5">
        <v>1</v>
      </c>
      <c r="Q540" s="5" t="s">
        <v>636</v>
      </c>
      <c r="R540" s="5">
        <v>4500</v>
      </c>
      <c r="S540" s="5" t="s">
        <v>520</v>
      </c>
      <c r="T540" s="5">
        <v>1</v>
      </c>
      <c r="U540" s="5" t="s">
        <v>754</v>
      </c>
      <c r="V540" s="5" t="s">
        <v>877</v>
      </c>
      <c r="W540" s="5" t="s">
        <v>854</v>
      </c>
      <c r="X540" s="18" t="s">
        <v>620</v>
      </c>
      <c r="Y540" s="5">
        <v>240000</v>
      </c>
      <c r="Z540" s="5">
        <v>240305</v>
      </c>
      <c r="AA540" s="5">
        <v>1</v>
      </c>
    </row>
    <row r="541" spans="1:27" customFormat="1" x14ac:dyDescent="0.25">
      <c r="A541" t="s">
        <v>809</v>
      </c>
      <c r="B541" s="5" t="s">
        <v>722</v>
      </c>
      <c r="C541" s="28">
        <v>3200</v>
      </c>
      <c r="D541" s="5">
        <v>152</v>
      </c>
      <c r="E541" s="5">
        <f>products[[#This Row],[stock]]*products[[#This Row],[buy price]]</f>
        <v>486400</v>
      </c>
      <c r="F541" s="32">
        <v>3200</v>
      </c>
      <c r="G541" s="5">
        <v>12</v>
      </c>
      <c r="H541" s="5" t="s">
        <v>520</v>
      </c>
      <c r="I541" s="35">
        <v>4000</v>
      </c>
      <c r="J541" s="5" t="s">
        <v>520</v>
      </c>
      <c r="K541" s="5">
        <v>1</v>
      </c>
      <c r="L541" s="5" t="str">
        <f>VLOOKUP(products[[#This Row],[sellunit]],AJ:AK,2,0)</f>
        <v>notebook</v>
      </c>
      <c r="M541" s="5" t="s">
        <v>1234</v>
      </c>
      <c r="N541" s="28">
        <f>products[[#This Row],[buy price]]</f>
        <v>3200</v>
      </c>
      <c r="O541" s="5"/>
      <c r="P541" s="5">
        <v>1</v>
      </c>
      <c r="Q541" s="5" t="s">
        <v>636</v>
      </c>
      <c r="R541" s="5">
        <v>4500</v>
      </c>
      <c r="S541" s="5" t="s">
        <v>520</v>
      </c>
      <c r="T541" s="5">
        <v>1</v>
      </c>
      <c r="U541" s="5" t="s">
        <v>754</v>
      </c>
      <c r="V541" s="5" t="s">
        <v>877</v>
      </c>
      <c r="W541" s="5" t="s">
        <v>854</v>
      </c>
      <c r="X541" s="18" t="s">
        <v>620</v>
      </c>
      <c r="Y541" s="5">
        <v>240000</v>
      </c>
      <c r="Z541" s="5">
        <v>240310</v>
      </c>
      <c r="AA541" s="5">
        <v>1</v>
      </c>
    </row>
    <row r="542" spans="1:27" customFormat="1" x14ac:dyDescent="0.25">
      <c r="A542" s="5"/>
      <c r="B542" s="5" t="s">
        <v>1473</v>
      </c>
      <c r="C542" s="28"/>
      <c r="D542" s="5">
        <v>60</v>
      </c>
      <c r="E542" s="37" t="e">
        <f>#REF!*products[[#This Row],[buy price]]</f>
        <v>#REF!</v>
      </c>
      <c r="F542" s="32"/>
      <c r="G542" s="5"/>
      <c r="H542" s="5"/>
      <c r="I542" s="35"/>
      <c r="J542" s="5"/>
      <c r="K542" s="5"/>
      <c r="L542" s="5"/>
      <c r="M542" s="5"/>
      <c r="N542" s="28">
        <f>products[[#This Row],[buy price]]</f>
        <v>0</v>
      </c>
      <c r="O542" s="5"/>
      <c r="P542" s="5"/>
      <c r="Q542" s="5"/>
      <c r="R542" s="5"/>
      <c r="S542" s="5"/>
      <c r="T542" s="5"/>
      <c r="U542" s="5"/>
      <c r="V542" s="5"/>
      <c r="W542" s="5"/>
      <c r="X542" s="18"/>
      <c r="Y542" s="5"/>
      <c r="Z542" s="5"/>
      <c r="AA542" s="5"/>
    </row>
    <row r="543" spans="1:27" customFormat="1" x14ac:dyDescent="0.25">
      <c r="A543" s="5"/>
      <c r="B543" s="5" t="s">
        <v>1472</v>
      </c>
      <c r="C543" s="28"/>
      <c r="D543" s="5">
        <v>76</v>
      </c>
      <c r="E543" s="37" t="e">
        <f>#REF!*products[[#This Row],[buy price]]</f>
        <v>#REF!</v>
      </c>
      <c r="F543" s="32"/>
      <c r="G543" s="5"/>
      <c r="H543" s="5"/>
      <c r="I543" s="35"/>
      <c r="J543" s="5"/>
      <c r="K543" s="5"/>
      <c r="L543" s="5"/>
      <c r="M543" s="5"/>
      <c r="N543" s="28">
        <f>products[[#This Row],[buy price]]</f>
        <v>0</v>
      </c>
      <c r="O543" s="5"/>
      <c r="P543" s="5"/>
      <c r="Q543" s="5"/>
      <c r="R543" s="5"/>
      <c r="S543" s="5"/>
      <c r="T543" s="5"/>
      <c r="U543" s="5"/>
      <c r="V543" s="5"/>
      <c r="W543" s="5"/>
      <c r="X543" s="18"/>
      <c r="Y543" s="5"/>
      <c r="Z543" s="5"/>
      <c r="AA543" s="5"/>
    </row>
    <row r="544" spans="1:27" customFormat="1" x14ac:dyDescent="0.25">
      <c r="A544" s="5"/>
      <c r="B544" s="5" t="s">
        <v>1470</v>
      </c>
      <c r="C544" s="28"/>
      <c r="D544" s="5">
        <v>14</v>
      </c>
      <c r="E544" s="37" t="e">
        <f>#REF!*products[[#This Row],[buy price]]</f>
        <v>#REF!</v>
      </c>
      <c r="F544" s="32"/>
      <c r="G544" s="5"/>
      <c r="H544" s="5"/>
      <c r="I544" s="35"/>
      <c r="J544" s="5"/>
      <c r="K544" s="5"/>
      <c r="L544" s="5"/>
      <c r="M544" s="5"/>
      <c r="N544" s="28">
        <f>products[[#This Row],[buy price]]</f>
        <v>0</v>
      </c>
      <c r="O544" s="5"/>
      <c r="P544" s="5"/>
      <c r="Q544" s="5"/>
      <c r="R544" s="5"/>
      <c r="S544" s="5"/>
      <c r="T544" s="5"/>
      <c r="U544" s="5"/>
      <c r="V544" s="5"/>
      <c r="W544" s="5"/>
      <c r="X544" s="18"/>
      <c r="Y544" s="5"/>
      <c r="Z544" s="5"/>
      <c r="AA544" s="5"/>
    </row>
    <row r="545" spans="1:27" customFormat="1" x14ac:dyDescent="0.25">
      <c r="A545" s="5"/>
      <c r="B545" s="5" t="s">
        <v>1469</v>
      </c>
      <c r="C545" s="28"/>
      <c r="D545" s="5">
        <v>23</v>
      </c>
      <c r="E545" s="37" t="e">
        <f>#REF!*products[[#This Row],[buy price]]</f>
        <v>#REF!</v>
      </c>
      <c r="F545" s="32"/>
      <c r="G545" s="5"/>
      <c r="H545" s="5"/>
      <c r="I545" s="35"/>
      <c r="J545" s="5"/>
      <c r="K545" s="5"/>
      <c r="L545" s="5"/>
      <c r="M545" s="5"/>
      <c r="N545" s="28">
        <f>products[[#This Row],[buy price]]</f>
        <v>0</v>
      </c>
      <c r="O545" s="5"/>
      <c r="P545" s="5"/>
      <c r="Q545" s="5"/>
      <c r="R545" s="5"/>
      <c r="S545" s="5"/>
      <c r="T545" s="5"/>
      <c r="U545" s="5"/>
      <c r="V545" s="5"/>
      <c r="W545" s="5"/>
      <c r="X545" s="18"/>
      <c r="Y545" s="5"/>
      <c r="Z545" s="5"/>
      <c r="AA545" s="5"/>
    </row>
    <row r="546" spans="1:27" customFormat="1" x14ac:dyDescent="0.25">
      <c r="A546" s="24"/>
      <c r="B546" s="5" t="s">
        <v>1471</v>
      </c>
      <c r="C546" s="28">
        <v>5000</v>
      </c>
      <c r="D546" s="5">
        <v>48</v>
      </c>
      <c r="E546" s="5">
        <f>products[[#This Row],[stock]]*products[[#This Row],[buy price]]</f>
        <v>240000</v>
      </c>
      <c r="F546" s="32">
        <v>5000</v>
      </c>
      <c r="G546" s="5">
        <v>9</v>
      </c>
      <c r="H546" s="5" t="s">
        <v>520</v>
      </c>
      <c r="I546" s="35">
        <v>5750</v>
      </c>
      <c r="J546" s="5" t="s">
        <v>520</v>
      </c>
      <c r="K546" s="5">
        <v>1</v>
      </c>
      <c r="L546" s="5" t="str">
        <f>VLOOKUP(products[[#This Row],[sellunit]],AJ:AK,2,0)</f>
        <v>notebook</v>
      </c>
      <c r="M546" s="5" t="s">
        <v>723</v>
      </c>
      <c r="N546" s="28">
        <f>products[[#This Row],[buy price]]</f>
        <v>5000</v>
      </c>
      <c r="O546" s="5"/>
      <c r="P546" s="5">
        <v>1</v>
      </c>
      <c r="Q546" s="5" t="s">
        <v>636</v>
      </c>
      <c r="R546" s="5">
        <v>8500</v>
      </c>
      <c r="S546" s="5" t="s">
        <v>520</v>
      </c>
      <c r="T546" s="5">
        <v>1</v>
      </c>
      <c r="U546" s="5" t="s">
        <v>754</v>
      </c>
      <c r="V546" s="5" t="s">
        <v>877</v>
      </c>
      <c r="W546" s="5" t="s">
        <v>854</v>
      </c>
      <c r="X546" s="18" t="s">
        <v>620</v>
      </c>
      <c r="Y546" s="5">
        <v>240000</v>
      </c>
      <c r="Z546" s="5">
        <v>240315</v>
      </c>
      <c r="AA546" s="5">
        <v>1</v>
      </c>
    </row>
    <row r="547" spans="1:27" customFormat="1" x14ac:dyDescent="0.25">
      <c r="A547" s="5" t="s">
        <v>535</v>
      </c>
      <c r="B547" s="5" t="s">
        <v>724</v>
      </c>
      <c r="C547" s="28">
        <v>3000</v>
      </c>
      <c r="D547" s="5">
        <v>101</v>
      </c>
      <c r="E547" s="5">
        <f>products[[#This Row],[stock]]*products[[#This Row],[buy price]]</f>
        <v>303000</v>
      </c>
      <c r="F547" s="32">
        <v>3000</v>
      </c>
      <c r="G547" s="5">
        <v>12</v>
      </c>
      <c r="H547" s="5" t="s">
        <v>520</v>
      </c>
      <c r="I547" s="35">
        <v>3750</v>
      </c>
      <c r="J547" s="5" t="s">
        <v>520</v>
      </c>
      <c r="K547" s="5">
        <v>1</v>
      </c>
      <c r="L547" s="5" t="str">
        <f>VLOOKUP(products[[#This Row],[sellunit]],AJ:AK,2,0)</f>
        <v>notebook</v>
      </c>
      <c r="M547" s="5" t="s">
        <v>724</v>
      </c>
      <c r="N547" s="28">
        <f>products[[#This Row],[buy price]]</f>
        <v>3000</v>
      </c>
      <c r="O547" s="5"/>
      <c r="P547" s="5">
        <v>1</v>
      </c>
      <c r="Q547" s="5" t="s">
        <v>636</v>
      </c>
      <c r="R547" s="5">
        <v>5500</v>
      </c>
      <c r="S547" s="5" t="s">
        <v>520</v>
      </c>
      <c r="T547" s="5">
        <v>1</v>
      </c>
      <c r="U547" s="5" t="s">
        <v>754</v>
      </c>
      <c r="V547" s="5" t="s">
        <v>877</v>
      </c>
      <c r="W547" s="5" t="s">
        <v>854</v>
      </c>
      <c r="X547" s="18" t="s">
        <v>620</v>
      </c>
      <c r="Y547" s="5">
        <v>240000</v>
      </c>
      <c r="Z547" s="5">
        <v>240320</v>
      </c>
      <c r="AA547" s="5">
        <v>1</v>
      </c>
    </row>
    <row r="548" spans="1:27" customFormat="1" x14ac:dyDescent="0.25">
      <c r="A548" s="5" t="s">
        <v>535</v>
      </c>
      <c r="B548" s="5" t="s">
        <v>725</v>
      </c>
      <c r="C548" s="28">
        <v>5500</v>
      </c>
      <c r="D548" s="5">
        <v>52</v>
      </c>
      <c r="E548" s="5">
        <f>products[[#This Row],[stock]]*products[[#This Row],[buy price]]</f>
        <v>286000</v>
      </c>
      <c r="F548" s="32">
        <v>5500</v>
      </c>
      <c r="G548" s="5">
        <v>9</v>
      </c>
      <c r="H548" s="5" t="s">
        <v>520</v>
      </c>
      <c r="I548" s="35">
        <v>6500</v>
      </c>
      <c r="J548" s="5" t="s">
        <v>520</v>
      </c>
      <c r="K548" s="5">
        <v>1</v>
      </c>
      <c r="L548" s="5" t="str">
        <f>VLOOKUP(products[[#This Row],[sellunit]],AJ:AK,2,0)</f>
        <v>notebook</v>
      </c>
      <c r="M548" s="5" t="s">
        <v>725</v>
      </c>
      <c r="N548" s="28">
        <f>products[[#This Row],[buy price]]</f>
        <v>5500</v>
      </c>
      <c r="O548" s="5"/>
      <c r="P548" s="5">
        <v>1</v>
      </c>
      <c r="Q548" s="5" t="s">
        <v>636</v>
      </c>
      <c r="R548" s="5">
        <v>9800</v>
      </c>
      <c r="S548" s="5" t="s">
        <v>520</v>
      </c>
      <c r="T548" s="5">
        <v>1</v>
      </c>
      <c r="U548" s="5" t="s">
        <v>754</v>
      </c>
      <c r="V548" s="5" t="s">
        <v>877</v>
      </c>
      <c r="W548" s="5" t="s">
        <v>854</v>
      </c>
      <c r="X548" s="18" t="s">
        <v>620</v>
      </c>
      <c r="Y548" s="5">
        <v>240000</v>
      </c>
      <c r="Z548" s="5">
        <v>240325</v>
      </c>
      <c r="AA548" s="5">
        <v>1</v>
      </c>
    </row>
    <row r="549" spans="1:27" customFormat="1" x14ac:dyDescent="0.25">
      <c r="A549" s="24"/>
      <c r="B549" s="5" t="s">
        <v>726</v>
      </c>
      <c r="C549" s="28">
        <v>3500</v>
      </c>
      <c r="D549" s="5"/>
      <c r="E549" s="5">
        <f>products[[#This Row],[stock]]*products[[#This Row],[buy price]]</f>
        <v>0</v>
      </c>
      <c r="F549" s="32">
        <v>3500</v>
      </c>
      <c r="G549" s="5">
        <v>24</v>
      </c>
      <c r="H549" s="5" t="s">
        <v>520</v>
      </c>
      <c r="I549" s="35">
        <v>4000</v>
      </c>
      <c r="J549" s="5" t="s">
        <v>520</v>
      </c>
      <c r="K549" s="5">
        <v>1</v>
      </c>
      <c r="L549" s="5" t="str">
        <f>VLOOKUP(products[[#This Row],[sellunit]],AJ:AK,2,0)</f>
        <v>notebook</v>
      </c>
      <c r="M549" s="5" t="s">
        <v>726</v>
      </c>
      <c r="N549" s="28">
        <f>products[[#This Row],[buy price]]</f>
        <v>3500</v>
      </c>
      <c r="O549" s="5"/>
      <c r="P549" s="5">
        <v>1</v>
      </c>
      <c r="Q549" s="5" t="s">
        <v>636</v>
      </c>
      <c r="R549" s="5">
        <v>6000</v>
      </c>
      <c r="S549" s="5" t="s">
        <v>520</v>
      </c>
      <c r="T549" s="5">
        <v>1</v>
      </c>
      <c r="U549" s="5" t="s">
        <v>754</v>
      </c>
      <c r="V549" s="5" t="s">
        <v>877</v>
      </c>
      <c r="W549" s="5" t="s">
        <v>854</v>
      </c>
      <c r="X549" s="18" t="s">
        <v>620</v>
      </c>
      <c r="Y549" s="5">
        <v>240000</v>
      </c>
      <c r="Z549" s="5">
        <v>240330</v>
      </c>
      <c r="AA549" s="5">
        <v>1</v>
      </c>
    </row>
    <row r="550" spans="1:27" customFormat="1" x14ac:dyDescent="0.25">
      <c r="A550" s="24"/>
      <c r="B550" s="5" t="s">
        <v>727</v>
      </c>
      <c r="C550" s="28">
        <v>3500</v>
      </c>
      <c r="D550" s="5">
        <v>10</v>
      </c>
      <c r="E550" s="5">
        <f>products[[#This Row],[stock]]*products[[#This Row],[buy price]]</f>
        <v>35000</v>
      </c>
      <c r="F550" s="32">
        <v>3500</v>
      </c>
      <c r="G550" s="5">
        <v>12</v>
      </c>
      <c r="H550" s="5" t="s">
        <v>520</v>
      </c>
      <c r="I550" s="35">
        <v>4000</v>
      </c>
      <c r="J550" s="5" t="s">
        <v>520</v>
      </c>
      <c r="K550" s="5">
        <v>1</v>
      </c>
      <c r="L550" s="5" t="str">
        <f>VLOOKUP(products[[#This Row],[sellunit]],AJ:AK,2,0)</f>
        <v>notebook</v>
      </c>
      <c r="M550" s="5" t="s">
        <v>727</v>
      </c>
      <c r="N550" s="28">
        <f>products[[#This Row],[buy price]]</f>
        <v>3500</v>
      </c>
      <c r="O550" s="5"/>
      <c r="P550" s="5">
        <v>1</v>
      </c>
      <c r="Q550" s="5" t="s">
        <v>636</v>
      </c>
      <c r="R550" s="5">
        <v>6000</v>
      </c>
      <c r="S550" s="5" t="s">
        <v>520</v>
      </c>
      <c r="T550" s="5">
        <v>0</v>
      </c>
      <c r="U550" s="5" t="s">
        <v>754</v>
      </c>
      <c r="V550" s="5" t="s">
        <v>877</v>
      </c>
      <c r="W550" s="5" t="s">
        <v>854</v>
      </c>
      <c r="X550" s="18" t="s">
        <v>620</v>
      </c>
      <c r="Y550" s="5">
        <v>240000</v>
      </c>
      <c r="Z550" s="5">
        <v>240335</v>
      </c>
      <c r="AA550" s="5">
        <v>1</v>
      </c>
    </row>
    <row r="551" spans="1:27" customFormat="1" x14ac:dyDescent="0.25">
      <c r="A551" s="24"/>
      <c r="B551" s="5" t="s">
        <v>672</v>
      </c>
      <c r="C551" s="28">
        <v>3500</v>
      </c>
      <c r="D551" s="5"/>
      <c r="E551" s="5">
        <f>products[[#This Row],[stock]]*products[[#This Row],[buy price]]</f>
        <v>0</v>
      </c>
      <c r="F551" s="32">
        <v>3500</v>
      </c>
      <c r="G551" s="5"/>
      <c r="H551" s="5" t="s">
        <v>520</v>
      </c>
      <c r="I551" s="35"/>
      <c r="J551" s="5" t="s">
        <v>520</v>
      </c>
      <c r="K551" s="5">
        <v>0</v>
      </c>
      <c r="L551" s="5" t="str">
        <f>VLOOKUP(products[[#This Row],[sellunit]],AJ:AK,2,0)</f>
        <v>notebook</v>
      </c>
      <c r="M551" s="5" t="s">
        <v>672</v>
      </c>
      <c r="N551" s="28">
        <f>products[[#This Row],[buy price]]</f>
        <v>3500</v>
      </c>
      <c r="O551" s="5"/>
      <c r="P551" s="5">
        <v>1</v>
      </c>
      <c r="Q551" s="5" t="s">
        <v>636</v>
      </c>
      <c r="R551" s="5"/>
      <c r="S551" s="5"/>
      <c r="T551" s="5">
        <v>0</v>
      </c>
      <c r="U551" s="5" t="s">
        <v>757</v>
      </c>
      <c r="V551" s="5" t="s">
        <v>877</v>
      </c>
      <c r="W551" s="5" t="s">
        <v>854</v>
      </c>
      <c r="X551" s="18" t="s">
        <v>620</v>
      </c>
      <c r="Y551" s="5">
        <v>240000</v>
      </c>
      <c r="Z551" s="5">
        <v>240340</v>
      </c>
      <c r="AA551" s="5">
        <v>1</v>
      </c>
    </row>
    <row r="552" spans="1:27" customFormat="1" x14ac:dyDescent="0.25">
      <c r="A552" s="24"/>
      <c r="B552" s="5" t="s">
        <v>673</v>
      </c>
      <c r="C552" s="28">
        <v>3500</v>
      </c>
      <c r="D552" s="5"/>
      <c r="E552" s="5">
        <f>products[[#This Row],[stock]]*products[[#This Row],[buy price]]</f>
        <v>0</v>
      </c>
      <c r="F552" s="32">
        <v>3500</v>
      </c>
      <c r="G552" s="5"/>
      <c r="H552" s="5" t="s">
        <v>520</v>
      </c>
      <c r="I552" s="35"/>
      <c r="J552" s="5" t="s">
        <v>520</v>
      </c>
      <c r="K552" s="5">
        <v>0</v>
      </c>
      <c r="L552" s="5" t="str">
        <f>VLOOKUP(products[[#This Row],[sellunit]],AJ:AK,2,0)</f>
        <v>notebook</v>
      </c>
      <c r="M552" s="5" t="s">
        <v>673</v>
      </c>
      <c r="N552" s="28">
        <f>products[[#This Row],[buy price]]</f>
        <v>3500</v>
      </c>
      <c r="O552" s="5"/>
      <c r="P552" s="5">
        <v>1</v>
      </c>
      <c r="Q552" s="5" t="s">
        <v>636</v>
      </c>
      <c r="R552" s="5"/>
      <c r="S552" s="5"/>
      <c r="T552" s="5">
        <v>0</v>
      </c>
      <c r="U552" s="5" t="s">
        <v>757</v>
      </c>
      <c r="V552" s="5" t="s">
        <v>877</v>
      </c>
      <c r="W552" s="5" t="s">
        <v>854</v>
      </c>
      <c r="X552" s="18" t="s">
        <v>620</v>
      </c>
      <c r="Y552" s="5">
        <v>240000</v>
      </c>
      <c r="Z552" s="5">
        <v>240345</v>
      </c>
      <c r="AA552" s="5">
        <v>1</v>
      </c>
    </row>
    <row r="553" spans="1:27" customFormat="1" x14ac:dyDescent="0.25">
      <c r="A553" s="5"/>
      <c r="B553" s="5"/>
      <c r="C553" s="5"/>
      <c r="D553" s="5"/>
      <c r="E553" s="5"/>
      <c r="F553" s="32"/>
      <c r="G553" s="5"/>
      <c r="H553" s="5"/>
      <c r="I553" s="5"/>
      <c r="J553" s="5"/>
      <c r="K553" s="5"/>
      <c r="N553" s="6"/>
      <c r="W553" s="5"/>
      <c r="X553" s="18"/>
      <c r="Y553" s="5"/>
      <c r="Z553" s="5"/>
      <c r="AA553" s="5"/>
    </row>
    <row r="554" spans="1:27" customFormat="1" x14ac:dyDescent="0.25">
      <c r="A554" s="5"/>
      <c r="B554" s="5"/>
      <c r="C554" s="5"/>
      <c r="D554" s="5"/>
      <c r="E554" s="5"/>
      <c r="F554" s="32"/>
      <c r="G554" s="5"/>
      <c r="H554" s="5"/>
      <c r="I554" s="5"/>
      <c r="J554" s="5"/>
      <c r="K554" s="5"/>
      <c r="N554" s="6"/>
      <c r="W554" s="5"/>
      <c r="X554" s="18"/>
      <c r="Y554" s="5"/>
      <c r="Z554" s="5"/>
      <c r="AA554" s="5"/>
    </row>
    <row r="555" spans="1:27" customFormat="1" x14ac:dyDescent="0.25">
      <c r="A555" s="5"/>
      <c r="B555" s="5"/>
      <c r="C555" s="5"/>
      <c r="D555" s="5"/>
      <c r="E555" s="5"/>
      <c r="F555" s="32"/>
      <c r="G555" s="5"/>
      <c r="H555" s="5"/>
      <c r="I555" s="5"/>
      <c r="J555" s="5"/>
      <c r="K555" s="5"/>
      <c r="N555" s="6"/>
      <c r="W555" s="5"/>
      <c r="X555" s="18"/>
      <c r="Y555" s="5"/>
      <c r="Z555" s="5"/>
      <c r="AA555" s="5"/>
    </row>
    <row r="556" spans="1:27" customFormat="1" x14ac:dyDescent="0.25">
      <c r="A556" s="5"/>
      <c r="B556" s="5"/>
      <c r="C556" s="5"/>
      <c r="D556" s="5"/>
      <c r="E556" s="5"/>
      <c r="F556" s="32"/>
      <c r="G556" s="5"/>
      <c r="H556" s="5"/>
      <c r="I556" s="5"/>
      <c r="J556" s="5"/>
      <c r="K556" s="5"/>
      <c r="N556" s="6"/>
      <c r="W556" s="5"/>
      <c r="X556" s="18"/>
      <c r="Y556" s="5"/>
      <c r="Z556" s="5"/>
      <c r="AA556" s="5"/>
    </row>
    <row r="557" spans="1:27" customFormat="1" x14ac:dyDescent="0.25">
      <c r="A557" s="5"/>
      <c r="B557" s="5"/>
      <c r="C557" s="5"/>
      <c r="D557" s="5"/>
      <c r="E557" s="5"/>
      <c r="F557" s="32"/>
      <c r="G557" s="5"/>
      <c r="H557" s="5"/>
      <c r="I557" s="5"/>
      <c r="J557" s="5"/>
      <c r="K557" s="5"/>
      <c r="N557" s="6"/>
      <c r="W557" s="5"/>
      <c r="X557" s="18"/>
      <c r="Y557" s="5"/>
      <c r="Z557" s="5"/>
      <c r="AA557" s="5"/>
    </row>
    <row r="558" spans="1:27" customFormat="1" x14ac:dyDescent="0.25">
      <c r="A558" s="5"/>
      <c r="B558" s="5"/>
      <c r="C558" s="5"/>
      <c r="D558" s="5"/>
      <c r="E558" s="5"/>
      <c r="F558" s="32"/>
      <c r="G558" s="5"/>
      <c r="H558" s="5"/>
      <c r="I558" s="5"/>
      <c r="J558" s="5"/>
      <c r="K558" s="5"/>
      <c r="N558" s="6"/>
      <c r="W558" s="5"/>
      <c r="X558" s="18"/>
      <c r="Y558" s="5"/>
      <c r="Z558" s="5"/>
      <c r="AA558" s="5"/>
    </row>
    <row r="559" spans="1:27" x14ac:dyDescent="0.25">
      <c r="L559"/>
      <c r="M559"/>
      <c r="N559" s="6"/>
      <c r="O559"/>
      <c r="P559"/>
      <c r="Q559"/>
      <c r="R559"/>
      <c r="S559"/>
      <c r="T559"/>
      <c r="U559"/>
      <c r="V559"/>
    </row>
    <row r="560" spans="1:27" x14ac:dyDescent="0.25">
      <c r="L560"/>
      <c r="M560"/>
      <c r="N560" s="6"/>
      <c r="O560"/>
      <c r="P560"/>
      <c r="Q560"/>
      <c r="R560"/>
      <c r="S560"/>
      <c r="T560"/>
      <c r="U560"/>
      <c r="V560"/>
    </row>
  </sheetData>
  <conditionalFormatting sqref="B473:B491">
    <cfRule type="duplicateValues" dxfId="21" priority="18"/>
  </conditionalFormatting>
  <conditionalFormatting sqref="B498:B550">
    <cfRule type="duplicateValues" dxfId="20" priority="17"/>
  </conditionalFormatting>
  <conditionalFormatting sqref="B61:B62">
    <cfRule type="duplicateValues" dxfId="19" priority="16"/>
  </conditionalFormatting>
  <conditionalFormatting sqref="B551:B552 B492:B497 B120 B306:B307 B63:B113 B2:B59 B365:B472 B309:B332 B334:B343 B267:B304 B345:B362 B126:B265">
    <cfRule type="duplicateValues" dxfId="18" priority="21"/>
  </conditionalFormatting>
  <conditionalFormatting sqref="M456:M467 M451:M454">
    <cfRule type="duplicateValues" dxfId="17" priority="29"/>
  </conditionalFormatting>
  <conditionalFormatting sqref="B305">
    <cfRule type="duplicateValues" dxfId="16" priority="13"/>
  </conditionalFormatting>
  <conditionalFormatting sqref="B308">
    <cfRule type="duplicateValues" dxfId="15" priority="12"/>
  </conditionalFormatting>
  <conditionalFormatting sqref="B60">
    <cfRule type="duplicateValues" dxfId="14" priority="11"/>
  </conditionalFormatting>
  <conditionalFormatting sqref="B114:B119">
    <cfRule type="duplicateValues" dxfId="13" priority="47"/>
  </conditionalFormatting>
  <conditionalFormatting sqref="B121">
    <cfRule type="duplicateValues" dxfId="12" priority="10"/>
  </conditionalFormatting>
  <conditionalFormatting sqref="B122">
    <cfRule type="duplicateValues" dxfId="11" priority="9"/>
  </conditionalFormatting>
  <conditionalFormatting sqref="B123:B125">
    <cfRule type="duplicateValues" dxfId="10" priority="8"/>
  </conditionalFormatting>
  <conditionalFormatting sqref="B363:B364">
    <cfRule type="duplicateValues" dxfId="9" priority="7"/>
  </conditionalFormatting>
  <conditionalFormatting sqref="B333">
    <cfRule type="duplicateValues" dxfId="8" priority="5"/>
  </conditionalFormatting>
  <conditionalFormatting sqref="Z333">
    <cfRule type="duplicateValues" dxfId="7" priority="6"/>
  </conditionalFormatting>
  <conditionalFormatting sqref="B266">
    <cfRule type="duplicateValues" dxfId="6" priority="3"/>
  </conditionalFormatting>
  <conditionalFormatting sqref="Z266">
    <cfRule type="duplicateValues" dxfId="5" priority="4"/>
  </conditionalFormatting>
  <conditionalFormatting sqref="B344">
    <cfRule type="duplicateValues" dxfId="4" priority="1"/>
  </conditionalFormatting>
  <conditionalFormatting sqref="Z344">
    <cfRule type="duplicateValues" dxfId="3" priority="2"/>
  </conditionalFormatting>
  <conditionalFormatting sqref="Z334:Z343 Z1:Z265 Z267:Z332 Z345:Z552">
    <cfRule type="duplicateValues" dxfId="2" priority="69"/>
  </conditionalFormatting>
  <dataValidations count="1">
    <dataValidation type="list" allowBlank="1" showInputMessage="1" showErrorMessage="1" sqref="H2:H552">
      <formula1>$AJ$2:$AJ$16</formula1>
    </dataValidation>
  </dataValidations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workbookViewId="0">
      <pane xSplit="3" ySplit="3" topLeftCell="D559" activePane="bottomRight" state="frozen"/>
      <selection pane="topRight" activeCell="D1" sqref="D1"/>
      <selection pane="bottomLeft" activeCell="A4" sqref="A4"/>
      <selection pane="bottomRight" activeCell="A575" sqref="A575"/>
    </sheetView>
  </sheetViews>
  <sheetFormatPr defaultRowHeight="13.8" x14ac:dyDescent="0.25"/>
  <cols>
    <col min="1" max="1" width="37.59765625" style="41" customWidth="1"/>
    <col min="2" max="2" width="9.296875" style="49" customWidth="1"/>
    <col min="3" max="3" width="13.59765625" style="51" customWidth="1"/>
    <col min="4" max="4" width="10" style="38" customWidth="1"/>
    <col min="5" max="5" width="8.796875" style="38" customWidth="1"/>
    <col min="6" max="12" width="10.5" style="38" customWidth="1"/>
  </cols>
  <sheetData>
    <row r="1" spans="1:12" x14ac:dyDescent="0.25">
      <c r="A1" s="39" t="s">
        <v>36</v>
      </c>
      <c r="B1" s="46" t="s">
        <v>634</v>
      </c>
      <c r="C1" s="45" t="s">
        <v>1496</v>
      </c>
      <c r="D1" s="17" t="s">
        <v>1494</v>
      </c>
      <c r="E1" s="17" t="s">
        <v>1495</v>
      </c>
      <c r="F1" s="17" t="s">
        <v>1497</v>
      </c>
      <c r="G1" s="17" t="s">
        <v>1494</v>
      </c>
      <c r="H1" s="17" t="s">
        <v>1494</v>
      </c>
      <c r="I1" s="17" t="s">
        <v>1494</v>
      </c>
      <c r="J1" s="17" t="s">
        <v>1495</v>
      </c>
      <c r="K1" s="17" t="s">
        <v>1495</v>
      </c>
      <c r="L1" s="17" t="s">
        <v>1495</v>
      </c>
    </row>
    <row r="2" spans="1:12" x14ac:dyDescent="0.25">
      <c r="A2" s="58" t="s">
        <v>644</v>
      </c>
      <c r="B2" s="59"/>
      <c r="C2" s="60"/>
      <c r="D2" s="61">
        <v>5517</v>
      </c>
      <c r="E2" s="61">
        <v>401</v>
      </c>
      <c r="F2" s="61" t="s">
        <v>1498</v>
      </c>
      <c r="G2" s="61" t="s">
        <v>1504</v>
      </c>
      <c r="H2" s="61" t="s">
        <v>1505</v>
      </c>
      <c r="I2" s="61" t="s">
        <v>1523</v>
      </c>
      <c r="J2" s="61" t="s">
        <v>1535</v>
      </c>
      <c r="K2" s="61" t="s">
        <v>1536</v>
      </c>
      <c r="L2" s="61" t="s">
        <v>1540</v>
      </c>
    </row>
    <row r="3" spans="1:12" x14ac:dyDescent="0.25">
      <c r="A3" s="42" t="s">
        <v>1501</v>
      </c>
      <c r="B3" s="47"/>
      <c r="C3" s="50"/>
      <c r="D3" s="43">
        <v>22</v>
      </c>
      <c r="E3" s="43">
        <v>15</v>
      </c>
      <c r="F3" s="43">
        <v>5</v>
      </c>
      <c r="G3" s="43">
        <v>418</v>
      </c>
      <c r="H3" s="43">
        <v>2039</v>
      </c>
      <c r="I3" s="43">
        <v>108</v>
      </c>
      <c r="J3" s="43"/>
      <c r="K3" s="43">
        <v>0</v>
      </c>
      <c r="L3" s="43">
        <v>0</v>
      </c>
    </row>
    <row r="4" spans="1:12" x14ac:dyDescent="0.25">
      <c r="A4" s="39" t="s">
        <v>49</v>
      </c>
      <c r="B4" s="40">
        <v>732</v>
      </c>
      <c r="C4" s="46">
        <f>B4+SUM(D4:L4)</f>
        <v>732</v>
      </c>
      <c r="D4" s="17"/>
      <c r="E4" s="17"/>
      <c r="F4" s="17"/>
      <c r="G4" s="17"/>
      <c r="H4" s="17"/>
      <c r="I4" s="17"/>
      <c r="J4" s="17">
        <v>0</v>
      </c>
      <c r="K4" s="17">
        <v>0</v>
      </c>
      <c r="L4" s="17">
        <v>0</v>
      </c>
    </row>
    <row r="5" spans="1:12" x14ac:dyDescent="0.25">
      <c r="A5" s="39" t="s">
        <v>1431</v>
      </c>
      <c r="B5" s="40">
        <v>228</v>
      </c>
      <c r="C5" s="46">
        <f t="shared" ref="C5:C68" si="0">B5+SUM(D5:L5)</f>
        <v>228</v>
      </c>
      <c r="D5" s="17"/>
      <c r="E5" s="17"/>
      <c r="F5" s="17"/>
      <c r="G5" s="17"/>
      <c r="H5" s="17"/>
      <c r="I5" s="17"/>
      <c r="J5" s="17">
        <v>0</v>
      </c>
      <c r="K5" s="17">
        <v>0</v>
      </c>
      <c r="L5" s="17">
        <v>0</v>
      </c>
    </row>
    <row r="6" spans="1:12" x14ac:dyDescent="0.25">
      <c r="A6" s="39" t="s">
        <v>53</v>
      </c>
      <c r="B6" s="40">
        <v>72</v>
      </c>
      <c r="C6" s="46">
        <f t="shared" si="0"/>
        <v>72</v>
      </c>
      <c r="D6" s="17"/>
      <c r="E6" s="17"/>
      <c r="F6" s="17"/>
      <c r="G6" s="17"/>
      <c r="H6" s="17"/>
      <c r="I6" s="17"/>
      <c r="J6" s="17">
        <v>0</v>
      </c>
      <c r="K6" s="17">
        <v>0</v>
      </c>
      <c r="L6" s="17">
        <v>0</v>
      </c>
    </row>
    <row r="7" spans="1:12" x14ac:dyDescent="0.25">
      <c r="A7" s="39" t="s">
        <v>55</v>
      </c>
      <c r="B7" s="40">
        <v>120</v>
      </c>
      <c r="C7" s="46">
        <f t="shared" si="0"/>
        <v>120</v>
      </c>
      <c r="D7" s="17"/>
      <c r="E7" s="17"/>
      <c r="F7" s="17"/>
      <c r="G7" s="17"/>
      <c r="H7" s="17"/>
      <c r="I7" s="17"/>
      <c r="J7" s="17">
        <v>0</v>
      </c>
      <c r="K7" s="17">
        <v>0</v>
      </c>
      <c r="L7" s="17">
        <v>0</v>
      </c>
    </row>
    <row r="8" spans="1:12" x14ac:dyDescent="0.25">
      <c r="A8" s="39" t="s">
        <v>57</v>
      </c>
      <c r="B8" s="40"/>
      <c r="C8" s="46">
        <f t="shared" si="0"/>
        <v>0</v>
      </c>
      <c r="D8" s="17"/>
      <c r="E8" s="17"/>
      <c r="F8" s="17"/>
      <c r="G8" s="17"/>
      <c r="H8" s="17"/>
      <c r="I8" s="17"/>
      <c r="J8" s="17">
        <v>0</v>
      </c>
      <c r="K8" s="17">
        <v>0</v>
      </c>
      <c r="L8" s="17">
        <v>0</v>
      </c>
    </row>
    <row r="9" spans="1:12" x14ac:dyDescent="0.25">
      <c r="A9" s="39" t="s">
        <v>59</v>
      </c>
      <c r="B9" s="40">
        <v>120</v>
      </c>
      <c r="C9" s="46">
        <f t="shared" si="0"/>
        <v>120</v>
      </c>
      <c r="D9" s="17"/>
      <c r="E9" s="17"/>
      <c r="F9" s="17"/>
      <c r="G9" s="17"/>
      <c r="H9" s="17"/>
      <c r="I9" s="17"/>
      <c r="J9" s="17">
        <v>0</v>
      </c>
      <c r="K9" s="17">
        <v>0</v>
      </c>
      <c r="L9" s="17">
        <v>0</v>
      </c>
    </row>
    <row r="10" spans="1:12" x14ac:dyDescent="0.25">
      <c r="A10" s="39" t="s">
        <v>61</v>
      </c>
      <c r="B10" s="40"/>
      <c r="C10" s="46">
        <f t="shared" si="0"/>
        <v>0</v>
      </c>
      <c r="D10" s="17"/>
      <c r="E10" s="17"/>
      <c r="F10" s="17"/>
      <c r="G10" s="17"/>
      <c r="H10" s="17"/>
      <c r="I10" s="17"/>
      <c r="J10" s="17">
        <v>0</v>
      </c>
      <c r="K10" s="17">
        <v>0</v>
      </c>
      <c r="L10" s="17">
        <v>0</v>
      </c>
    </row>
    <row r="11" spans="1:12" x14ac:dyDescent="0.25">
      <c r="A11" s="39" t="s">
        <v>63</v>
      </c>
      <c r="B11" s="40"/>
      <c r="C11" s="46">
        <f t="shared" si="0"/>
        <v>0</v>
      </c>
      <c r="D11" s="17"/>
      <c r="E11" s="17"/>
      <c r="F11" s="17"/>
      <c r="G11" s="17"/>
      <c r="H11" s="17"/>
      <c r="I11" s="17"/>
      <c r="J11" s="17">
        <v>0</v>
      </c>
      <c r="K11" s="17">
        <v>0</v>
      </c>
      <c r="L11" s="17">
        <v>0</v>
      </c>
    </row>
    <row r="12" spans="1:12" x14ac:dyDescent="0.25">
      <c r="A12" s="39" t="s">
        <v>1355</v>
      </c>
      <c r="B12" s="40"/>
      <c r="C12" s="46">
        <f t="shared" si="0"/>
        <v>0</v>
      </c>
      <c r="D12" s="17"/>
      <c r="E12" s="17"/>
      <c r="F12" s="17"/>
      <c r="G12" s="17"/>
      <c r="H12" s="17"/>
      <c r="I12" s="17"/>
      <c r="J12" s="17">
        <v>0</v>
      </c>
      <c r="K12" s="17">
        <v>0</v>
      </c>
      <c r="L12" s="17">
        <v>0</v>
      </c>
    </row>
    <row r="13" spans="1:12" x14ac:dyDescent="0.25">
      <c r="A13" s="39" t="s">
        <v>1356</v>
      </c>
      <c r="B13" s="40"/>
      <c r="C13" s="46">
        <f t="shared" si="0"/>
        <v>0</v>
      </c>
      <c r="D13" s="17"/>
      <c r="E13" s="17"/>
      <c r="F13" s="17"/>
      <c r="G13" s="17"/>
      <c r="H13" s="17"/>
      <c r="I13" s="17"/>
      <c r="J13" s="17">
        <v>0</v>
      </c>
      <c r="K13" s="17">
        <v>0</v>
      </c>
      <c r="L13" s="17">
        <v>0</v>
      </c>
    </row>
    <row r="14" spans="1:12" x14ac:dyDescent="0.25">
      <c r="A14" s="39" t="s">
        <v>65</v>
      </c>
      <c r="B14" s="40"/>
      <c r="C14" s="46">
        <f t="shared" si="0"/>
        <v>0</v>
      </c>
      <c r="D14" s="17"/>
      <c r="E14" s="17"/>
      <c r="F14" s="17"/>
      <c r="G14" s="17"/>
      <c r="H14" s="17"/>
      <c r="I14" s="17"/>
      <c r="J14" s="17">
        <v>0</v>
      </c>
      <c r="K14" s="17">
        <v>0</v>
      </c>
      <c r="L14" s="17">
        <v>0</v>
      </c>
    </row>
    <row r="15" spans="1:12" x14ac:dyDescent="0.25">
      <c r="A15" s="39" t="s">
        <v>67</v>
      </c>
      <c r="B15" s="40">
        <v>1968</v>
      </c>
      <c r="C15" s="46">
        <f t="shared" si="0"/>
        <v>1968</v>
      </c>
      <c r="D15" s="17"/>
      <c r="E15" s="17"/>
      <c r="F15" s="17"/>
      <c r="G15" s="17"/>
      <c r="H15" s="17"/>
      <c r="I15" s="17"/>
      <c r="J15" s="17">
        <v>0</v>
      </c>
      <c r="K15" s="17">
        <v>0</v>
      </c>
      <c r="L15" s="17">
        <v>0</v>
      </c>
    </row>
    <row r="16" spans="1:12" x14ac:dyDescent="0.25">
      <c r="A16" s="39" t="s">
        <v>68</v>
      </c>
      <c r="B16" s="40">
        <v>2124</v>
      </c>
      <c r="C16" s="46">
        <f t="shared" si="0"/>
        <v>2124</v>
      </c>
      <c r="D16" s="17"/>
      <c r="E16" s="17"/>
      <c r="F16" s="17"/>
      <c r="G16" s="17"/>
      <c r="H16" s="17"/>
      <c r="I16" s="17"/>
      <c r="J16" s="17">
        <v>0</v>
      </c>
      <c r="K16" s="17">
        <v>0</v>
      </c>
      <c r="L16" s="17">
        <v>0</v>
      </c>
    </row>
    <row r="17" spans="1:12" x14ac:dyDescent="0.25">
      <c r="A17" s="39" t="s">
        <v>70</v>
      </c>
      <c r="B17" s="40">
        <v>2304</v>
      </c>
      <c r="C17" s="46">
        <f t="shared" si="0"/>
        <v>2304</v>
      </c>
      <c r="D17" s="17"/>
      <c r="E17" s="17"/>
      <c r="F17" s="17"/>
      <c r="G17" s="17"/>
      <c r="H17" s="17"/>
      <c r="I17" s="17"/>
      <c r="J17" s="17">
        <v>0</v>
      </c>
      <c r="K17" s="17">
        <v>0</v>
      </c>
      <c r="L17" s="17">
        <v>0</v>
      </c>
    </row>
    <row r="18" spans="1:12" x14ac:dyDescent="0.25">
      <c r="A18" s="39" t="s">
        <v>71</v>
      </c>
      <c r="B18" s="40">
        <v>1080</v>
      </c>
      <c r="C18" s="46">
        <f t="shared" si="0"/>
        <v>1008</v>
      </c>
      <c r="D18" s="17"/>
      <c r="E18" s="17"/>
      <c r="F18" s="17"/>
      <c r="G18" s="17"/>
      <c r="H18" s="17"/>
      <c r="I18" s="17"/>
      <c r="J18" s="17">
        <v>0</v>
      </c>
      <c r="K18" s="17">
        <v>-72</v>
      </c>
      <c r="L18" s="17">
        <v>0</v>
      </c>
    </row>
    <row r="19" spans="1:12" x14ac:dyDescent="0.25">
      <c r="A19" s="39" t="s">
        <v>73</v>
      </c>
      <c r="B19" s="40"/>
      <c r="C19" s="46">
        <f t="shared" si="0"/>
        <v>0</v>
      </c>
      <c r="D19" s="17"/>
      <c r="E19" s="17"/>
      <c r="F19" s="17"/>
      <c r="G19" s="17"/>
      <c r="H19" s="17"/>
      <c r="I19" s="17"/>
      <c r="J19" s="17">
        <v>0</v>
      </c>
      <c r="K19" s="17">
        <v>0</v>
      </c>
      <c r="L19" s="17">
        <v>0</v>
      </c>
    </row>
    <row r="20" spans="1:12" x14ac:dyDescent="0.25">
      <c r="A20" s="39" t="s">
        <v>1416</v>
      </c>
      <c r="B20" s="40"/>
      <c r="C20" s="46">
        <f t="shared" si="0"/>
        <v>0</v>
      </c>
      <c r="D20" s="17"/>
      <c r="E20" s="17"/>
      <c r="F20" s="17"/>
      <c r="G20" s="17"/>
      <c r="H20" s="17"/>
      <c r="I20" s="17"/>
      <c r="J20" s="17">
        <v>0</v>
      </c>
      <c r="K20" s="17">
        <v>0</v>
      </c>
      <c r="L20" s="17">
        <v>0</v>
      </c>
    </row>
    <row r="21" spans="1:12" x14ac:dyDescent="0.25">
      <c r="A21" s="39" t="s">
        <v>1351</v>
      </c>
      <c r="B21" s="40">
        <v>288</v>
      </c>
      <c r="C21" s="46">
        <f t="shared" si="0"/>
        <v>288</v>
      </c>
      <c r="D21" s="17"/>
      <c r="E21" s="17"/>
      <c r="F21" s="17"/>
      <c r="G21" s="17"/>
      <c r="H21" s="17"/>
      <c r="I21" s="17"/>
      <c r="J21" s="17">
        <v>0</v>
      </c>
      <c r="K21" s="17">
        <v>0</v>
      </c>
      <c r="L21" s="17">
        <v>0</v>
      </c>
    </row>
    <row r="22" spans="1:12" x14ac:dyDescent="0.25">
      <c r="A22" s="39" t="s">
        <v>74</v>
      </c>
      <c r="B22" s="40"/>
      <c r="C22" s="46">
        <f t="shared" si="0"/>
        <v>0</v>
      </c>
      <c r="D22" s="17"/>
      <c r="E22" s="17"/>
      <c r="F22" s="17"/>
      <c r="G22" s="17"/>
      <c r="H22" s="17"/>
      <c r="I22" s="17"/>
      <c r="J22" s="17">
        <v>0</v>
      </c>
      <c r="K22" s="17">
        <v>0</v>
      </c>
      <c r="L22" s="17">
        <v>0</v>
      </c>
    </row>
    <row r="23" spans="1:12" x14ac:dyDescent="0.25">
      <c r="A23" s="39" t="s">
        <v>75</v>
      </c>
      <c r="B23" s="40"/>
      <c r="C23" s="46">
        <f t="shared" si="0"/>
        <v>0</v>
      </c>
      <c r="D23" s="17"/>
      <c r="E23" s="17"/>
      <c r="F23" s="17"/>
      <c r="G23" s="17"/>
      <c r="H23" s="17"/>
      <c r="I23" s="17"/>
      <c r="J23" s="17">
        <v>0</v>
      </c>
      <c r="K23" s="17">
        <v>0</v>
      </c>
      <c r="L23" s="17">
        <v>0</v>
      </c>
    </row>
    <row r="24" spans="1:12" x14ac:dyDescent="0.25">
      <c r="A24" s="39" t="s">
        <v>1493</v>
      </c>
      <c r="B24" s="48"/>
      <c r="C24" s="46">
        <f t="shared" si="0"/>
        <v>-36</v>
      </c>
      <c r="D24" s="17"/>
      <c r="E24" s="17">
        <v>-36</v>
      </c>
      <c r="F24" s="17"/>
      <c r="G24" s="17"/>
      <c r="H24" s="17"/>
      <c r="I24" s="17"/>
      <c r="J24" s="17">
        <v>0</v>
      </c>
      <c r="K24" s="17">
        <v>0</v>
      </c>
      <c r="L24" s="17">
        <v>0</v>
      </c>
    </row>
    <row r="25" spans="1:12" x14ac:dyDescent="0.25">
      <c r="A25" s="39" t="s">
        <v>1340</v>
      </c>
      <c r="B25" s="40"/>
      <c r="C25" s="46">
        <f t="shared" si="0"/>
        <v>0</v>
      </c>
      <c r="D25" s="17"/>
      <c r="E25" s="17"/>
      <c r="F25" s="17"/>
      <c r="G25" s="17"/>
      <c r="H25" s="17"/>
      <c r="I25" s="17"/>
      <c r="J25" s="17">
        <v>0</v>
      </c>
      <c r="K25" s="17">
        <v>0</v>
      </c>
      <c r="L25" s="17">
        <v>0</v>
      </c>
    </row>
    <row r="26" spans="1:12" x14ac:dyDescent="0.25">
      <c r="A26" s="39" t="s">
        <v>858</v>
      </c>
      <c r="B26" s="40">
        <v>72</v>
      </c>
      <c r="C26" s="46">
        <f t="shared" si="0"/>
        <v>72</v>
      </c>
      <c r="D26" s="17"/>
      <c r="E26" s="17"/>
      <c r="F26" s="17"/>
      <c r="G26" s="17"/>
      <c r="H26" s="17"/>
      <c r="I26" s="17"/>
      <c r="J26" s="17">
        <v>0</v>
      </c>
      <c r="K26" s="17">
        <v>0</v>
      </c>
      <c r="L26" s="17">
        <v>0</v>
      </c>
    </row>
    <row r="27" spans="1:12" x14ac:dyDescent="0.25">
      <c r="A27" s="39" t="s">
        <v>1353</v>
      </c>
      <c r="B27" s="40"/>
      <c r="C27" s="46">
        <f t="shared" si="0"/>
        <v>0</v>
      </c>
      <c r="D27" s="17"/>
      <c r="E27" s="17"/>
      <c r="F27" s="17"/>
      <c r="G27" s="17"/>
      <c r="H27" s="17"/>
      <c r="I27" s="17"/>
      <c r="J27" s="17">
        <v>0</v>
      </c>
      <c r="K27" s="17">
        <v>0</v>
      </c>
      <c r="L27" s="17">
        <v>0</v>
      </c>
    </row>
    <row r="28" spans="1:12" x14ac:dyDescent="0.25">
      <c r="A28" s="39" t="s">
        <v>1354</v>
      </c>
      <c r="B28" s="40">
        <v>72</v>
      </c>
      <c r="C28" s="46">
        <f t="shared" si="0"/>
        <v>72</v>
      </c>
      <c r="D28" s="17"/>
      <c r="E28" s="17"/>
      <c r="F28" s="17"/>
      <c r="G28" s="17"/>
      <c r="H28" s="17"/>
      <c r="I28" s="17"/>
      <c r="J28" s="17">
        <v>0</v>
      </c>
      <c r="K28" s="17">
        <v>0</v>
      </c>
      <c r="L28" s="17">
        <v>0</v>
      </c>
    </row>
    <row r="29" spans="1:12" x14ac:dyDescent="0.25">
      <c r="A29" s="39" t="s">
        <v>1341</v>
      </c>
      <c r="B29" s="40"/>
      <c r="C29" s="46">
        <f t="shared" si="0"/>
        <v>0</v>
      </c>
      <c r="D29" s="17"/>
      <c r="E29" s="17"/>
      <c r="F29" s="17"/>
      <c r="G29" s="17"/>
      <c r="H29" s="17"/>
      <c r="I29" s="17"/>
      <c r="J29" s="17">
        <v>0</v>
      </c>
      <c r="K29" s="17">
        <v>0</v>
      </c>
      <c r="L29" s="17">
        <v>0</v>
      </c>
    </row>
    <row r="30" spans="1:12" x14ac:dyDescent="0.25">
      <c r="A30" s="39" t="s">
        <v>1432</v>
      </c>
      <c r="B30" s="40">
        <v>48</v>
      </c>
      <c r="C30" s="46">
        <f t="shared" si="0"/>
        <v>48</v>
      </c>
      <c r="D30" s="17"/>
      <c r="E30" s="17"/>
      <c r="F30" s="17"/>
      <c r="G30" s="17"/>
      <c r="H30" s="17"/>
      <c r="I30" s="17"/>
      <c r="J30" s="17">
        <v>0</v>
      </c>
      <c r="K30" s="17">
        <v>0</v>
      </c>
      <c r="L30" s="17">
        <v>0</v>
      </c>
    </row>
    <row r="31" spans="1:12" x14ac:dyDescent="0.25">
      <c r="A31" s="39" t="s">
        <v>1342</v>
      </c>
      <c r="B31" s="40"/>
      <c r="C31" s="46">
        <f t="shared" si="0"/>
        <v>0</v>
      </c>
      <c r="D31" s="17"/>
      <c r="E31" s="17"/>
      <c r="F31" s="17"/>
      <c r="G31" s="17"/>
      <c r="H31" s="17"/>
      <c r="I31" s="17"/>
      <c r="J31" s="17">
        <v>0</v>
      </c>
      <c r="K31" s="17">
        <v>0</v>
      </c>
      <c r="L31" s="17">
        <v>0</v>
      </c>
    </row>
    <row r="32" spans="1:12" x14ac:dyDescent="0.25">
      <c r="A32" s="39" t="s">
        <v>860</v>
      </c>
      <c r="B32" s="40">
        <v>72</v>
      </c>
      <c r="C32" s="46">
        <f t="shared" si="0"/>
        <v>72</v>
      </c>
      <c r="D32" s="17"/>
      <c r="E32" s="17"/>
      <c r="F32" s="17"/>
      <c r="G32" s="17"/>
      <c r="H32" s="17"/>
      <c r="I32" s="17"/>
      <c r="J32" s="17">
        <v>0</v>
      </c>
      <c r="K32" s="17">
        <v>0</v>
      </c>
      <c r="L32" s="17">
        <v>0</v>
      </c>
    </row>
    <row r="33" spans="1:12" x14ac:dyDescent="0.25">
      <c r="A33" s="39" t="s">
        <v>1433</v>
      </c>
      <c r="B33" s="40">
        <v>24</v>
      </c>
      <c r="C33" s="46">
        <f t="shared" si="0"/>
        <v>24</v>
      </c>
      <c r="D33" s="17"/>
      <c r="E33" s="17"/>
      <c r="F33" s="17"/>
      <c r="G33" s="17"/>
      <c r="H33" s="17"/>
      <c r="I33" s="17"/>
      <c r="J33" s="17">
        <v>0</v>
      </c>
      <c r="K33" s="17">
        <v>0</v>
      </c>
      <c r="L33" s="17">
        <v>0</v>
      </c>
    </row>
    <row r="34" spans="1:12" x14ac:dyDescent="0.25">
      <c r="A34" s="39" t="s">
        <v>81</v>
      </c>
      <c r="B34" s="40"/>
      <c r="C34" s="46">
        <f t="shared" si="0"/>
        <v>0</v>
      </c>
      <c r="D34" s="17"/>
      <c r="E34" s="17"/>
      <c r="F34" s="17"/>
      <c r="G34" s="17"/>
      <c r="H34" s="17"/>
      <c r="I34" s="17"/>
      <c r="J34" s="17">
        <v>0</v>
      </c>
      <c r="K34" s="17">
        <v>0</v>
      </c>
      <c r="L34" s="17">
        <v>0</v>
      </c>
    </row>
    <row r="35" spans="1:12" x14ac:dyDescent="0.25">
      <c r="A35" s="39" t="s">
        <v>861</v>
      </c>
      <c r="B35" s="40"/>
      <c r="C35" s="46">
        <f t="shared" si="0"/>
        <v>0</v>
      </c>
      <c r="D35" s="17"/>
      <c r="E35" s="17"/>
      <c r="F35" s="17"/>
      <c r="G35" s="17"/>
      <c r="H35" s="17"/>
      <c r="I35" s="17"/>
      <c r="J35" s="17">
        <v>0</v>
      </c>
      <c r="K35" s="17">
        <v>0</v>
      </c>
      <c r="L35" s="17">
        <v>0</v>
      </c>
    </row>
    <row r="36" spans="1:12" x14ac:dyDescent="0.25">
      <c r="A36" s="39" t="s">
        <v>862</v>
      </c>
      <c r="B36" s="40"/>
      <c r="C36" s="46">
        <f t="shared" si="0"/>
        <v>0</v>
      </c>
      <c r="D36" s="17"/>
      <c r="E36" s="17"/>
      <c r="F36" s="17"/>
      <c r="G36" s="17"/>
      <c r="H36" s="17"/>
      <c r="I36" s="17"/>
      <c r="J36" s="17">
        <v>0</v>
      </c>
      <c r="K36" s="17">
        <v>0</v>
      </c>
      <c r="L36" s="17">
        <v>0</v>
      </c>
    </row>
    <row r="37" spans="1:12" x14ac:dyDescent="0.25">
      <c r="A37" s="39" t="s">
        <v>1343</v>
      </c>
      <c r="B37" s="40"/>
      <c r="C37" s="46">
        <f t="shared" si="0"/>
        <v>0</v>
      </c>
      <c r="D37" s="17"/>
      <c r="E37" s="17"/>
      <c r="F37" s="17"/>
      <c r="G37" s="17"/>
      <c r="H37" s="17"/>
      <c r="I37" s="17"/>
      <c r="J37" s="17">
        <v>0</v>
      </c>
      <c r="K37" s="17">
        <v>0</v>
      </c>
      <c r="L37" s="17">
        <v>0</v>
      </c>
    </row>
    <row r="38" spans="1:12" x14ac:dyDescent="0.25">
      <c r="A38" s="39" t="s">
        <v>863</v>
      </c>
      <c r="B38" s="40">
        <v>11</v>
      </c>
      <c r="C38" s="46">
        <f t="shared" si="0"/>
        <v>11</v>
      </c>
      <c r="D38" s="17"/>
      <c r="E38" s="17"/>
      <c r="F38" s="17"/>
      <c r="G38" s="17"/>
      <c r="H38" s="17"/>
      <c r="I38" s="17"/>
      <c r="J38" s="17">
        <v>0</v>
      </c>
      <c r="K38" s="17">
        <v>0</v>
      </c>
      <c r="L38" s="17">
        <v>0</v>
      </c>
    </row>
    <row r="39" spans="1:12" x14ac:dyDescent="0.25">
      <c r="A39" s="39" t="s">
        <v>864</v>
      </c>
      <c r="B39" s="40"/>
      <c r="C39" s="46">
        <f t="shared" si="0"/>
        <v>0</v>
      </c>
      <c r="D39" s="17"/>
      <c r="E39" s="17"/>
      <c r="F39" s="17"/>
      <c r="G39" s="17"/>
      <c r="H39" s="17"/>
      <c r="I39" s="17"/>
      <c r="J39" s="17">
        <v>0</v>
      </c>
      <c r="K39" s="17">
        <v>0</v>
      </c>
      <c r="L39" s="17">
        <v>0</v>
      </c>
    </row>
    <row r="40" spans="1:12" x14ac:dyDescent="0.25">
      <c r="A40" s="39" t="s">
        <v>1344</v>
      </c>
      <c r="B40" s="40"/>
      <c r="C40" s="46">
        <f t="shared" si="0"/>
        <v>0</v>
      </c>
      <c r="D40" s="17"/>
      <c r="E40" s="17"/>
      <c r="F40" s="17"/>
      <c r="G40" s="17"/>
      <c r="H40" s="17"/>
      <c r="I40" s="17"/>
      <c r="J40" s="17">
        <v>0</v>
      </c>
      <c r="K40" s="17">
        <v>0</v>
      </c>
      <c r="L40" s="17">
        <v>0</v>
      </c>
    </row>
    <row r="41" spans="1:12" x14ac:dyDescent="0.25">
      <c r="A41" s="39" t="s">
        <v>865</v>
      </c>
      <c r="B41" s="40">
        <v>24</v>
      </c>
      <c r="C41" s="46">
        <f t="shared" si="0"/>
        <v>24</v>
      </c>
      <c r="D41" s="17"/>
      <c r="E41" s="17"/>
      <c r="F41" s="17"/>
      <c r="G41" s="17"/>
      <c r="H41" s="17"/>
      <c r="I41" s="17"/>
      <c r="J41" s="17">
        <v>0</v>
      </c>
      <c r="K41" s="17">
        <v>0</v>
      </c>
      <c r="L41" s="17">
        <v>0</v>
      </c>
    </row>
    <row r="42" spans="1:12" x14ac:dyDescent="0.25">
      <c r="A42" s="39" t="s">
        <v>1345</v>
      </c>
      <c r="B42" s="40"/>
      <c r="C42" s="46">
        <f t="shared" si="0"/>
        <v>0</v>
      </c>
      <c r="D42" s="17"/>
      <c r="E42" s="17"/>
      <c r="F42" s="17"/>
      <c r="G42" s="17"/>
      <c r="H42" s="17"/>
      <c r="I42" s="17"/>
      <c r="J42" s="17">
        <v>0</v>
      </c>
      <c r="K42" s="17">
        <v>0</v>
      </c>
      <c r="L42" s="17">
        <v>0</v>
      </c>
    </row>
    <row r="43" spans="1:12" x14ac:dyDescent="0.25">
      <c r="A43" s="39" t="s">
        <v>866</v>
      </c>
      <c r="B43" s="40"/>
      <c r="C43" s="46">
        <f t="shared" si="0"/>
        <v>0</v>
      </c>
      <c r="D43" s="17"/>
      <c r="E43" s="17"/>
      <c r="F43" s="17"/>
      <c r="G43" s="17"/>
      <c r="H43" s="17"/>
      <c r="I43" s="17"/>
      <c r="J43" s="17">
        <v>0</v>
      </c>
      <c r="K43" s="17">
        <v>0</v>
      </c>
      <c r="L43" s="17">
        <v>0</v>
      </c>
    </row>
    <row r="44" spans="1:12" x14ac:dyDescent="0.25">
      <c r="A44" s="39" t="s">
        <v>867</v>
      </c>
      <c r="B44" s="40"/>
      <c r="C44" s="46">
        <f t="shared" si="0"/>
        <v>0</v>
      </c>
      <c r="D44" s="17"/>
      <c r="E44" s="17"/>
      <c r="F44" s="17"/>
      <c r="G44" s="17"/>
      <c r="H44" s="17"/>
      <c r="I44" s="17"/>
      <c r="J44" s="17">
        <v>0</v>
      </c>
      <c r="K44" s="17">
        <v>0</v>
      </c>
      <c r="L44" s="17">
        <v>0</v>
      </c>
    </row>
    <row r="45" spans="1:12" x14ac:dyDescent="0.25">
      <c r="A45" s="39" t="s">
        <v>1126</v>
      </c>
      <c r="B45" s="40"/>
      <c r="C45" s="46">
        <f t="shared" si="0"/>
        <v>0</v>
      </c>
      <c r="D45" s="17"/>
      <c r="E45" s="17"/>
      <c r="F45" s="17"/>
      <c r="G45" s="17"/>
      <c r="H45" s="17"/>
      <c r="I45" s="17"/>
      <c r="J45" s="17">
        <v>0</v>
      </c>
      <c r="K45" s="17">
        <v>0</v>
      </c>
      <c r="L45" s="17">
        <v>0</v>
      </c>
    </row>
    <row r="46" spans="1:12" x14ac:dyDescent="0.25">
      <c r="A46" s="39" t="s">
        <v>869</v>
      </c>
      <c r="B46" s="40"/>
      <c r="C46" s="46">
        <f t="shared" si="0"/>
        <v>0</v>
      </c>
      <c r="D46" s="17"/>
      <c r="E46" s="17"/>
      <c r="F46" s="17"/>
      <c r="G46" s="17"/>
      <c r="H46" s="17"/>
      <c r="I46" s="17"/>
      <c r="J46" s="17">
        <v>0</v>
      </c>
      <c r="K46" s="17">
        <v>0</v>
      </c>
      <c r="L46" s="17">
        <v>0</v>
      </c>
    </row>
    <row r="47" spans="1:12" x14ac:dyDescent="0.25">
      <c r="A47" s="39" t="s">
        <v>1127</v>
      </c>
      <c r="B47" s="40"/>
      <c r="C47" s="46">
        <f t="shared" si="0"/>
        <v>0</v>
      </c>
      <c r="D47" s="17"/>
      <c r="E47" s="17"/>
      <c r="F47" s="17"/>
      <c r="G47" s="17"/>
      <c r="H47" s="17"/>
      <c r="I47" s="17"/>
      <c r="J47" s="17">
        <v>0</v>
      </c>
      <c r="K47" s="17">
        <v>0</v>
      </c>
      <c r="L47" s="17">
        <v>0</v>
      </c>
    </row>
    <row r="48" spans="1:12" x14ac:dyDescent="0.25">
      <c r="A48" s="39" t="s">
        <v>1128</v>
      </c>
      <c r="B48" s="40"/>
      <c r="C48" s="46">
        <f t="shared" si="0"/>
        <v>0</v>
      </c>
      <c r="D48" s="17"/>
      <c r="E48" s="17"/>
      <c r="F48" s="17"/>
      <c r="G48" s="17"/>
      <c r="H48" s="17"/>
      <c r="I48" s="17"/>
      <c r="J48" s="17">
        <v>0</v>
      </c>
      <c r="K48" s="17">
        <v>0</v>
      </c>
      <c r="L48" s="17">
        <v>0</v>
      </c>
    </row>
    <row r="49" spans="1:12" x14ac:dyDescent="0.25">
      <c r="A49" s="39" t="s">
        <v>1438</v>
      </c>
      <c r="B49" s="40">
        <v>324</v>
      </c>
      <c r="C49" s="46">
        <f t="shared" si="0"/>
        <v>324</v>
      </c>
      <c r="D49" s="17"/>
      <c r="E49" s="17"/>
      <c r="F49" s="17"/>
      <c r="G49" s="17"/>
      <c r="H49" s="17"/>
      <c r="I49" s="17"/>
      <c r="J49" s="17">
        <v>0</v>
      </c>
      <c r="K49" s="17">
        <v>0</v>
      </c>
      <c r="L49" s="17">
        <v>0</v>
      </c>
    </row>
    <row r="50" spans="1:12" x14ac:dyDescent="0.25">
      <c r="A50" s="39" t="s">
        <v>1439</v>
      </c>
      <c r="B50" s="40">
        <v>80</v>
      </c>
      <c r="C50" s="46">
        <f t="shared" si="0"/>
        <v>80</v>
      </c>
      <c r="D50" s="17"/>
      <c r="E50" s="17"/>
      <c r="F50" s="17"/>
      <c r="G50" s="17"/>
      <c r="H50" s="17"/>
      <c r="I50" s="17"/>
      <c r="J50" s="17">
        <v>0</v>
      </c>
      <c r="K50" s="17">
        <v>0</v>
      </c>
      <c r="L50" s="17">
        <v>0</v>
      </c>
    </row>
    <row r="51" spans="1:12" x14ac:dyDescent="0.25">
      <c r="A51" s="39" t="s">
        <v>1346</v>
      </c>
      <c r="B51" s="40"/>
      <c r="C51" s="46">
        <f t="shared" si="0"/>
        <v>0</v>
      </c>
      <c r="D51" s="17"/>
      <c r="E51" s="17"/>
      <c r="F51" s="17"/>
      <c r="G51" s="17"/>
      <c r="H51" s="17"/>
      <c r="I51" s="17"/>
      <c r="J51" s="17">
        <v>0</v>
      </c>
      <c r="K51" s="17">
        <v>0</v>
      </c>
      <c r="L51" s="17">
        <v>0</v>
      </c>
    </row>
    <row r="52" spans="1:12" x14ac:dyDescent="0.25">
      <c r="A52" s="39" t="s">
        <v>581</v>
      </c>
      <c r="B52" s="40">
        <v>276</v>
      </c>
      <c r="C52" s="46">
        <f t="shared" si="0"/>
        <v>276</v>
      </c>
      <c r="D52" s="17"/>
      <c r="E52" s="17"/>
      <c r="F52" s="17"/>
      <c r="G52" s="17"/>
      <c r="H52" s="17"/>
      <c r="I52" s="17"/>
      <c r="J52" s="17">
        <v>0</v>
      </c>
      <c r="K52" s="17">
        <v>0</v>
      </c>
      <c r="L52" s="17">
        <v>0</v>
      </c>
    </row>
    <row r="53" spans="1:12" x14ac:dyDescent="0.25">
      <c r="A53" s="39" t="s">
        <v>1347</v>
      </c>
      <c r="B53" s="40"/>
      <c r="C53" s="46">
        <f t="shared" si="0"/>
        <v>0</v>
      </c>
      <c r="D53" s="17"/>
      <c r="E53" s="17"/>
      <c r="F53" s="17"/>
      <c r="G53" s="17"/>
      <c r="H53" s="17"/>
      <c r="I53" s="17"/>
      <c r="J53" s="17">
        <v>0</v>
      </c>
      <c r="K53" s="17">
        <v>0</v>
      </c>
      <c r="L53" s="17">
        <v>0</v>
      </c>
    </row>
    <row r="54" spans="1:12" x14ac:dyDescent="0.25">
      <c r="A54" s="39" t="s">
        <v>1434</v>
      </c>
      <c r="B54" s="40">
        <v>72</v>
      </c>
      <c r="C54" s="46">
        <f t="shared" si="0"/>
        <v>72</v>
      </c>
      <c r="D54" s="17"/>
      <c r="E54" s="17"/>
      <c r="F54" s="17"/>
      <c r="G54" s="17"/>
      <c r="H54" s="17"/>
      <c r="I54" s="17"/>
      <c r="J54" s="17">
        <v>0</v>
      </c>
      <c r="K54" s="17">
        <v>0</v>
      </c>
      <c r="L54" s="17">
        <v>0</v>
      </c>
    </row>
    <row r="55" spans="1:12" x14ac:dyDescent="0.25">
      <c r="A55" s="39" t="s">
        <v>1348</v>
      </c>
      <c r="B55" s="40"/>
      <c r="C55" s="46">
        <f t="shared" si="0"/>
        <v>0</v>
      </c>
      <c r="D55" s="17"/>
      <c r="E55" s="17"/>
      <c r="F55" s="17"/>
      <c r="G55" s="17"/>
      <c r="H55" s="17"/>
      <c r="I55" s="17"/>
      <c r="J55" s="17">
        <v>0</v>
      </c>
      <c r="K55" s="17">
        <v>0</v>
      </c>
      <c r="L55" s="17">
        <v>0</v>
      </c>
    </row>
    <row r="56" spans="1:12" x14ac:dyDescent="0.25">
      <c r="A56" s="39" t="s">
        <v>583</v>
      </c>
      <c r="B56" s="40">
        <v>120</v>
      </c>
      <c r="C56" s="46">
        <f t="shared" si="0"/>
        <v>120</v>
      </c>
      <c r="D56" s="17"/>
      <c r="E56" s="17"/>
      <c r="F56" s="17"/>
      <c r="G56" s="17"/>
      <c r="H56" s="17"/>
      <c r="I56" s="17"/>
      <c r="J56" s="17">
        <v>0</v>
      </c>
      <c r="K56" s="17">
        <v>0</v>
      </c>
      <c r="L56" s="17">
        <v>0</v>
      </c>
    </row>
    <row r="57" spans="1:12" x14ac:dyDescent="0.25">
      <c r="A57" s="39" t="s">
        <v>735</v>
      </c>
      <c r="B57" s="40"/>
      <c r="C57" s="46">
        <f t="shared" si="0"/>
        <v>0</v>
      </c>
      <c r="D57" s="17"/>
      <c r="E57" s="17"/>
      <c r="F57" s="17"/>
      <c r="G57" s="17"/>
      <c r="H57" s="17"/>
      <c r="I57" s="17"/>
      <c r="J57" s="17">
        <v>0</v>
      </c>
      <c r="K57" s="17">
        <v>0</v>
      </c>
      <c r="L57" s="17">
        <v>0</v>
      </c>
    </row>
    <row r="58" spans="1:12" x14ac:dyDescent="0.25">
      <c r="A58" s="39" t="s">
        <v>1349</v>
      </c>
      <c r="B58" s="40"/>
      <c r="C58" s="46">
        <f t="shared" si="0"/>
        <v>0</v>
      </c>
      <c r="D58" s="17"/>
      <c r="E58" s="17"/>
      <c r="F58" s="17"/>
      <c r="G58" s="17"/>
      <c r="H58" s="17"/>
      <c r="I58" s="17"/>
      <c r="J58" s="17">
        <v>0</v>
      </c>
      <c r="K58" s="17">
        <v>0</v>
      </c>
      <c r="L58" s="17">
        <v>0</v>
      </c>
    </row>
    <row r="59" spans="1:12" x14ac:dyDescent="0.25">
      <c r="A59" s="39" t="s">
        <v>584</v>
      </c>
      <c r="B59" s="40">
        <v>120</v>
      </c>
      <c r="C59" s="46">
        <f t="shared" si="0"/>
        <v>120</v>
      </c>
      <c r="D59" s="17"/>
      <c r="E59" s="17"/>
      <c r="F59" s="17"/>
      <c r="G59" s="17"/>
      <c r="H59" s="17"/>
      <c r="I59" s="17"/>
      <c r="J59" s="17">
        <v>0</v>
      </c>
      <c r="K59" s="17">
        <v>0</v>
      </c>
      <c r="L59" s="17">
        <v>0</v>
      </c>
    </row>
    <row r="60" spans="1:12" x14ac:dyDescent="0.25">
      <c r="A60" s="39" t="s">
        <v>1350</v>
      </c>
      <c r="B60" s="40"/>
      <c r="C60" s="46">
        <f t="shared" si="0"/>
        <v>0</v>
      </c>
      <c r="D60" s="17"/>
      <c r="E60" s="17"/>
      <c r="F60" s="17"/>
      <c r="G60" s="17"/>
      <c r="H60" s="17"/>
      <c r="I60" s="17"/>
      <c r="J60" s="17">
        <v>0</v>
      </c>
      <c r="K60" s="17">
        <v>0</v>
      </c>
      <c r="L60" s="17">
        <v>0</v>
      </c>
    </row>
    <row r="61" spans="1:12" x14ac:dyDescent="0.25">
      <c r="A61" s="39" t="s">
        <v>585</v>
      </c>
      <c r="B61" s="40">
        <v>240</v>
      </c>
      <c r="C61" s="46">
        <f t="shared" si="0"/>
        <v>240</v>
      </c>
      <c r="D61" s="17"/>
      <c r="E61" s="17"/>
      <c r="F61" s="17"/>
      <c r="G61" s="17"/>
      <c r="H61" s="17"/>
      <c r="I61" s="17"/>
      <c r="J61" s="17">
        <v>0</v>
      </c>
      <c r="K61" s="17">
        <v>0</v>
      </c>
      <c r="L61" s="17">
        <v>0</v>
      </c>
    </row>
    <row r="62" spans="1:12" x14ac:dyDescent="0.25">
      <c r="A62" s="39" t="s">
        <v>1401</v>
      </c>
      <c r="B62" s="40"/>
      <c r="C62" s="46">
        <f t="shared" si="0"/>
        <v>0</v>
      </c>
      <c r="D62" s="17"/>
      <c r="E62" s="17"/>
      <c r="F62" s="17"/>
      <c r="G62" s="17"/>
      <c r="H62" s="17"/>
      <c r="I62" s="17"/>
      <c r="J62" s="17">
        <v>0</v>
      </c>
      <c r="K62" s="17">
        <v>0</v>
      </c>
      <c r="L62" s="17">
        <v>0</v>
      </c>
    </row>
    <row r="63" spans="1:12" x14ac:dyDescent="0.25">
      <c r="A63" s="39" t="s">
        <v>731</v>
      </c>
      <c r="B63" s="40">
        <v>124</v>
      </c>
      <c r="C63" s="46">
        <f t="shared" si="0"/>
        <v>124</v>
      </c>
      <c r="D63" s="17"/>
      <c r="E63" s="17"/>
      <c r="F63" s="17"/>
      <c r="G63" s="17"/>
      <c r="H63" s="17"/>
      <c r="I63" s="17"/>
      <c r="J63" s="17">
        <v>0</v>
      </c>
      <c r="K63" s="17">
        <v>0</v>
      </c>
      <c r="L63" s="17">
        <v>0</v>
      </c>
    </row>
    <row r="64" spans="1:12" x14ac:dyDescent="0.25">
      <c r="A64" s="39" t="s">
        <v>736</v>
      </c>
      <c r="B64" s="40"/>
      <c r="C64" s="46">
        <f t="shared" si="0"/>
        <v>0</v>
      </c>
      <c r="D64" s="17"/>
      <c r="E64" s="17"/>
      <c r="F64" s="17"/>
      <c r="G64" s="17"/>
      <c r="H64" s="17"/>
      <c r="I64" s="17"/>
      <c r="J64" s="17">
        <v>0</v>
      </c>
      <c r="K64" s="17">
        <v>0</v>
      </c>
      <c r="L64" s="17">
        <v>0</v>
      </c>
    </row>
    <row r="65" spans="1:12" x14ac:dyDescent="0.25">
      <c r="A65" s="39" t="s">
        <v>586</v>
      </c>
      <c r="B65" s="40"/>
      <c r="C65" s="46">
        <f t="shared" si="0"/>
        <v>0</v>
      </c>
      <c r="D65" s="17"/>
      <c r="E65" s="17"/>
      <c r="F65" s="17"/>
      <c r="G65" s="17"/>
      <c r="H65" s="17"/>
      <c r="I65" s="17"/>
      <c r="J65" s="17">
        <v>0</v>
      </c>
      <c r="K65" s="17">
        <v>0</v>
      </c>
      <c r="L65" s="17">
        <v>0</v>
      </c>
    </row>
    <row r="66" spans="1:12" x14ac:dyDescent="0.25">
      <c r="A66" s="39" t="s">
        <v>587</v>
      </c>
      <c r="B66" s="40">
        <v>12</v>
      </c>
      <c r="C66" s="46">
        <f t="shared" si="0"/>
        <v>12</v>
      </c>
      <c r="D66" s="17"/>
      <c r="E66" s="17"/>
      <c r="F66" s="17"/>
      <c r="G66" s="17"/>
      <c r="H66" s="17"/>
      <c r="I66" s="17"/>
      <c r="J66" s="17">
        <v>0</v>
      </c>
      <c r="K66" s="17">
        <v>0</v>
      </c>
      <c r="L66" s="17">
        <v>0</v>
      </c>
    </row>
    <row r="67" spans="1:12" x14ac:dyDescent="0.25">
      <c r="A67" s="39" t="s">
        <v>588</v>
      </c>
      <c r="B67" s="40"/>
      <c r="C67" s="46">
        <f t="shared" si="0"/>
        <v>0</v>
      </c>
      <c r="D67" s="17"/>
      <c r="E67" s="17"/>
      <c r="F67" s="17"/>
      <c r="G67" s="17"/>
      <c r="H67" s="17"/>
      <c r="I67" s="17"/>
      <c r="J67" s="17">
        <v>0</v>
      </c>
      <c r="K67" s="17">
        <v>0</v>
      </c>
      <c r="L67" s="17">
        <v>0</v>
      </c>
    </row>
    <row r="68" spans="1:12" x14ac:dyDescent="0.25">
      <c r="A68" s="39" t="s">
        <v>1435</v>
      </c>
      <c r="B68" s="40"/>
      <c r="C68" s="46">
        <f t="shared" si="0"/>
        <v>0</v>
      </c>
      <c r="D68" s="17"/>
      <c r="E68" s="17"/>
      <c r="F68" s="17"/>
      <c r="G68" s="17"/>
      <c r="H68" s="17"/>
      <c r="I68" s="17"/>
      <c r="J68" s="17">
        <v>0</v>
      </c>
      <c r="K68" s="17">
        <v>0</v>
      </c>
      <c r="L68" s="17">
        <v>0</v>
      </c>
    </row>
    <row r="69" spans="1:12" x14ac:dyDescent="0.25">
      <c r="A69" s="39" t="s">
        <v>1436</v>
      </c>
      <c r="B69" s="40">
        <v>48</v>
      </c>
      <c r="C69" s="46">
        <f t="shared" ref="C69:C132" si="1">B69+SUM(D69:L69)</f>
        <v>48</v>
      </c>
      <c r="D69" s="17"/>
      <c r="E69" s="17"/>
      <c r="F69" s="17"/>
      <c r="G69" s="17"/>
      <c r="H69" s="17"/>
      <c r="I69" s="17"/>
      <c r="J69" s="17">
        <v>0</v>
      </c>
      <c r="K69" s="17">
        <v>0</v>
      </c>
      <c r="L69" s="17">
        <v>0</v>
      </c>
    </row>
    <row r="70" spans="1:12" x14ac:dyDescent="0.25">
      <c r="A70" s="39" t="s">
        <v>1352</v>
      </c>
      <c r="B70" s="40"/>
      <c r="C70" s="46">
        <f t="shared" si="1"/>
        <v>0</v>
      </c>
      <c r="D70" s="17"/>
      <c r="E70" s="17"/>
      <c r="F70" s="17"/>
      <c r="G70" s="17"/>
      <c r="H70" s="17"/>
      <c r="I70" s="17"/>
      <c r="J70" s="17">
        <v>0</v>
      </c>
      <c r="K70" s="17">
        <v>0</v>
      </c>
      <c r="L70" s="17">
        <v>0</v>
      </c>
    </row>
    <row r="71" spans="1:12" x14ac:dyDescent="0.25">
      <c r="A71" s="39" t="s">
        <v>1437</v>
      </c>
      <c r="B71" s="40">
        <v>9</v>
      </c>
      <c r="C71" s="46">
        <f t="shared" si="1"/>
        <v>9</v>
      </c>
      <c r="D71" s="17"/>
      <c r="E71" s="17"/>
      <c r="F71" s="17"/>
      <c r="G71" s="17"/>
      <c r="H71" s="17"/>
      <c r="I71" s="17"/>
      <c r="J71" s="17">
        <v>0</v>
      </c>
      <c r="K71" s="17">
        <v>0</v>
      </c>
      <c r="L71" s="17">
        <v>0</v>
      </c>
    </row>
    <row r="72" spans="1:12" x14ac:dyDescent="0.25">
      <c r="A72" s="39" t="s">
        <v>1417</v>
      </c>
      <c r="B72" s="40"/>
      <c r="C72" s="46">
        <f t="shared" si="1"/>
        <v>0</v>
      </c>
      <c r="D72" s="17"/>
      <c r="E72" s="17"/>
      <c r="F72" s="17"/>
      <c r="G72" s="17"/>
      <c r="H72" s="17"/>
      <c r="I72" s="17"/>
      <c r="J72" s="17">
        <v>0</v>
      </c>
      <c r="K72" s="17">
        <v>0</v>
      </c>
      <c r="L72" s="17">
        <v>0</v>
      </c>
    </row>
    <row r="73" spans="1:12" x14ac:dyDescent="0.25">
      <c r="A73" s="39" t="s">
        <v>102</v>
      </c>
      <c r="B73" s="40">
        <v>250</v>
      </c>
      <c r="C73" s="46">
        <f t="shared" si="1"/>
        <v>250</v>
      </c>
      <c r="D73" s="17"/>
      <c r="E73" s="17"/>
      <c r="F73" s="17"/>
      <c r="G73" s="17"/>
      <c r="H73" s="17"/>
      <c r="I73" s="17"/>
      <c r="J73" s="17">
        <v>0</v>
      </c>
      <c r="K73" s="17">
        <v>0</v>
      </c>
      <c r="L73" s="17">
        <v>0</v>
      </c>
    </row>
    <row r="74" spans="1:12" x14ac:dyDescent="0.25">
      <c r="A74" s="39" t="s">
        <v>104</v>
      </c>
      <c r="B74" s="40">
        <v>350</v>
      </c>
      <c r="C74" s="46">
        <f t="shared" si="1"/>
        <v>200</v>
      </c>
      <c r="D74" s="17">
        <v>50</v>
      </c>
      <c r="E74" s="17"/>
      <c r="F74" s="17"/>
      <c r="G74" s="17"/>
      <c r="H74" s="17"/>
      <c r="I74" s="17"/>
      <c r="J74" s="17">
        <v>-200</v>
      </c>
      <c r="K74" s="17">
        <v>0</v>
      </c>
      <c r="L74" s="17">
        <v>0</v>
      </c>
    </row>
    <row r="75" spans="1:12" x14ac:dyDescent="0.25">
      <c r="A75" s="39" t="s">
        <v>1129</v>
      </c>
      <c r="B75" s="40">
        <v>800</v>
      </c>
      <c r="C75" s="46">
        <f t="shared" si="1"/>
        <v>800</v>
      </c>
      <c r="D75" s="17"/>
      <c r="E75" s="17"/>
      <c r="F75" s="17"/>
      <c r="G75" s="17"/>
      <c r="H75" s="17"/>
      <c r="I75" s="17"/>
      <c r="J75" s="17">
        <v>0</v>
      </c>
      <c r="K75" s="17">
        <v>0</v>
      </c>
      <c r="L75" s="17">
        <v>0</v>
      </c>
    </row>
    <row r="76" spans="1:12" x14ac:dyDescent="0.25">
      <c r="A76" s="39" t="s">
        <v>108</v>
      </c>
      <c r="B76" s="40"/>
      <c r="C76" s="46">
        <f t="shared" si="1"/>
        <v>0</v>
      </c>
      <c r="D76" s="17"/>
      <c r="E76" s="17"/>
      <c r="F76" s="17"/>
      <c r="G76" s="17"/>
      <c r="H76" s="17"/>
      <c r="I76" s="17"/>
      <c r="J76" s="17">
        <v>0</v>
      </c>
      <c r="K76" s="17">
        <v>0</v>
      </c>
      <c r="L76" s="17">
        <v>0</v>
      </c>
    </row>
    <row r="77" spans="1:12" x14ac:dyDescent="0.25">
      <c r="A77" s="39" t="s">
        <v>1130</v>
      </c>
      <c r="B77" s="40"/>
      <c r="C77" s="46">
        <f t="shared" si="1"/>
        <v>140</v>
      </c>
      <c r="D77" s="17">
        <v>100</v>
      </c>
      <c r="E77" s="17"/>
      <c r="F77" s="17"/>
      <c r="G77" s="17"/>
      <c r="H77" s="17">
        <v>100</v>
      </c>
      <c r="I77" s="17"/>
      <c r="J77" s="17">
        <v>-10</v>
      </c>
      <c r="K77" s="17">
        <v>0</v>
      </c>
      <c r="L77" s="17">
        <v>-50</v>
      </c>
    </row>
    <row r="78" spans="1:12" x14ac:dyDescent="0.25">
      <c r="A78" s="39" t="s">
        <v>1358</v>
      </c>
      <c r="B78" s="40">
        <v>100</v>
      </c>
      <c r="C78" s="46">
        <f t="shared" si="1"/>
        <v>200</v>
      </c>
      <c r="D78" s="17"/>
      <c r="E78" s="17"/>
      <c r="F78" s="17"/>
      <c r="G78" s="17"/>
      <c r="H78" s="17">
        <v>200</v>
      </c>
      <c r="I78" s="17"/>
      <c r="J78" s="17">
        <v>-100</v>
      </c>
      <c r="K78" s="17">
        <v>0</v>
      </c>
      <c r="L78" s="17">
        <v>0</v>
      </c>
    </row>
    <row r="79" spans="1:12" x14ac:dyDescent="0.25">
      <c r="A79" s="39" t="s">
        <v>1359</v>
      </c>
      <c r="B79" s="40"/>
      <c r="C79" s="46">
        <f t="shared" si="1"/>
        <v>0</v>
      </c>
      <c r="D79" s="17"/>
      <c r="E79" s="17"/>
      <c r="F79" s="17"/>
      <c r="G79" s="17"/>
      <c r="H79" s="17"/>
      <c r="I79" s="17"/>
      <c r="J79" s="17">
        <v>0</v>
      </c>
      <c r="K79" s="17">
        <v>0</v>
      </c>
      <c r="L79" s="17">
        <v>0</v>
      </c>
    </row>
    <row r="80" spans="1:12" x14ac:dyDescent="0.25">
      <c r="A80" s="39" t="s">
        <v>112</v>
      </c>
      <c r="B80" s="40"/>
      <c r="C80" s="46">
        <f t="shared" si="1"/>
        <v>0</v>
      </c>
      <c r="D80" s="17"/>
      <c r="E80" s="17"/>
      <c r="F80" s="17"/>
      <c r="G80" s="17"/>
      <c r="H80" s="17"/>
      <c r="I80" s="17"/>
      <c r="J80" s="17">
        <v>0</v>
      </c>
      <c r="K80" s="17">
        <v>0</v>
      </c>
      <c r="L80" s="17">
        <v>0</v>
      </c>
    </row>
    <row r="81" spans="1:12" x14ac:dyDescent="0.25">
      <c r="A81" s="39" t="s">
        <v>114</v>
      </c>
      <c r="B81" s="48">
        <v>50</v>
      </c>
      <c r="C81" s="46">
        <f t="shared" si="1"/>
        <v>0</v>
      </c>
      <c r="D81" s="17"/>
      <c r="E81" s="17">
        <v>-50</v>
      </c>
      <c r="F81" s="17"/>
      <c r="G81" s="17"/>
      <c r="H81" s="17"/>
      <c r="I81" s="17"/>
      <c r="J81" s="17">
        <v>0</v>
      </c>
      <c r="K81" s="17">
        <v>0</v>
      </c>
      <c r="L81" s="17">
        <v>0</v>
      </c>
    </row>
    <row r="82" spans="1:12" x14ac:dyDescent="0.25">
      <c r="A82" s="39" t="s">
        <v>116</v>
      </c>
      <c r="B82" s="40"/>
      <c r="C82" s="46">
        <f t="shared" si="1"/>
        <v>0</v>
      </c>
      <c r="D82" s="17"/>
      <c r="E82" s="17"/>
      <c r="F82" s="17"/>
      <c r="G82" s="17"/>
      <c r="H82" s="17"/>
      <c r="I82" s="17"/>
      <c r="J82" s="17">
        <v>0</v>
      </c>
      <c r="K82" s="17">
        <v>0</v>
      </c>
      <c r="L82" s="17">
        <v>0</v>
      </c>
    </row>
    <row r="83" spans="1:12" x14ac:dyDescent="0.25">
      <c r="A83" s="39" t="s">
        <v>118</v>
      </c>
      <c r="B83" s="40">
        <v>24</v>
      </c>
      <c r="C83" s="46">
        <f t="shared" si="1"/>
        <v>24</v>
      </c>
      <c r="D83" s="17"/>
      <c r="E83" s="17"/>
      <c r="F83" s="17"/>
      <c r="G83" s="17"/>
      <c r="H83" s="17"/>
      <c r="I83" s="17"/>
      <c r="J83" s="17">
        <v>0</v>
      </c>
      <c r="K83" s="17">
        <v>0</v>
      </c>
      <c r="L83" s="17">
        <v>0</v>
      </c>
    </row>
    <row r="84" spans="1:12" x14ac:dyDescent="0.25">
      <c r="A84" s="39" t="s">
        <v>120</v>
      </c>
      <c r="B84" s="40"/>
      <c r="C84" s="46">
        <f t="shared" si="1"/>
        <v>0</v>
      </c>
      <c r="D84" s="17"/>
      <c r="E84" s="17"/>
      <c r="F84" s="17"/>
      <c r="G84" s="17"/>
      <c r="H84" s="17"/>
      <c r="I84" s="17"/>
      <c r="J84" s="17">
        <v>0</v>
      </c>
      <c r="K84" s="17">
        <v>0</v>
      </c>
      <c r="L84" s="17">
        <v>0</v>
      </c>
    </row>
    <row r="85" spans="1:12" x14ac:dyDescent="0.25">
      <c r="A85" s="39" t="s">
        <v>122</v>
      </c>
      <c r="B85" s="40"/>
      <c r="C85" s="46">
        <f t="shared" si="1"/>
        <v>0</v>
      </c>
      <c r="D85" s="17"/>
      <c r="E85" s="17"/>
      <c r="F85" s="17"/>
      <c r="G85" s="17"/>
      <c r="H85" s="17"/>
      <c r="I85" s="17"/>
      <c r="J85" s="17">
        <v>0</v>
      </c>
      <c r="K85" s="17">
        <v>0</v>
      </c>
      <c r="L85" s="17">
        <v>0</v>
      </c>
    </row>
    <row r="86" spans="1:12" x14ac:dyDescent="0.25">
      <c r="A86" s="39" t="s">
        <v>124</v>
      </c>
      <c r="B86" s="40"/>
      <c r="C86" s="46">
        <f t="shared" si="1"/>
        <v>0</v>
      </c>
      <c r="D86" s="17"/>
      <c r="E86" s="17"/>
      <c r="F86" s="17"/>
      <c r="G86" s="17"/>
      <c r="H86" s="17"/>
      <c r="I86" s="17"/>
      <c r="J86" s="17">
        <v>0</v>
      </c>
      <c r="K86" s="17">
        <v>0</v>
      </c>
      <c r="L86" s="17">
        <v>0</v>
      </c>
    </row>
    <row r="87" spans="1:12" x14ac:dyDescent="0.25">
      <c r="A87" s="39" t="s">
        <v>1357</v>
      </c>
      <c r="B87" s="40"/>
      <c r="C87" s="46">
        <f t="shared" si="1"/>
        <v>0</v>
      </c>
      <c r="D87" s="17"/>
      <c r="E87" s="17"/>
      <c r="F87" s="17"/>
      <c r="G87" s="17"/>
      <c r="H87" s="17"/>
      <c r="I87" s="17"/>
      <c r="J87" s="17">
        <v>0</v>
      </c>
      <c r="K87" s="17">
        <v>0</v>
      </c>
      <c r="L87" s="17">
        <v>0</v>
      </c>
    </row>
    <row r="88" spans="1:12" x14ac:dyDescent="0.25">
      <c r="A88" s="39" t="s">
        <v>125</v>
      </c>
      <c r="B88" s="40"/>
      <c r="C88" s="46">
        <f t="shared" si="1"/>
        <v>0</v>
      </c>
      <c r="D88" s="17"/>
      <c r="E88" s="17"/>
      <c r="F88" s="17"/>
      <c r="G88" s="17"/>
      <c r="H88" s="17"/>
      <c r="I88" s="17"/>
      <c r="J88" s="17">
        <v>0</v>
      </c>
      <c r="K88" s="17">
        <v>0</v>
      </c>
      <c r="L88" s="17">
        <v>0</v>
      </c>
    </row>
    <row r="89" spans="1:12" x14ac:dyDescent="0.25">
      <c r="A89" s="39" t="s">
        <v>126</v>
      </c>
      <c r="B89" s="40"/>
      <c r="C89" s="46">
        <f t="shared" si="1"/>
        <v>0</v>
      </c>
      <c r="D89" s="17"/>
      <c r="E89" s="17"/>
      <c r="F89" s="17"/>
      <c r="G89" s="17"/>
      <c r="H89" s="17"/>
      <c r="I89" s="17"/>
      <c r="J89" s="17">
        <v>0</v>
      </c>
      <c r="K89" s="17">
        <v>0</v>
      </c>
      <c r="L89" s="17">
        <v>0</v>
      </c>
    </row>
    <row r="90" spans="1:12" x14ac:dyDescent="0.25">
      <c r="A90" s="39" t="s">
        <v>741</v>
      </c>
      <c r="B90" s="40"/>
      <c r="C90" s="46">
        <f t="shared" si="1"/>
        <v>0</v>
      </c>
      <c r="D90" s="17"/>
      <c r="E90" s="17"/>
      <c r="F90" s="17"/>
      <c r="G90" s="17"/>
      <c r="H90" s="17"/>
      <c r="I90" s="17"/>
      <c r="J90" s="17">
        <v>0</v>
      </c>
      <c r="K90" s="17">
        <v>0</v>
      </c>
      <c r="L90" s="17">
        <v>0</v>
      </c>
    </row>
    <row r="91" spans="1:12" x14ac:dyDescent="0.25">
      <c r="A91" s="39" t="s">
        <v>742</v>
      </c>
      <c r="B91" s="40"/>
      <c r="C91" s="46">
        <f t="shared" si="1"/>
        <v>0</v>
      </c>
      <c r="D91" s="17"/>
      <c r="E91" s="17"/>
      <c r="F91" s="17"/>
      <c r="G91" s="17"/>
      <c r="H91" s="17"/>
      <c r="I91" s="17"/>
      <c r="J91" s="17">
        <v>0</v>
      </c>
      <c r="K91" s="17">
        <v>0</v>
      </c>
      <c r="L91" s="17">
        <v>0</v>
      </c>
    </row>
    <row r="92" spans="1:12" x14ac:dyDescent="0.25">
      <c r="A92" s="39" t="s">
        <v>743</v>
      </c>
      <c r="B92" s="40"/>
      <c r="C92" s="46">
        <f t="shared" si="1"/>
        <v>0</v>
      </c>
      <c r="D92" s="17"/>
      <c r="E92" s="17"/>
      <c r="F92" s="17"/>
      <c r="G92" s="17"/>
      <c r="H92" s="17"/>
      <c r="I92" s="17"/>
      <c r="J92" s="17">
        <v>0</v>
      </c>
      <c r="K92" s="17">
        <v>0</v>
      </c>
      <c r="L92" s="17">
        <v>0</v>
      </c>
    </row>
    <row r="93" spans="1:12" x14ac:dyDescent="0.25">
      <c r="A93" s="39" t="s">
        <v>1485</v>
      </c>
      <c r="B93" s="40"/>
      <c r="C93" s="46">
        <f t="shared" si="1"/>
        <v>0</v>
      </c>
      <c r="D93" s="17">
        <v>40</v>
      </c>
      <c r="E93" s="17"/>
      <c r="F93" s="17"/>
      <c r="G93" s="17"/>
      <c r="H93" s="17"/>
      <c r="I93" s="17"/>
      <c r="J93" s="17">
        <v>-40</v>
      </c>
      <c r="K93" s="17">
        <v>0</v>
      </c>
      <c r="L93" s="17">
        <v>0</v>
      </c>
    </row>
    <row r="94" spans="1:12" x14ac:dyDescent="0.25">
      <c r="A94" s="39" t="s">
        <v>128</v>
      </c>
      <c r="B94" s="40">
        <v>6</v>
      </c>
      <c r="C94" s="46">
        <f t="shared" si="1"/>
        <v>6</v>
      </c>
      <c r="D94" s="17"/>
      <c r="E94" s="17"/>
      <c r="F94" s="17"/>
      <c r="G94" s="17"/>
      <c r="H94" s="17"/>
      <c r="I94" s="17"/>
      <c r="J94" s="17">
        <v>0</v>
      </c>
      <c r="K94" s="17">
        <v>0</v>
      </c>
      <c r="L94" s="17">
        <v>0</v>
      </c>
    </row>
    <row r="95" spans="1:12" x14ac:dyDescent="0.25">
      <c r="A95" s="39" t="s">
        <v>130</v>
      </c>
      <c r="B95" s="40"/>
      <c r="C95" s="46">
        <f t="shared" si="1"/>
        <v>0</v>
      </c>
      <c r="D95" s="17"/>
      <c r="E95" s="17"/>
      <c r="F95" s="17"/>
      <c r="G95" s="17"/>
      <c r="H95" s="17"/>
      <c r="I95" s="17"/>
      <c r="J95" s="17">
        <v>0</v>
      </c>
      <c r="K95" s="17">
        <v>0</v>
      </c>
      <c r="L95" s="17">
        <v>0</v>
      </c>
    </row>
    <row r="96" spans="1:12" x14ac:dyDescent="0.25">
      <c r="A96" s="39" t="s">
        <v>1360</v>
      </c>
      <c r="B96" s="40"/>
      <c r="C96" s="46">
        <f t="shared" si="1"/>
        <v>0</v>
      </c>
      <c r="D96" s="17"/>
      <c r="E96" s="17"/>
      <c r="F96" s="17"/>
      <c r="G96" s="17"/>
      <c r="H96" s="17"/>
      <c r="I96" s="17"/>
      <c r="J96" s="17">
        <v>0</v>
      </c>
      <c r="K96" s="17">
        <v>0</v>
      </c>
      <c r="L96" s="17">
        <v>0</v>
      </c>
    </row>
    <row r="97" spans="1:12" x14ac:dyDescent="0.25">
      <c r="A97" s="39" t="s">
        <v>1440</v>
      </c>
      <c r="B97" s="40">
        <v>120</v>
      </c>
      <c r="C97" s="46">
        <f t="shared" si="1"/>
        <v>120</v>
      </c>
      <c r="D97" s="17"/>
      <c r="E97" s="17"/>
      <c r="F97" s="17"/>
      <c r="G97" s="17"/>
      <c r="H97" s="17"/>
      <c r="I97" s="17"/>
      <c r="J97" s="17">
        <v>0</v>
      </c>
      <c r="K97" s="17">
        <v>0</v>
      </c>
      <c r="L97" s="17">
        <v>0</v>
      </c>
    </row>
    <row r="98" spans="1:12" x14ac:dyDescent="0.25">
      <c r="A98" s="39" t="s">
        <v>1131</v>
      </c>
      <c r="B98" s="40"/>
      <c r="C98" s="46">
        <f t="shared" si="1"/>
        <v>0</v>
      </c>
      <c r="D98" s="17"/>
      <c r="E98" s="17"/>
      <c r="F98" s="17"/>
      <c r="G98" s="17"/>
      <c r="H98" s="17"/>
      <c r="I98" s="17"/>
      <c r="J98" s="17">
        <v>0</v>
      </c>
      <c r="K98" s="17">
        <v>0</v>
      </c>
      <c r="L98" s="17">
        <v>0</v>
      </c>
    </row>
    <row r="99" spans="1:12" x14ac:dyDescent="0.25">
      <c r="A99" s="39" t="s">
        <v>1132</v>
      </c>
      <c r="B99" s="40"/>
      <c r="C99" s="46">
        <f t="shared" si="1"/>
        <v>0</v>
      </c>
      <c r="D99" s="17"/>
      <c r="E99" s="17"/>
      <c r="F99" s="17"/>
      <c r="G99" s="17"/>
      <c r="H99" s="17"/>
      <c r="I99" s="17"/>
      <c r="J99" s="17">
        <v>0</v>
      </c>
      <c r="K99" s="17">
        <v>0</v>
      </c>
      <c r="L99" s="17">
        <v>0</v>
      </c>
    </row>
    <row r="100" spans="1:12" x14ac:dyDescent="0.25">
      <c r="A100" s="39" t="s">
        <v>1133</v>
      </c>
      <c r="B100" s="40"/>
      <c r="C100" s="46">
        <f t="shared" si="1"/>
        <v>0</v>
      </c>
      <c r="D100" s="17"/>
      <c r="E100" s="17"/>
      <c r="F100" s="17"/>
      <c r="G100" s="17"/>
      <c r="H100" s="17"/>
      <c r="I100" s="17"/>
      <c r="J100" s="17">
        <v>0</v>
      </c>
      <c r="K100" s="17">
        <v>0</v>
      </c>
      <c r="L100" s="17">
        <v>0</v>
      </c>
    </row>
    <row r="101" spans="1:12" x14ac:dyDescent="0.25">
      <c r="A101" s="39" t="s">
        <v>1134</v>
      </c>
      <c r="B101" s="40">
        <v>1220</v>
      </c>
      <c r="C101" s="46">
        <f t="shared" si="1"/>
        <v>1220</v>
      </c>
      <c r="D101" s="17"/>
      <c r="E101" s="17"/>
      <c r="F101" s="17"/>
      <c r="G101" s="17"/>
      <c r="H101" s="17"/>
      <c r="I101" s="17"/>
      <c r="J101" s="17">
        <v>0</v>
      </c>
      <c r="K101" s="17">
        <v>0</v>
      </c>
      <c r="L101" s="17">
        <v>0</v>
      </c>
    </row>
    <row r="102" spans="1:12" x14ac:dyDescent="0.25">
      <c r="A102" s="39" t="s">
        <v>140</v>
      </c>
      <c r="B102" s="40"/>
      <c r="C102" s="46">
        <f t="shared" si="1"/>
        <v>0</v>
      </c>
      <c r="D102" s="17"/>
      <c r="E102" s="17"/>
      <c r="F102" s="17"/>
      <c r="G102" s="17"/>
      <c r="H102" s="17"/>
      <c r="I102" s="17"/>
      <c r="J102" s="17">
        <v>0</v>
      </c>
      <c r="K102" s="17">
        <v>0</v>
      </c>
      <c r="L102" s="17">
        <v>0</v>
      </c>
    </row>
    <row r="103" spans="1:12" x14ac:dyDescent="0.25">
      <c r="A103" s="39" t="s">
        <v>1135</v>
      </c>
      <c r="B103" s="40"/>
      <c r="C103" s="46">
        <f t="shared" si="1"/>
        <v>0</v>
      </c>
      <c r="D103" s="17"/>
      <c r="E103" s="17"/>
      <c r="F103" s="17"/>
      <c r="G103" s="17"/>
      <c r="H103" s="17"/>
      <c r="I103" s="17"/>
      <c r="J103" s="17">
        <v>0</v>
      </c>
      <c r="K103" s="17">
        <v>0</v>
      </c>
      <c r="L103" s="17">
        <v>0</v>
      </c>
    </row>
    <row r="104" spans="1:12" x14ac:dyDescent="0.25">
      <c r="A104" s="39" t="s">
        <v>144</v>
      </c>
      <c r="B104" s="40"/>
      <c r="C104" s="46">
        <f t="shared" si="1"/>
        <v>0</v>
      </c>
      <c r="D104" s="17"/>
      <c r="E104" s="17"/>
      <c r="F104" s="17"/>
      <c r="G104" s="17"/>
      <c r="H104" s="17"/>
      <c r="I104" s="17"/>
      <c r="J104" s="17">
        <v>0</v>
      </c>
      <c r="K104" s="17">
        <v>0</v>
      </c>
      <c r="L104" s="17">
        <v>0</v>
      </c>
    </row>
    <row r="105" spans="1:12" x14ac:dyDescent="0.25">
      <c r="A105" s="39" t="s">
        <v>733</v>
      </c>
      <c r="B105" s="40"/>
      <c r="C105" s="46">
        <f t="shared" si="1"/>
        <v>0</v>
      </c>
      <c r="D105" s="17"/>
      <c r="E105" s="17"/>
      <c r="F105" s="17"/>
      <c r="G105" s="17"/>
      <c r="H105" s="17"/>
      <c r="I105" s="17"/>
      <c r="J105" s="17">
        <v>0</v>
      </c>
      <c r="K105" s="17">
        <v>0</v>
      </c>
      <c r="L105" s="17">
        <v>0</v>
      </c>
    </row>
    <row r="106" spans="1:12" x14ac:dyDescent="0.25">
      <c r="A106" s="39" t="s">
        <v>147</v>
      </c>
      <c r="B106" s="40">
        <v>12</v>
      </c>
      <c r="C106" s="46">
        <f t="shared" si="1"/>
        <v>12</v>
      </c>
      <c r="D106" s="17"/>
      <c r="E106" s="17"/>
      <c r="F106" s="17"/>
      <c r="G106" s="17"/>
      <c r="H106" s="17"/>
      <c r="I106" s="17"/>
      <c r="J106" s="17">
        <v>0</v>
      </c>
      <c r="K106" s="17">
        <v>0</v>
      </c>
      <c r="L106" s="17">
        <v>0</v>
      </c>
    </row>
    <row r="107" spans="1:12" x14ac:dyDescent="0.25">
      <c r="A107" s="39" t="s">
        <v>2</v>
      </c>
      <c r="B107" s="40"/>
      <c r="C107" s="46">
        <f t="shared" si="1"/>
        <v>0</v>
      </c>
      <c r="D107" s="17"/>
      <c r="E107" s="17"/>
      <c r="F107" s="17"/>
      <c r="G107" s="17"/>
      <c r="H107" s="17"/>
      <c r="I107" s="17"/>
      <c r="J107" s="17">
        <v>0</v>
      </c>
      <c r="K107" s="17">
        <v>0</v>
      </c>
      <c r="L107" s="17">
        <v>0</v>
      </c>
    </row>
    <row r="108" spans="1:12" x14ac:dyDescent="0.25">
      <c r="A108" s="39" t="s">
        <v>1442</v>
      </c>
      <c r="B108" s="40">
        <v>11</v>
      </c>
      <c r="C108" s="46">
        <f t="shared" si="1"/>
        <v>11</v>
      </c>
      <c r="D108" s="17"/>
      <c r="E108" s="17"/>
      <c r="F108" s="17"/>
      <c r="G108" s="17"/>
      <c r="H108" s="17"/>
      <c r="I108" s="17"/>
      <c r="J108" s="17">
        <v>0</v>
      </c>
      <c r="K108" s="17">
        <v>0</v>
      </c>
      <c r="L108" s="17">
        <v>0</v>
      </c>
    </row>
    <row r="109" spans="1:12" x14ac:dyDescent="0.25">
      <c r="A109" s="39" t="s">
        <v>1443</v>
      </c>
      <c r="B109" s="40">
        <v>150</v>
      </c>
      <c r="C109" s="46">
        <f t="shared" si="1"/>
        <v>100</v>
      </c>
      <c r="D109" s="17"/>
      <c r="E109" s="17"/>
      <c r="F109" s="17"/>
      <c r="G109" s="17"/>
      <c r="H109" s="17"/>
      <c r="I109" s="17"/>
      <c r="J109" s="17">
        <v>0</v>
      </c>
      <c r="K109" s="17">
        <v>-50</v>
      </c>
      <c r="L109" s="17">
        <v>0</v>
      </c>
    </row>
    <row r="110" spans="1:12" x14ac:dyDescent="0.25">
      <c r="A110" s="39" t="s">
        <v>1521</v>
      </c>
      <c r="B110" s="40"/>
      <c r="C110" s="46">
        <f t="shared" si="1"/>
        <v>0</v>
      </c>
      <c r="D110" s="17"/>
      <c r="E110" s="17"/>
      <c r="F110" s="17"/>
      <c r="G110" s="17"/>
      <c r="H110" s="17">
        <v>12</v>
      </c>
      <c r="I110" s="17"/>
      <c r="J110" s="17">
        <v>0</v>
      </c>
      <c r="K110" s="17">
        <v>0</v>
      </c>
      <c r="L110" s="17">
        <v>-12</v>
      </c>
    </row>
    <row r="111" spans="1:12" x14ac:dyDescent="0.25">
      <c r="A111" s="39" t="s">
        <v>1339</v>
      </c>
      <c r="B111" s="40">
        <v>72</v>
      </c>
      <c r="C111" s="46">
        <f t="shared" si="1"/>
        <v>36</v>
      </c>
      <c r="D111" s="17"/>
      <c r="E111" s="17"/>
      <c r="F111" s="17"/>
      <c r="G111" s="17"/>
      <c r="H111" s="17"/>
      <c r="I111" s="17"/>
      <c r="J111" s="17">
        <v>-36</v>
      </c>
      <c r="K111" s="17">
        <v>0</v>
      </c>
      <c r="L111" s="17">
        <v>0</v>
      </c>
    </row>
    <row r="112" spans="1:12" x14ac:dyDescent="0.25">
      <c r="A112" s="39" t="s">
        <v>151</v>
      </c>
      <c r="B112" s="40"/>
      <c r="C112" s="46">
        <f t="shared" si="1"/>
        <v>0</v>
      </c>
      <c r="D112" s="17"/>
      <c r="E112" s="17"/>
      <c r="F112" s="17"/>
      <c r="G112" s="17"/>
      <c r="H112" s="17"/>
      <c r="I112" s="17"/>
      <c r="J112" s="17">
        <v>0</v>
      </c>
      <c r="K112" s="17">
        <v>0</v>
      </c>
      <c r="L112" s="17">
        <v>0</v>
      </c>
    </row>
    <row r="113" spans="1:12" x14ac:dyDescent="0.25">
      <c r="A113" s="39" t="s">
        <v>153</v>
      </c>
      <c r="B113" s="40"/>
      <c r="C113" s="46">
        <f t="shared" si="1"/>
        <v>0</v>
      </c>
      <c r="D113" s="17"/>
      <c r="E113" s="17"/>
      <c r="F113" s="17"/>
      <c r="G113" s="17"/>
      <c r="H113" s="17"/>
      <c r="I113" s="17"/>
      <c r="J113" s="17">
        <v>0</v>
      </c>
      <c r="K113" s="17">
        <v>0</v>
      </c>
      <c r="L113" s="17">
        <v>0</v>
      </c>
    </row>
    <row r="114" spans="1:12" x14ac:dyDescent="0.25">
      <c r="A114" s="39" t="s">
        <v>155</v>
      </c>
      <c r="B114" s="40"/>
      <c r="C114" s="46">
        <f t="shared" si="1"/>
        <v>0</v>
      </c>
      <c r="D114" s="17"/>
      <c r="E114" s="17"/>
      <c r="F114" s="17"/>
      <c r="G114" s="17"/>
      <c r="H114" s="17"/>
      <c r="I114" s="17"/>
      <c r="J114" s="17">
        <v>0</v>
      </c>
      <c r="K114" s="17">
        <v>0</v>
      </c>
      <c r="L114" s="17">
        <v>0</v>
      </c>
    </row>
    <row r="115" spans="1:12" x14ac:dyDescent="0.25">
      <c r="A115" s="39" t="s">
        <v>157</v>
      </c>
      <c r="B115" s="40"/>
      <c r="C115" s="46">
        <f t="shared" si="1"/>
        <v>0</v>
      </c>
      <c r="D115" s="17"/>
      <c r="E115" s="17"/>
      <c r="F115" s="17"/>
      <c r="G115" s="17"/>
      <c r="H115" s="17"/>
      <c r="I115" s="17"/>
      <c r="J115" s="17">
        <v>0</v>
      </c>
      <c r="K115" s="17">
        <v>0</v>
      </c>
      <c r="L115" s="17">
        <v>0</v>
      </c>
    </row>
    <row r="116" spans="1:12" x14ac:dyDescent="0.25">
      <c r="A116" s="39" t="s">
        <v>159</v>
      </c>
      <c r="B116" s="40"/>
      <c r="C116" s="46">
        <f t="shared" si="1"/>
        <v>0</v>
      </c>
      <c r="D116" s="17"/>
      <c r="E116" s="17"/>
      <c r="F116" s="17"/>
      <c r="G116" s="17"/>
      <c r="H116" s="17"/>
      <c r="I116" s="17"/>
      <c r="J116" s="17">
        <v>0</v>
      </c>
      <c r="K116" s="17">
        <v>0</v>
      </c>
      <c r="L116" s="17">
        <v>0</v>
      </c>
    </row>
    <row r="117" spans="1:12" x14ac:dyDescent="0.25">
      <c r="A117" s="39" t="s">
        <v>160</v>
      </c>
      <c r="B117" s="40">
        <v>10</v>
      </c>
      <c r="C117" s="46">
        <f t="shared" si="1"/>
        <v>10</v>
      </c>
      <c r="D117" s="17"/>
      <c r="E117" s="17"/>
      <c r="F117" s="17"/>
      <c r="G117" s="17"/>
      <c r="H117" s="17"/>
      <c r="I117" s="17"/>
      <c r="J117" s="17">
        <v>0</v>
      </c>
      <c r="K117" s="17">
        <v>0</v>
      </c>
      <c r="L117" s="17">
        <v>0</v>
      </c>
    </row>
    <row r="118" spans="1:12" x14ac:dyDescent="0.25">
      <c r="A118" s="39" t="s">
        <v>700</v>
      </c>
      <c r="B118" s="40">
        <v>192</v>
      </c>
      <c r="C118" s="46">
        <f t="shared" si="1"/>
        <v>180</v>
      </c>
      <c r="D118" s="17"/>
      <c r="E118" s="17"/>
      <c r="F118" s="17"/>
      <c r="G118" s="17"/>
      <c r="H118" s="17"/>
      <c r="I118" s="17"/>
      <c r="J118" s="17">
        <v>-12</v>
      </c>
      <c r="K118" s="17">
        <v>0</v>
      </c>
      <c r="L118" s="17">
        <v>0</v>
      </c>
    </row>
    <row r="119" spans="1:12" x14ac:dyDescent="0.25">
      <c r="A119" s="39" t="s">
        <v>1361</v>
      </c>
      <c r="B119" s="40"/>
      <c r="C119" s="46">
        <f t="shared" si="1"/>
        <v>0</v>
      </c>
      <c r="D119" s="17"/>
      <c r="E119" s="17"/>
      <c r="F119" s="17"/>
      <c r="G119" s="17"/>
      <c r="H119" s="17"/>
      <c r="I119" s="17"/>
      <c r="J119" s="17">
        <v>0</v>
      </c>
      <c r="K119" s="17">
        <v>0</v>
      </c>
      <c r="L119" s="17">
        <v>0</v>
      </c>
    </row>
    <row r="120" spans="1:12" x14ac:dyDescent="0.25">
      <c r="A120" s="39" t="s">
        <v>1362</v>
      </c>
      <c r="B120" s="40"/>
      <c r="C120" s="46">
        <f t="shared" si="1"/>
        <v>0</v>
      </c>
      <c r="D120" s="17"/>
      <c r="E120" s="17"/>
      <c r="F120" s="17"/>
      <c r="G120" s="17"/>
      <c r="H120" s="17"/>
      <c r="I120" s="17"/>
      <c r="J120" s="17">
        <v>0</v>
      </c>
      <c r="K120" s="17">
        <v>0</v>
      </c>
      <c r="L120" s="17">
        <v>0</v>
      </c>
    </row>
    <row r="121" spans="1:12" x14ac:dyDescent="0.25">
      <c r="A121" s="39" t="s">
        <v>1363</v>
      </c>
      <c r="B121" s="40"/>
      <c r="C121" s="46">
        <f t="shared" si="1"/>
        <v>0</v>
      </c>
      <c r="D121" s="17"/>
      <c r="E121" s="17"/>
      <c r="F121" s="17"/>
      <c r="G121" s="17"/>
      <c r="H121" s="17"/>
      <c r="I121" s="17"/>
      <c r="J121" s="17">
        <v>0</v>
      </c>
      <c r="K121" s="17">
        <v>0</v>
      </c>
      <c r="L121" s="17">
        <v>0</v>
      </c>
    </row>
    <row r="122" spans="1:12" x14ac:dyDescent="0.25">
      <c r="A122" s="39" t="s">
        <v>1364</v>
      </c>
      <c r="B122" s="40"/>
      <c r="C122" s="46">
        <f t="shared" si="1"/>
        <v>0</v>
      </c>
      <c r="D122" s="17"/>
      <c r="E122" s="17"/>
      <c r="F122" s="17"/>
      <c r="G122" s="17"/>
      <c r="H122" s="17"/>
      <c r="I122" s="17"/>
      <c r="J122" s="17">
        <v>0</v>
      </c>
      <c r="K122" s="17">
        <v>0</v>
      </c>
      <c r="L122" s="17">
        <v>0</v>
      </c>
    </row>
    <row r="123" spans="1:12" x14ac:dyDescent="0.25">
      <c r="A123" s="39" t="s">
        <v>1365</v>
      </c>
      <c r="B123" s="40"/>
      <c r="C123" s="46">
        <f t="shared" si="1"/>
        <v>0</v>
      </c>
      <c r="D123" s="17"/>
      <c r="E123" s="17"/>
      <c r="F123" s="17"/>
      <c r="G123" s="17"/>
      <c r="H123" s="17"/>
      <c r="I123" s="17"/>
      <c r="J123" s="17">
        <v>0</v>
      </c>
      <c r="K123" s="17">
        <v>0</v>
      </c>
      <c r="L123" s="17">
        <v>0</v>
      </c>
    </row>
    <row r="124" spans="1:12" x14ac:dyDescent="0.25">
      <c r="A124" s="39" t="s">
        <v>162</v>
      </c>
      <c r="B124" s="40">
        <v>300</v>
      </c>
      <c r="C124" s="46">
        <f t="shared" si="1"/>
        <v>252</v>
      </c>
      <c r="D124" s="17"/>
      <c r="E124" s="17"/>
      <c r="F124" s="17"/>
      <c r="G124" s="17"/>
      <c r="H124" s="17"/>
      <c r="I124" s="17"/>
      <c r="J124" s="17">
        <v>0</v>
      </c>
      <c r="K124" s="17">
        <v>-12</v>
      </c>
      <c r="L124" s="17">
        <v>-36</v>
      </c>
    </row>
    <row r="125" spans="1:12" x14ac:dyDescent="0.25">
      <c r="A125" s="39" t="s">
        <v>1366</v>
      </c>
      <c r="B125" s="40"/>
      <c r="C125" s="46">
        <f t="shared" si="1"/>
        <v>0</v>
      </c>
      <c r="D125" s="17"/>
      <c r="E125" s="17"/>
      <c r="F125" s="17"/>
      <c r="G125" s="17"/>
      <c r="H125" s="17"/>
      <c r="I125" s="17"/>
      <c r="J125" s="17">
        <v>0</v>
      </c>
      <c r="K125" s="17">
        <v>0</v>
      </c>
      <c r="L125" s="17">
        <v>0</v>
      </c>
    </row>
    <row r="126" spans="1:12" x14ac:dyDescent="0.25">
      <c r="A126" s="39" t="s">
        <v>1367</v>
      </c>
      <c r="B126" s="40"/>
      <c r="C126" s="46">
        <f t="shared" si="1"/>
        <v>0</v>
      </c>
      <c r="D126" s="17"/>
      <c r="E126" s="17"/>
      <c r="F126" s="17"/>
      <c r="G126" s="17"/>
      <c r="H126" s="17"/>
      <c r="I126" s="17"/>
      <c r="J126" s="17">
        <v>0</v>
      </c>
      <c r="K126" s="17">
        <v>0</v>
      </c>
      <c r="L126" s="17">
        <v>0</v>
      </c>
    </row>
    <row r="127" spans="1:12" x14ac:dyDescent="0.25">
      <c r="A127" s="39" t="s">
        <v>1368</v>
      </c>
      <c r="B127" s="40"/>
      <c r="C127" s="46">
        <f t="shared" si="1"/>
        <v>0</v>
      </c>
      <c r="D127" s="17"/>
      <c r="E127" s="17"/>
      <c r="F127" s="17"/>
      <c r="G127" s="17"/>
      <c r="H127" s="17"/>
      <c r="I127" s="17"/>
      <c r="J127" s="17">
        <v>0</v>
      </c>
      <c r="K127" s="17">
        <v>0</v>
      </c>
      <c r="L127" s="17">
        <v>0</v>
      </c>
    </row>
    <row r="128" spans="1:12" x14ac:dyDescent="0.25">
      <c r="A128" s="39" t="s">
        <v>1369</v>
      </c>
      <c r="B128" s="40"/>
      <c r="C128" s="46">
        <f t="shared" si="1"/>
        <v>0</v>
      </c>
      <c r="D128" s="17"/>
      <c r="E128" s="17"/>
      <c r="F128" s="17"/>
      <c r="G128" s="17"/>
      <c r="H128" s="17"/>
      <c r="I128" s="17"/>
      <c r="J128" s="17">
        <v>0</v>
      </c>
      <c r="K128" s="17">
        <v>0</v>
      </c>
      <c r="L128" s="17">
        <v>0</v>
      </c>
    </row>
    <row r="129" spans="1:12" x14ac:dyDescent="0.25">
      <c r="A129" s="39" t="s">
        <v>1370</v>
      </c>
      <c r="B129" s="40"/>
      <c r="C129" s="46">
        <f t="shared" si="1"/>
        <v>0</v>
      </c>
      <c r="D129" s="17"/>
      <c r="E129" s="17"/>
      <c r="F129" s="17"/>
      <c r="G129" s="17"/>
      <c r="H129" s="17"/>
      <c r="I129" s="17"/>
      <c r="J129" s="17">
        <v>0</v>
      </c>
      <c r="K129" s="17">
        <v>0</v>
      </c>
      <c r="L129" s="17">
        <v>0</v>
      </c>
    </row>
    <row r="130" spans="1:12" x14ac:dyDescent="0.25">
      <c r="A130" s="39" t="s">
        <v>164</v>
      </c>
      <c r="B130" s="40">
        <v>84</v>
      </c>
      <c r="C130" s="46">
        <f t="shared" si="1"/>
        <v>48</v>
      </c>
      <c r="D130" s="17"/>
      <c r="E130" s="17"/>
      <c r="F130" s="17"/>
      <c r="G130" s="17"/>
      <c r="H130" s="17"/>
      <c r="I130" s="17"/>
      <c r="J130" s="17">
        <v>-36</v>
      </c>
      <c r="K130" s="17">
        <v>0</v>
      </c>
      <c r="L130" s="17">
        <v>0</v>
      </c>
    </row>
    <row r="131" spans="1:12" x14ac:dyDescent="0.25">
      <c r="A131" s="39" t="s">
        <v>166</v>
      </c>
      <c r="B131" s="40"/>
      <c r="C131" s="46">
        <f t="shared" si="1"/>
        <v>0</v>
      </c>
      <c r="D131" s="17"/>
      <c r="E131" s="17"/>
      <c r="F131" s="17"/>
      <c r="G131" s="17"/>
      <c r="H131" s="17"/>
      <c r="I131" s="17"/>
      <c r="J131" s="17">
        <v>0</v>
      </c>
      <c r="K131" s="17">
        <v>0</v>
      </c>
      <c r="L131" s="17">
        <v>0</v>
      </c>
    </row>
    <row r="132" spans="1:12" x14ac:dyDescent="0.25">
      <c r="A132" s="39" t="s">
        <v>168</v>
      </c>
      <c r="B132" s="40"/>
      <c r="C132" s="46">
        <f t="shared" si="1"/>
        <v>0</v>
      </c>
      <c r="D132" s="17"/>
      <c r="E132" s="17"/>
      <c r="F132" s="17"/>
      <c r="G132" s="17"/>
      <c r="H132" s="17"/>
      <c r="I132" s="17"/>
      <c r="J132" s="17">
        <v>0</v>
      </c>
      <c r="K132" s="17">
        <v>0</v>
      </c>
      <c r="L132" s="17">
        <v>0</v>
      </c>
    </row>
    <row r="133" spans="1:12" x14ac:dyDescent="0.25">
      <c r="A133" s="39" t="s">
        <v>169</v>
      </c>
      <c r="B133" s="40">
        <v>12</v>
      </c>
      <c r="C133" s="46">
        <f t="shared" ref="C133:C196" si="2">B133+SUM(D133:L133)</f>
        <v>12</v>
      </c>
      <c r="D133" s="17"/>
      <c r="E133" s="17"/>
      <c r="F133" s="17"/>
      <c r="G133" s="17"/>
      <c r="H133" s="17"/>
      <c r="I133" s="17"/>
      <c r="J133" s="17">
        <v>0</v>
      </c>
      <c r="K133" s="17">
        <v>0</v>
      </c>
      <c r="L133" s="17">
        <v>0</v>
      </c>
    </row>
    <row r="134" spans="1:12" x14ac:dyDescent="0.25">
      <c r="A134" s="39" t="s">
        <v>170</v>
      </c>
      <c r="B134" s="40"/>
      <c r="C134" s="46">
        <f t="shared" si="2"/>
        <v>0</v>
      </c>
      <c r="D134" s="17"/>
      <c r="E134" s="17"/>
      <c r="F134" s="17"/>
      <c r="G134" s="17"/>
      <c r="H134" s="17"/>
      <c r="I134" s="17"/>
      <c r="J134" s="17">
        <v>0</v>
      </c>
      <c r="K134" s="17">
        <v>0</v>
      </c>
      <c r="L134" s="17">
        <v>0</v>
      </c>
    </row>
    <row r="135" spans="1:12" x14ac:dyDescent="0.25">
      <c r="A135" s="39" t="s">
        <v>172</v>
      </c>
      <c r="B135" s="40"/>
      <c r="C135" s="46">
        <f t="shared" si="2"/>
        <v>0</v>
      </c>
      <c r="D135" s="17"/>
      <c r="E135" s="17"/>
      <c r="F135" s="17"/>
      <c r="G135" s="17"/>
      <c r="H135" s="17"/>
      <c r="I135" s="17"/>
      <c r="J135" s="17">
        <v>0</v>
      </c>
      <c r="K135" s="17">
        <v>0</v>
      </c>
      <c r="L135" s="17">
        <v>0</v>
      </c>
    </row>
    <row r="136" spans="1:12" x14ac:dyDescent="0.25">
      <c r="A136" s="39" t="s">
        <v>174</v>
      </c>
      <c r="B136" s="40"/>
      <c r="C136" s="46">
        <f t="shared" si="2"/>
        <v>0</v>
      </c>
      <c r="D136" s="17"/>
      <c r="E136" s="17"/>
      <c r="F136" s="17"/>
      <c r="G136" s="17"/>
      <c r="H136" s="17"/>
      <c r="I136" s="17"/>
      <c r="J136" s="17">
        <v>0</v>
      </c>
      <c r="K136" s="17">
        <v>0</v>
      </c>
      <c r="L136" s="17">
        <v>0</v>
      </c>
    </row>
    <row r="137" spans="1:12" x14ac:dyDescent="0.25">
      <c r="A137" s="39" t="s">
        <v>176</v>
      </c>
      <c r="B137" s="40">
        <v>36</v>
      </c>
      <c r="C137" s="46">
        <f t="shared" si="2"/>
        <v>36</v>
      </c>
      <c r="D137" s="17"/>
      <c r="E137" s="17"/>
      <c r="F137" s="17"/>
      <c r="G137" s="17"/>
      <c r="H137" s="17"/>
      <c r="I137" s="17"/>
      <c r="J137" s="17">
        <v>0</v>
      </c>
      <c r="K137" s="17">
        <v>0</v>
      </c>
      <c r="L137" s="17">
        <v>0</v>
      </c>
    </row>
    <row r="138" spans="1:12" x14ac:dyDescent="0.25">
      <c r="A138" s="39" t="s">
        <v>177</v>
      </c>
      <c r="B138" s="40"/>
      <c r="C138" s="46">
        <f t="shared" si="2"/>
        <v>0</v>
      </c>
      <c r="D138" s="17"/>
      <c r="E138" s="17"/>
      <c r="F138" s="17"/>
      <c r="G138" s="17"/>
      <c r="H138" s="17"/>
      <c r="I138" s="17"/>
      <c r="J138" s="17">
        <v>0</v>
      </c>
      <c r="K138" s="17">
        <v>0</v>
      </c>
      <c r="L138" s="17">
        <v>0</v>
      </c>
    </row>
    <row r="139" spans="1:12" x14ac:dyDescent="0.25">
      <c r="A139" s="39" t="s">
        <v>1408</v>
      </c>
      <c r="B139" s="40"/>
      <c r="C139" s="46">
        <f t="shared" si="2"/>
        <v>0</v>
      </c>
      <c r="D139" s="17"/>
      <c r="E139" s="17"/>
      <c r="F139" s="17"/>
      <c r="G139" s="17"/>
      <c r="H139" s="17"/>
      <c r="I139" s="17"/>
      <c r="J139" s="17">
        <v>0</v>
      </c>
      <c r="K139" s="17">
        <v>0</v>
      </c>
      <c r="L139" s="17">
        <v>0</v>
      </c>
    </row>
    <row r="140" spans="1:12" x14ac:dyDescent="0.25">
      <c r="A140" s="39" t="s">
        <v>1409</v>
      </c>
      <c r="B140" s="40"/>
      <c r="C140" s="46">
        <f t="shared" si="2"/>
        <v>0</v>
      </c>
      <c r="D140" s="17"/>
      <c r="E140" s="17"/>
      <c r="F140" s="17"/>
      <c r="G140" s="17"/>
      <c r="H140" s="17"/>
      <c r="I140" s="17"/>
      <c r="J140" s="17">
        <v>0</v>
      </c>
      <c r="K140" s="17">
        <v>0</v>
      </c>
      <c r="L140" s="17">
        <v>0</v>
      </c>
    </row>
    <row r="141" spans="1:12" x14ac:dyDescent="0.25">
      <c r="A141" s="39" t="s">
        <v>1418</v>
      </c>
      <c r="B141" s="40"/>
      <c r="C141" s="46">
        <f t="shared" si="2"/>
        <v>0</v>
      </c>
      <c r="D141" s="17"/>
      <c r="E141" s="17"/>
      <c r="F141" s="17"/>
      <c r="G141" s="17"/>
      <c r="H141" s="17"/>
      <c r="I141" s="17"/>
      <c r="J141" s="17">
        <v>0</v>
      </c>
      <c r="K141" s="17">
        <v>0</v>
      </c>
      <c r="L141" s="17">
        <v>0</v>
      </c>
    </row>
    <row r="142" spans="1:12" x14ac:dyDescent="0.25">
      <c r="A142" s="39" t="s">
        <v>178</v>
      </c>
      <c r="B142" s="40"/>
      <c r="C142" s="46">
        <f t="shared" si="2"/>
        <v>0</v>
      </c>
      <c r="D142" s="17"/>
      <c r="E142" s="17"/>
      <c r="F142" s="17"/>
      <c r="G142" s="17"/>
      <c r="H142" s="17"/>
      <c r="I142" s="17"/>
      <c r="J142" s="17">
        <v>0</v>
      </c>
      <c r="K142" s="17">
        <v>0</v>
      </c>
      <c r="L142" s="17">
        <v>0</v>
      </c>
    </row>
    <row r="143" spans="1:12" x14ac:dyDescent="0.25">
      <c r="A143" s="39" t="s">
        <v>179</v>
      </c>
      <c r="B143" s="40"/>
      <c r="C143" s="46">
        <f t="shared" si="2"/>
        <v>0</v>
      </c>
      <c r="D143" s="17"/>
      <c r="E143" s="17"/>
      <c r="F143" s="17"/>
      <c r="G143" s="17"/>
      <c r="H143" s="17"/>
      <c r="I143" s="17"/>
      <c r="J143" s="17">
        <v>0</v>
      </c>
      <c r="K143" s="17">
        <v>0</v>
      </c>
      <c r="L143" s="17">
        <v>0</v>
      </c>
    </row>
    <row r="144" spans="1:12" x14ac:dyDescent="0.25">
      <c r="A144" s="39" t="s">
        <v>181</v>
      </c>
      <c r="B144" s="48">
        <v>10</v>
      </c>
      <c r="C144" s="46">
        <f t="shared" si="2"/>
        <v>11</v>
      </c>
      <c r="D144" s="17">
        <v>10</v>
      </c>
      <c r="E144" s="17">
        <v>-1</v>
      </c>
      <c r="F144" s="17"/>
      <c r="G144" s="17"/>
      <c r="H144" s="17"/>
      <c r="I144" s="17"/>
      <c r="J144" s="17">
        <v>-8</v>
      </c>
      <c r="K144" s="17">
        <v>0</v>
      </c>
      <c r="L144" s="17">
        <v>0</v>
      </c>
    </row>
    <row r="145" spans="1:12" x14ac:dyDescent="0.25">
      <c r="A145" s="39" t="s">
        <v>183</v>
      </c>
      <c r="B145" s="40"/>
      <c r="C145" s="46">
        <f t="shared" si="2"/>
        <v>0</v>
      </c>
      <c r="D145" s="17"/>
      <c r="E145" s="17"/>
      <c r="F145" s="17"/>
      <c r="G145" s="17"/>
      <c r="H145" s="17"/>
      <c r="I145" s="17"/>
      <c r="J145" s="17">
        <v>0</v>
      </c>
      <c r="K145" s="17">
        <v>0</v>
      </c>
      <c r="L145" s="17">
        <v>0</v>
      </c>
    </row>
    <row r="146" spans="1:12" x14ac:dyDescent="0.25">
      <c r="A146" s="39" t="s">
        <v>185</v>
      </c>
      <c r="B146" s="40"/>
      <c r="C146" s="46">
        <f t="shared" si="2"/>
        <v>0</v>
      </c>
      <c r="D146" s="17"/>
      <c r="E146" s="17"/>
      <c r="F146" s="17"/>
      <c r="G146" s="17"/>
      <c r="H146" s="17"/>
      <c r="I146" s="17"/>
      <c r="J146" s="17">
        <v>0</v>
      </c>
      <c r="K146" s="17">
        <v>0</v>
      </c>
      <c r="L146" s="17">
        <v>0</v>
      </c>
    </row>
    <row r="147" spans="1:12" x14ac:dyDescent="0.25">
      <c r="A147" s="39" t="s">
        <v>187</v>
      </c>
      <c r="B147" s="40"/>
      <c r="C147" s="46">
        <f t="shared" si="2"/>
        <v>0</v>
      </c>
      <c r="D147" s="17"/>
      <c r="E147" s="17"/>
      <c r="F147" s="17"/>
      <c r="G147" s="17"/>
      <c r="H147" s="17"/>
      <c r="I147" s="17"/>
      <c r="J147" s="17">
        <v>0</v>
      </c>
      <c r="K147" s="17">
        <v>0</v>
      </c>
      <c r="L147" s="17">
        <v>0</v>
      </c>
    </row>
    <row r="148" spans="1:12" x14ac:dyDescent="0.25">
      <c r="A148" s="39" t="s">
        <v>1136</v>
      </c>
      <c r="B148" s="40"/>
      <c r="C148" s="46">
        <f t="shared" si="2"/>
        <v>0</v>
      </c>
      <c r="D148" s="17"/>
      <c r="E148" s="17"/>
      <c r="F148" s="17"/>
      <c r="G148" s="17"/>
      <c r="H148" s="17"/>
      <c r="I148" s="17"/>
      <c r="J148" s="17">
        <v>0</v>
      </c>
      <c r="K148" s="17">
        <v>0</v>
      </c>
      <c r="L148" s="17">
        <v>0</v>
      </c>
    </row>
    <row r="149" spans="1:12" x14ac:dyDescent="0.25">
      <c r="A149" s="39" t="s">
        <v>191</v>
      </c>
      <c r="B149" s="40">
        <v>9</v>
      </c>
      <c r="C149" s="46">
        <f t="shared" si="2"/>
        <v>9</v>
      </c>
      <c r="D149" s="17"/>
      <c r="E149" s="17"/>
      <c r="F149" s="17"/>
      <c r="G149" s="17"/>
      <c r="H149" s="17"/>
      <c r="I149" s="17"/>
      <c r="J149" s="17">
        <v>0</v>
      </c>
      <c r="K149" s="17">
        <v>0</v>
      </c>
      <c r="L149" s="17">
        <v>0</v>
      </c>
    </row>
    <row r="150" spans="1:12" x14ac:dyDescent="0.25">
      <c r="A150" s="39" t="s">
        <v>1371</v>
      </c>
      <c r="B150" s="40"/>
      <c r="C150" s="46">
        <f t="shared" si="2"/>
        <v>0</v>
      </c>
      <c r="D150" s="17"/>
      <c r="E150" s="17"/>
      <c r="F150" s="17"/>
      <c r="G150" s="17"/>
      <c r="H150" s="17"/>
      <c r="I150" s="17"/>
      <c r="J150" s="17">
        <v>0</v>
      </c>
      <c r="K150" s="17">
        <v>0</v>
      </c>
      <c r="L150" s="17">
        <v>0</v>
      </c>
    </row>
    <row r="151" spans="1:12" x14ac:dyDescent="0.25">
      <c r="A151" s="39" t="s">
        <v>1441</v>
      </c>
      <c r="B151" s="40">
        <v>204</v>
      </c>
      <c r="C151" s="46">
        <f t="shared" si="2"/>
        <v>204</v>
      </c>
      <c r="D151" s="17"/>
      <c r="E151" s="17"/>
      <c r="F151" s="17"/>
      <c r="G151" s="17"/>
      <c r="H151" s="17"/>
      <c r="I151" s="17"/>
      <c r="J151" s="17">
        <v>0</v>
      </c>
      <c r="K151" s="17">
        <v>0</v>
      </c>
      <c r="L151" s="17">
        <v>0</v>
      </c>
    </row>
    <row r="152" spans="1:12" x14ac:dyDescent="0.25">
      <c r="A152" s="39" t="s">
        <v>1492</v>
      </c>
      <c r="B152" s="48"/>
      <c r="C152" s="46">
        <f t="shared" si="2"/>
        <v>0</v>
      </c>
      <c r="D152" s="17">
        <v>1</v>
      </c>
      <c r="E152" s="17">
        <v>-1</v>
      </c>
      <c r="F152" s="17"/>
      <c r="G152" s="17"/>
      <c r="H152" s="17"/>
      <c r="I152" s="17"/>
      <c r="J152" s="17">
        <v>0</v>
      </c>
      <c r="K152" s="17">
        <v>0</v>
      </c>
      <c r="L152" s="17">
        <v>0</v>
      </c>
    </row>
    <row r="153" spans="1:12" x14ac:dyDescent="0.25">
      <c r="A153" s="39" t="s">
        <v>1402</v>
      </c>
      <c r="B153" s="40"/>
      <c r="C153" s="46">
        <f t="shared" si="2"/>
        <v>600</v>
      </c>
      <c r="D153" s="17">
        <v>360</v>
      </c>
      <c r="E153" s="17"/>
      <c r="F153" s="17"/>
      <c r="G153" s="17"/>
      <c r="H153" s="17">
        <v>600</v>
      </c>
      <c r="I153" s="17"/>
      <c r="J153" s="17">
        <v>-360</v>
      </c>
      <c r="K153" s="17">
        <v>0</v>
      </c>
      <c r="L153" s="17">
        <v>0</v>
      </c>
    </row>
    <row r="154" spans="1:12" x14ac:dyDescent="0.25">
      <c r="A154" s="39" t="s">
        <v>625</v>
      </c>
      <c r="B154" s="40">
        <v>7</v>
      </c>
      <c r="C154" s="46">
        <f t="shared" si="2"/>
        <v>-89</v>
      </c>
      <c r="D154" s="17"/>
      <c r="E154" s="17"/>
      <c r="F154" s="17"/>
      <c r="G154" s="17"/>
      <c r="H154" s="17"/>
      <c r="I154" s="17"/>
      <c r="J154" s="17">
        <v>-96</v>
      </c>
      <c r="K154" s="17">
        <v>0</v>
      </c>
      <c r="L154" s="17">
        <v>0</v>
      </c>
    </row>
    <row r="155" spans="1:12" x14ac:dyDescent="0.25">
      <c r="A155" s="39" t="s">
        <v>195</v>
      </c>
      <c r="B155" s="40">
        <v>7</v>
      </c>
      <c r="C155" s="46">
        <f t="shared" si="2"/>
        <v>7</v>
      </c>
      <c r="D155" s="17"/>
      <c r="E155" s="17"/>
      <c r="F155" s="17"/>
      <c r="G155" s="17"/>
      <c r="H155" s="17"/>
      <c r="I155" s="17"/>
      <c r="J155" s="17">
        <v>0</v>
      </c>
      <c r="K155" s="17">
        <v>0</v>
      </c>
      <c r="L155" s="17">
        <v>0</v>
      </c>
    </row>
    <row r="156" spans="1:12" x14ac:dyDescent="0.25">
      <c r="A156" s="39" t="s">
        <v>1403</v>
      </c>
      <c r="B156" s="40">
        <v>9</v>
      </c>
      <c r="C156" s="46">
        <f t="shared" si="2"/>
        <v>9</v>
      </c>
      <c r="D156" s="17"/>
      <c r="E156" s="17"/>
      <c r="F156" s="17"/>
      <c r="G156" s="17"/>
      <c r="H156" s="17"/>
      <c r="I156" s="17"/>
      <c r="J156" s="17">
        <v>0</v>
      </c>
      <c r="K156" s="17">
        <v>0</v>
      </c>
      <c r="L156" s="17">
        <v>0</v>
      </c>
    </row>
    <row r="157" spans="1:12" x14ac:dyDescent="0.25">
      <c r="A157" s="39" t="s">
        <v>740</v>
      </c>
      <c r="B157" s="40"/>
      <c r="C157" s="46">
        <f t="shared" si="2"/>
        <v>0</v>
      </c>
      <c r="D157" s="17"/>
      <c r="E157" s="17"/>
      <c r="F157" s="17"/>
      <c r="G157" s="17"/>
      <c r="H157" s="17"/>
      <c r="I157" s="17"/>
      <c r="J157" s="17">
        <v>0</v>
      </c>
      <c r="K157" s="17">
        <v>0</v>
      </c>
      <c r="L157" s="17">
        <v>0</v>
      </c>
    </row>
    <row r="158" spans="1:12" x14ac:dyDescent="0.25">
      <c r="A158" s="39" t="s">
        <v>1137</v>
      </c>
      <c r="B158" s="40">
        <v>19</v>
      </c>
      <c r="C158" s="46">
        <f t="shared" si="2"/>
        <v>0</v>
      </c>
      <c r="D158" s="17"/>
      <c r="E158" s="17"/>
      <c r="F158" s="17"/>
      <c r="G158" s="17"/>
      <c r="H158" s="17"/>
      <c r="I158" s="17"/>
      <c r="J158" s="17">
        <v>0</v>
      </c>
      <c r="K158" s="17">
        <v>0</v>
      </c>
      <c r="L158" s="17">
        <v>-19</v>
      </c>
    </row>
    <row r="159" spans="1:12" x14ac:dyDescent="0.25">
      <c r="A159" s="39" t="s">
        <v>200</v>
      </c>
      <c r="B159" s="40"/>
      <c r="C159" s="46">
        <f t="shared" si="2"/>
        <v>0</v>
      </c>
      <c r="D159" s="17"/>
      <c r="E159" s="17"/>
      <c r="F159" s="17"/>
      <c r="G159" s="17"/>
      <c r="H159" s="17"/>
      <c r="I159" s="17"/>
      <c r="J159" s="17">
        <v>0</v>
      </c>
      <c r="K159" s="17">
        <v>0</v>
      </c>
      <c r="L159" s="17">
        <v>0</v>
      </c>
    </row>
    <row r="160" spans="1:12" x14ac:dyDescent="0.25">
      <c r="A160" s="39" t="s">
        <v>202</v>
      </c>
      <c r="B160" s="40"/>
      <c r="C160" s="46">
        <f t="shared" si="2"/>
        <v>0</v>
      </c>
      <c r="D160" s="17"/>
      <c r="E160" s="17"/>
      <c r="F160" s="17"/>
      <c r="G160" s="17"/>
      <c r="H160" s="17"/>
      <c r="I160" s="17"/>
      <c r="J160" s="17">
        <v>0</v>
      </c>
      <c r="K160" s="17">
        <v>0</v>
      </c>
      <c r="L160" s="17">
        <v>0</v>
      </c>
    </row>
    <row r="161" spans="1:12" x14ac:dyDescent="0.25">
      <c r="A161" s="39" t="s">
        <v>204</v>
      </c>
      <c r="B161" s="40"/>
      <c r="C161" s="46">
        <f t="shared" si="2"/>
        <v>0</v>
      </c>
      <c r="D161" s="17"/>
      <c r="E161" s="17"/>
      <c r="F161" s="17"/>
      <c r="G161" s="17"/>
      <c r="H161" s="17"/>
      <c r="I161" s="17"/>
      <c r="J161" s="17">
        <v>0</v>
      </c>
      <c r="K161" s="17">
        <v>0</v>
      </c>
      <c r="L161" s="17">
        <v>0</v>
      </c>
    </row>
    <row r="162" spans="1:12" x14ac:dyDescent="0.25">
      <c r="A162" s="39" t="s">
        <v>205</v>
      </c>
      <c r="B162" s="40"/>
      <c r="C162" s="46">
        <f t="shared" si="2"/>
        <v>0</v>
      </c>
      <c r="D162" s="17"/>
      <c r="E162" s="17"/>
      <c r="F162" s="17"/>
      <c r="G162" s="17"/>
      <c r="H162" s="17"/>
      <c r="I162" s="17"/>
      <c r="J162" s="17">
        <v>0</v>
      </c>
      <c r="K162" s="17">
        <v>0</v>
      </c>
      <c r="L162" s="17">
        <v>0</v>
      </c>
    </row>
    <row r="163" spans="1:12" x14ac:dyDescent="0.25">
      <c r="A163" s="39" t="s">
        <v>207</v>
      </c>
      <c r="B163" s="40"/>
      <c r="C163" s="46">
        <f t="shared" si="2"/>
        <v>0</v>
      </c>
      <c r="D163" s="17"/>
      <c r="E163" s="17"/>
      <c r="F163" s="17"/>
      <c r="G163" s="17"/>
      <c r="H163" s="17"/>
      <c r="I163" s="17"/>
      <c r="J163" s="17">
        <v>0</v>
      </c>
      <c r="K163" s="17">
        <v>0</v>
      </c>
      <c r="L163" s="17">
        <v>0</v>
      </c>
    </row>
    <row r="164" spans="1:12" x14ac:dyDescent="0.25">
      <c r="A164" s="39" t="s">
        <v>209</v>
      </c>
      <c r="B164" s="40"/>
      <c r="C164" s="46">
        <f t="shared" si="2"/>
        <v>0</v>
      </c>
      <c r="D164" s="17"/>
      <c r="E164" s="17"/>
      <c r="F164" s="17"/>
      <c r="G164" s="17"/>
      <c r="H164" s="17"/>
      <c r="I164" s="17"/>
      <c r="J164" s="17">
        <v>0</v>
      </c>
      <c r="K164" s="17">
        <v>0</v>
      </c>
      <c r="L164" s="17">
        <v>0</v>
      </c>
    </row>
    <row r="165" spans="1:12" x14ac:dyDescent="0.25">
      <c r="A165" s="39" t="s">
        <v>210</v>
      </c>
      <c r="B165" s="40"/>
      <c r="C165" s="46">
        <f t="shared" si="2"/>
        <v>0</v>
      </c>
      <c r="D165" s="17"/>
      <c r="E165" s="17"/>
      <c r="F165" s="17"/>
      <c r="G165" s="17"/>
      <c r="H165" s="17"/>
      <c r="I165" s="17"/>
      <c r="J165" s="17">
        <v>0</v>
      </c>
      <c r="K165" s="17">
        <v>0</v>
      </c>
      <c r="L165" s="17">
        <v>0</v>
      </c>
    </row>
    <row r="166" spans="1:12" x14ac:dyDescent="0.25">
      <c r="A166" s="39" t="s">
        <v>212</v>
      </c>
      <c r="B166" s="40"/>
      <c r="C166" s="46">
        <f t="shared" si="2"/>
        <v>0</v>
      </c>
      <c r="D166" s="17"/>
      <c r="E166" s="17"/>
      <c r="F166" s="17"/>
      <c r="G166" s="17"/>
      <c r="H166" s="17"/>
      <c r="I166" s="17"/>
      <c r="J166" s="17">
        <v>0</v>
      </c>
      <c r="K166" s="17">
        <v>0</v>
      </c>
      <c r="L166" s="17">
        <v>0</v>
      </c>
    </row>
    <row r="167" spans="1:12" x14ac:dyDescent="0.25">
      <c r="A167" s="39" t="s">
        <v>1445</v>
      </c>
      <c r="B167" s="40">
        <v>24</v>
      </c>
      <c r="C167" s="46">
        <f t="shared" si="2"/>
        <v>24</v>
      </c>
      <c r="D167" s="17"/>
      <c r="E167" s="17"/>
      <c r="F167" s="17"/>
      <c r="G167" s="17"/>
      <c r="H167" s="17"/>
      <c r="I167" s="17"/>
      <c r="J167" s="17">
        <v>0</v>
      </c>
      <c r="K167" s="17">
        <v>0</v>
      </c>
      <c r="L167" s="17">
        <v>0</v>
      </c>
    </row>
    <row r="168" spans="1:12" x14ac:dyDescent="0.25">
      <c r="A168" s="39" t="s">
        <v>216</v>
      </c>
      <c r="B168" s="40"/>
      <c r="C168" s="46">
        <f t="shared" si="2"/>
        <v>-80</v>
      </c>
      <c r="D168" s="17"/>
      <c r="E168" s="17"/>
      <c r="F168" s="17"/>
      <c r="G168" s="17"/>
      <c r="H168" s="17"/>
      <c r="I168" s="17"/>
      <c r="J168" s="17">
        <v>-80</v>
      </c>
      <c r="K168" s="17">
        <v>0</v>
      </c>
      <c r="L168" s="17">
        <v>0</v>
      </c>
    </row>
    <row r="169" spans="1:12" x14ac:dyDescent="0.25">
      <c r="A169" s="39" t="s">
        <v>217</v>
      </c>
      <c r="B169" s="40"/>
      <c r="C169" s="46">
        <f t="shared" si="2"/>
        <v>0</v>
      </c>
      <c r="D169" s="17"/>
      <c r="E169" s="17"/>
      <c r="F169" s="17"/>
      <c r="G169" s="17"/>
      <c r="H169" s="17"/>
      <c r="I169" s="17"/>
      <c r="J169" s="17">
        <v>0</v>
      </c>
      <c r="K169" s="17">
        <v>0</v>
      </c>
      <c r="L169" s="17">
        <v>0</v>
      </c>
    </row>
    <row r="170" spans="1:12" x14ac:dyDescent="0.25">
      <c r="A170" s="39" t="s">
        <v>214</v>
      </c>
      <c r="B170" s="40"/>
      <c r="C170" s="46">
        <f t="shared" si="2"/>
        <v>-28</v>
      </c>
      <c r="D170" s="17">
        <v>2</v>
      </c>
      <c r="E170" s="17"/>
      <c r="F170" s="17"/>
      <c r="G170" s="17"/>
      <c r="H170" s="17"/>
      <c r="I170" s="17"/>
      <c r="J170" s="17">
        <v>-30</v>
      </c>
      <c r="K170" s="17">
        <v>0</v>
      </c>
      <c r="L170" s="17">
        <v>0</v>
      </c>
    </row>
    <row r="171" spans="1:12" x14ac:dyDescent="0.25">
      <c r="A171" s="39" t="s">
        <v>737</v>
      </c>
      <c r="B171" s="40"/>
      <c r="C171" s="46">
        <f t="shared" si="2"/>
        <v>0</v>
      </c>
      <c r="D171" s="17"/>
      <c r="E171" s="17"/>
      <c r="F171" s="17"/>
      <c r="G171" s="17"/>
      <c r="H171" s="17"/>
      <c r="I171" s="17"/>
      <c r="J171" s="17">
        <v>0</v>
      </c>
      <c r="K171" s="17">
        <v>0</v>
      </c>
      <c r="L171" s="17">
        <v>0</v>
      </c>
    </row>
    <row r="172" spans="1:12" x14ac:dyDescent="0.25">
      <c r="A172" s="39" t="s">
        <v>219</v>
      </c>
      <c r="B172" s="40"/>
      <c r="C172" s="46">
        <f t="shared" si="2"/>
        <v>0</v>
      </c>
      <c r="D172" s="17"/>
      <c r="E172" s="17"/>
      <c r="F172" s="17"/>
      <c r="G172" s="17"/>
      <c r="H172" s="17"/>
      <c r="I172" s="17"/>
      <c r="J172" s="17">
        <v>0</v>
      </c>
      <c r="K172" s="17">
        <v>0</v>
      </c>
      <c r="L172" s="17">
        <v>0</v>
      </c>
    </row>
    <row r="173" spans="1:12" x14ac:dyDescent="0.25">
      <c r="A173" s="39" t="s">
        <v>221</v>
      </c>
      <c r="B173" s="40"/>
      <c r="C173" s="46">
        <f t="shared" si="2"/>
        <v>0</v>
      </c>
      <c r="D173" s="17"/>
      <c r="E173" s="17"/>
      <c r="F173" s="17"/>
      <c r="G173" s="17"/>
      <c r="H173" s="17"/>
      <c r="I173" s="17"/>
      <c r="J173" s="17">
        <v>0</v>
      </c>
      <c r="K173" s="17">
        <v>0</v>
      </c>
      <c r="L173" s="17">
        <v>0</v>
      </c>
    </row>
    <row r="174" spans="1:12" x14ac:dyDescent="0.25">
      <c r="A174" s="39" t="s">
        <v>223</v>
      </c>
      <c r="B174" s="40"/>
      <c r="C174" s="46">
        <f t="shared" si="2"/>
        <v>0</v>
      </c>
      <c r="D174" s="17"/>
      <c r="E174" s="17"/>
      <c r="F174" s="17"/>
      <c r="G174" s="17"/>
      <c r="H174" s="17"/>
      <c r="I174" s="17"/>
      <c r="J174" s="17">
        <v>0</v>
      </c>
      <c r="K174" s="17">
        <v>0</v>
      </c>
      <c r="L174" s="17">
        <v>0</v>
      </c>
    </row>
    <row r="175" spans="1:12" x14ac:dyDescent="0.25">
      <c r="A175" s="39" t="s">
        <v>225</v>
      </c>
      <c r="B175" s="40"/>
      <c r="C175" s="46">
        <f t="shared" si="2"/>
        <v>0</v>
      </c>
      <c r="D175" s="17"/>
      <c r="E175" s="17"/>
      <c r="F175" s="17"/>
      <c r="G175" s="17"/>
      <c r="H175" s="17"/>
      <c r="I175" s="17"/>
      <c r="J175" s="17">
        <v>0</v>
      </c>
      <c r="K175" s="17">
        <v>0</v>
      </c>
      <c r="L175" s="17">
        <v>0</v>
      </c>
    </row>
    <row r="176" spans="1:12" x14ac:dyDescent="0.25">
      <c r="A176" s="39" t="s">
        <v>1377</v>
      </c>
      <c r="B176" s="40"/>
      <c r="C176" s="46">
        <f t="shared" si="2"/>
        <v>0</v>
      </c>
      <c r="D176" s="17"/>
      <c r="E176" s="17"/>
      <c r="F176" s="17"/>
      <c r="G176" s="17"/>
      <c r="H176" s="17"/>
      <c r="I176" s="17"/>
      <c r="J176" s="17">
        <v>0</v>
      </c>
      <c r="K176" s="17">
        <v>0</v>
      </c>
      <c r="L176" s="17">
        <v>0</v>
      </c>
    </row>
    <row r="177" spans="1:12" x14ac:dyDescent="0.25">
      <c r="A177" s="39" t="s">
        <v>1397</v>
      </c>
      <c r="B177" s="40"/>
      <c r="C177" s="46">
        <f t="shared" si="2"/>
        <v>0</v>
      </c>
      <c r="D177" s="17"/>
      <c r="E177" s="17"/>
      <c r="F177" s="17"/>
      <c r="G177" s="17"/>
      <c r="H177" s="17"/>
      <c r="I177" s="17"/>
      <c r="J177" s="17">
        <v>0</v>
      </c>
      <c r="K177" s="17">
        <v>0</v>
      </c>
      <c r="L177" s="17">
        <v>0</v>
      </c>
    </row>
    <row r="178" spans="1:12" x14ac:dyDescent="0.25">
      <c r="A178" s="39" t="s">
        <v>229</v>
      </c>
      <c r="B178" s="40"/>
      <c r="C178" s="46">
        <f t="shared" si="2"/>
        <v>0</v>
      </c>
      <c r="D178" s="17"/>
      <c r="E178" s="17"/>
      <c r="F178" s="17"/>
      <c r="G178" s="17"/>
      <c r="H178" s="17"/>
      <c r="I178" s="17"/>
      <c r="J178" s="17">
        <v>0</v>
      </c>
      <c r="K178" s="17">
        <v>0</v>
      </c>
      <c r="L178" s="17">
        <v>0</v>
      </c>
    </row>
    <row r="179" spans="1:12" x14ac:dyDescent="0.25">
      <c r="A179" s="39" t="s">
        <v>231</v>
      </c>
      <c r="B179" s="40"/>
      <c r="C179" s="46">
        <f t="shared" si="2"/>
        <v>0</v>
      </c>
      <c r="D179" s="17"/>
      <c r="E179" s="17"/>
      <c r="F179" s="17"/>
      <c r="G179" s="17"/>
      <c r="H179" s="17"/>
      <c r="I179" s="17"/>
      <c r="J179" s="17">
        <v>0</v>
      </c>
      <c r="K179" s="17">
        <v>0</v>
      </c>
      <c r="L179" s="17">
        <v>0</v>
      </c>
    </row>
    <row r="180" spans="1:12" x14ac:dyDescent="0.25">
      <c r="A180" s="39" t="s">
        <v>233</v>
      </c>
      <c r="B180" s="40"/>
      <c r="C180" s="46">
        <f t="shared" si="2"/>
        <v>0</v>
      </c>
      <c r="D180" s="17"/>
      <c r="E180" s="17"/>
      <c r="F180" s="17"/>
      <c r="G180" s="17"/>
      <c r="H180" s="17"/>
      <c r="I180" s="17"/>
      <c r="J180" s="17">
        <v>0</v>
      </c>
      <c r="K180" s="17">
        <v>0</v>
      </c>
      <c r="L180" s="17">
        <v>0</v>
      </c>
    </row>
    <row r="181" spans="1:12" x14ac:dyDescent="0.25">
      <c r="A181" s="39" t="s">
        <v>1419</v>
      </c>
      <c r="B181" s="48">
        <v>60</v>
      </c>
      <c r="C181" s="46">
        <f t="shared" si="2"/>
        <v>30</v>
      </c>
      <c r="D181" s="17"/>
      <c r="E181" s="17">
        <v>-30</v>
      </c>
      <c r="F181" s="17"/>
      <c r="G181" s="17"/>
      <c r="H181" s="17"/>
      <c r="I181" s="17"/>
      <c r="J181" s="17">
        <v>0</v>
      </c>
      <c r="K181" s="17">
        <v>0</v>
      </c>
      <c r="L181" s="17">
        <v>0</v>
      </c>
    </row>
    <row r="182" spans="1:12" x14ac:dyDescent="0.25">
      <c r="A182" s="39" t="s">
        <v>235</v>
      </c>
      <c r="B182" s="40">
        <v>48</v>
      </c>
      <c r="C182" s="46">
        <f t="shared" si="2"/>
        <v>48</v>
      </c>
      <c r="D182" s="17"/>
      <c r="E182" s="17"/>
      <c r="F182" s="17"/>
      <c r="G182" s="17"/>
      <c r="H182" s="17"/>
      <c r="I182" s="17"/>
      <c r="J182" s="17">
        <v>0</v>
      </c>
      <c r="K182" s="17">
        <v>0</v>
      </c>
      <c r="L182" s="17">
        <v>0</v>
      </c>
    </row>
    <row r="183" spans="1:12" x14ac:dyDescent="0.25">
      <c r="A183" s="39" t="s">
        <v>237</v>
      </c>
      <c r="B183" s="40"/>
      <c r="C183" s="46">
        <f t="shared" si="2"/>
        <v>0</v>
      </c>
      <c r="D183" s="17"/>
      <c r="E183" s="17"/>
      <c r="F183" s="17"/>
      <c r="G183" s="17"/>
      <c r="H183" s="17"/>
      <c r="I183" s="17"/>
      <c r="J183" s="17">
        <v>0</v>
      </c>
      <c r="K183" s="17">
        <v>0</v>
      </c>
      <c r="L183" s="17">
        <v>0</v>
      </c>
    </row>
    <row r="184" spans="1:12" x14ac:dyDescent="0.25">
      <c r="A184" s="39" t="s">
        <v>1372</v>
      </c>
      <c r="B184" s="40">
        <v>24</v>
      </c>
      <c r="C184" s="46">
        <f t="shared" si="2"/>
        <v>24</v>
      </c>
      <c r="D184" s="17"/>
      <c r="E184" s="17"/>
      <c r="F184" s="17"/>
      <c r="G184" s="17"/>
      <c r="H184" s="17"/>
      <c r="I184" s="17"/>
      <c r="J184" s="17">
        <v>0</v>
      </c>
      <c r="K184" s="17">
        <v>0</v>
      </c>
      <c r="L184" s="17">
        <v>0</v>
      </c>
    </row>
    <row r="185" spans="1:12" x14ac:dyDescent="0.25">
      <c r="A185" s="39" t="s">
        <v>1373</v>
      </c>
      <c r="B185" s="40">
        <v>27</v>
      </c>
      <c r="C185" s="46">
        <f t="shared" si="2"/>
        <v>27</v>
      </c>
      <c r="D185" s="17"/>
      <c r="E185" s="17"/>
      <c r="F185" s="17"/>
      <c r="G185" s="17"/>
      <c r="H185" s="17"/>
      <c r="I185" s="17"/>
      <c r="J185" s="17">
        <v>0</v>
      </c>
      <c r="K185" s="17">
        <v>0</v>
      </c>
      <c r="L185" s="17">
        <v>0</v>
      </c>
    </row>
    <row r="186" spans="1:12" x14ac:dyDescent="0.25">
      <c r="A186" s="39" t="s">
        <v>1410</v>
      </c>
      <c r="B186" s="40"/>
      <c r="C186" s="46">
        <f t="shared" si="2"/>
        <v>0</v>
      </c>
      <c r="D186" s="17"/>
      <c r="E186" s="17"/>
      <c r="F186" s="17"/>
      <c r="G186" s="17"/>
      <c r="H186" s="17"/>
      <c r="I186" s="17"/>
      <c r="J186" s="17">
        <v>0</v>
      </c>
      <c r="K186" s="17">
        <v>0</v>
      </c>
      <c r="L186" s="17">
        <v>0</v>
      </c>
    </row>
    <row r="187" spans="1:12" x14ac:dyDescent="0.25">
      <c r="A187" s="39" t="s">
        <v>1374</v>
      </c>
      <c r="B187" s="40">
        <v>180</v>
      </c>
      <c r="C187" s="46">
        <f t="shared" si="2"/>
        <v>180</v>
      </c>
      <c r="D187" s="17"/>
      <c r="E187" s="17"/>
      <c r="F187" s="17"/>
      <c r="G187" s="17"/>
      <c r="H187" s="17"/>
      <c r="I187" s="17"/>
      <c r="J187" s="17">
        <v>0</v>
      </c>
      <c r="K187" s="17">
        <v>0</v>
      </c>
      <c r="L187" s="17">
        <v>0</v>
      </c>
    </row>
    <row r="188" spans="1:12" x14ac:dyDescent="0.25">
      <c r="A188" s="39" t="s">
        <v>1375</v>
      </c>
      <c r="B188" s="40">
        <v>120</v>
      </c>
      <c r="C188" s="46">
        <f t="shared" si="2"/>
        <v>120</v>
      </c>
      <c r="D188" s="17"/>
      <c r="E188" s="17"/>
      <c r="F188" s="17"/>
      <c r="G188" s="17"/>
      <c r="H188" s="17"/>
      <c r="I188" s="17"/>
      <c r="J188" s="17">
        <v>0</v>
      </c>
      <c r="K188" s="17">
        <v>0</v>
      </c>
      <c r="L188" s="17">
        <v>0</v>
      </c>
    </row>
    <row r="189" spans="1:12" x14ac:dyDescent="0.25">
      <c r="A189" s="39" t="s">
        <v>1376</v>
      </c>
      <c r="B189" s="40"/>
      <c r="C189" s="46">
        <f t="shared" si="2"/>
        <v>0</v>
      </c>
      <c r="D189" s="17"/>
      <c r="E189" s="17"/>
      <c r="F189" s="17"/>
      <c r="G189" s="17"/>
      <c r="H189" s="17"/>
      <c r="I189" s="17"/>
      <c r="J189" s="17">
        <v>0</v>
      </c>
      <c r="K189" s="17">
        <v>0</v>
      </c>
      <c r="L189" s="17">
        <v>0</v>
      </c>
    </row>
    <row r="190" spans="1:12" x14ac:dyDescent="0.25">
      <c r="A190" s="39" t="s">
        <v>241</v>
      </c>
      <c r="B190" s="40">
        <v>24</v>
      </c>
      <c r="C190" s="46">
        <f t="shared" si="2"/>
        <v>12</v>
      </c>
      <c r="D190" s="17"/>
      <c r="E190" s="17"/>
      <c r="F190" s="17"/>
      <c r="G190" s="17"/>
      <c r="H190" s="17"/>
      <c r="I190" s="17"/>
      <c r="J190" s="17">
        <v>0</v>
      </c>
      <c r="K190" s="17">
        <v>0</v>
      </c>
      <c r="L190" s="17">
        <v>-12</v>
      </c>
    </row>
    <row r="191" spans="1:12" x14ac:dyDescent="0.25">
      <c r="A191" s="39" t="s">
        <v>1444</v>
      </c>
      <c r="B191" s="40">
        <v>24</v>
      </c>
      <c r="C191" s="46">
        <f t="shared" si="2"/>
        <v>12</v>
      </c>
      <c r="D191" s="17"/>
      <c r="E191" s="17"/>
      <c r="F191" s="17"/>
      <c r="G191" s="17"/>
      <c r="H191" s="17"/>
      <c r="I191" s="17"/>
      <c r="J191" s="17">
        <v>0</v>
      </c>
      <c r="K191" s="17">
        <v>0</v>
      </c>
      <c r="L191" s="17">
        <v>-12</v>
      </c>
    </row>
    <row r="192" spans="1:12" x14ac:dyDescent="0.25">
      <c r="A192" s="39" t="s">
        <v>243</v>
      </c>
      <c r="B192" s="40">
        <v>276</v>
      </c>
      <c r="C192" s="46">
        <f t="shared" si="2"/>
        <v>264</v>
      </c>
      <c r="D192" s="17"/>
      <c r="E192" s="17"/>
      <c r="F192" s="17"/>
      <c r="G192" s="17"/>
      <c r="H192" s="17"/>
      <c r="I192" s="17"/>
      <c r="J192" s="17">
        <v>0</v>
      </c>
      <c r="K192" s="17">
        <v>0</v>
      </c>
      <c r="L192" s="17">
        <v>-12</v>
      </c>
    </row>
    <row r="193" spans="1:12" x14ac:dyDescent="0.25">
      <c r="A193" s="39" t="s">
        <v>244</v>
      </c>
      <c r="B193" s="40">
        <v>12</v>
      </c>
      <c r="C193" s="46">
        <f t="shared" si="2"/>
        <v>12</v>
      </c>
      <c r="D193" s="17"/>
      <c r="E193" s="17"/>
      <c r="F193" s="17"/>
      <c r="G193" s="17"/>
      <c r="H193" s="17"/>
      <c r="I193" s="17"/>
      <c r="J193" s="17">
        <v>0</v>
      </c>
      <c r="K193" s="17">
        <v>0</v>
      </c>
      <c r="L193" s="17">
        <v>0</v>
      </c>
    </row>
    <row r="194" spans="1:12" x14ac:dyDescent="0.25">
      <c r="A194" s="39" t="s">
        <v>749</v>
      </c>
      <c r="B194" s="40"/>
      <c r="C194" s="46">
        <f t="shared" si="2"/>
        <v>0</v>
      </c>
      <c r="D194" s="17"/>
      <c r="E194" s="17"/>
      <c r="F194" s="17"/>
      <c r="G194" s="17"/>
      <c r="H194" s="17"/>
      <c r="I194" s="17"/>
      <c r="J194" s="17">
        <v>0</v>
      </c>
      <c r="K194" s="17">
        <v>0</v>
      </c>
      <c r="L194" s="17">
        <v>0</v>
      </c>
    </row>
    <row r="195" spans="1:12" x14ac:dyDescent="0.25">
      <c r="A195" s="39" t="s">
        <v>626</v>
      </c>
      <c r="B195" s="40">
        <v>12</v>
      </c>
      <c r="C195" s="46">
        <f t="shared" si="2"/>
        <v>24</v>
      </c>
      <c r="D195" s="17"/>
      <c r="E195" s="17"/>
      <c r="F195" s="17"/>
      <c r="G195" s="17"/>
      <c r="H195" s="17">
        <v>24</v>
      </c>
      <c r="I195" s="17"/>
      <c r="J195" s="17">
        <v>0</v>
      </c>
      <c r="K195" s="17">
        <v>0</v>
      </c>
      <c r="L195" s="17">
        <v>-12</v>
      </c>
    </row>
    <row r="196" spans="1:12" x14ac:dyDescent="0.25">
      <c r="A196" s="39" t="s">
        <v>247</v>
      </c>
      <c r="B196" s="40">
        <v>212</v>
      </c>
      <c r="C196" s="46">
        <f t="shared" si="2"/>
        <v>164</v>
      </c>
      <c r="D196" s="17"/>
      <c r="E196" s="17"/>
      <c r="F196" s="17"/>
      <c r="G196" s="17"/>
      <c r="H196" s="17"/>
      <c r="I196" s="17"/>
      <c r="J196" s="17">
        <v>-48</v>
      </c>
      <c r="K196" s="17">
        <v>0</v>
      </c>
      <c r="L196" s="17">
        <v>0</v>
      </c>
    </row>
    <row r="197" spans="1:12" x14ac:dyDescent="0.25">
      <c r="A197" s="39" t="s">
        <v>249</v>
      </c>
      <c r="B197" s="48">
        <v>12</v>
      </c>
      <c r="C197" s="46">
        <f t="shared" ref="C197:C260" si="3">B197+SUM(D197:L197)</f>
        <v>0</v>
      </c>
      <c r="D197" s="17"/>
      <c r="E197" s="17">
        <v>-12</v>
      </c>
      <c r="F197" s="17"/>
      <c r="G197" s="17"/>
      <c r="H197" s="17"/>
      <c r="I197" s="17"/>
      <c r="J197" s="17">
        <v>0</v>
      </c>
      <c r="K197" s="17">
        <v>0</v>
      </c>
      <c r="L197" s="17">
        <v>0</v>
      </c>
    </row>
    <row r="198" spans="1:12" x14ac:dyDescent="0.25">
      <c r="A198" s="39" t="s">
        <v>251</v>
      </c>
      <c r="B198" s="40"/>
      <c r="C198" s="46">
        <f t="shared" si="3"/>
        <v>0</v>
      </c>
      <c r="D198" s="17"/>
      <c r="E198" s="17"/>
      <c r="F198" s="17"/>
      <c r="G198" s="17"/>
      <c r="H198" s="17"/>
      <c r="I198" s="17"/>
      <c r="J198" s="17">
        <v>0</v>
      </c>
      <c r="K198" s="17">
        <v>0</v>
      </c>
      <c r="L198" s="17">
        <v>0</v>
      </c>
    </row>
    <row r="199" spans="1:12" x14ac:dyDescent="0.25">
      <c r="A199" s="39" t="s">
        <v>253</v>
      </c>
      <c r="B199" s="40"/>
      <c r="C199" s="46">
        <f t="shared" si="3"/>
        <v>0</v>
      </c>
      <c r="D199" s="17"/>
      <c r="E199" s="17"/>
      <c r="F199" s="17"/>
      <c r="G199" s="17"/>
      <c r="H199" s="17"/>
      <c r="I199" s="17"/>
      <c r="J199" s="17">
        <v>0</v>
      </c>
      <c r="K199" s="17">
        <v>0</v>
      </c>
      <c r="L199" s="17">
        <v>0</v>
      </c>
    </row>
    <row r="200" spans="1:12" x14ac:dyDescent="0.25">
      <c r="A200" s="39" t="s">
        <v>255</v>
      </c>
      <c r="B200" s="40"/>
      <c r="C200" s="46">
        <f t="shared" si="3"/>
        <v>0</v>
      </c>
      <c r="D200" s="17"/>
      <c r="E200" s="17"/>
      <c r="F200" s="17"/>
      <c r="G200" s="17"/>
      <c r="H200" s="17"/>
      <c r="I200" s="17"/>
      <c r="J200" s="17">
        <v>0</v>
      </c>
      <c r="K200" s="17">
        <v>0</v>
      </c>
      <c r="L200" s="17">
        <v>0</v>
      </c>
    </row>
    <row r="201" spans="1:12" x14ac:dyDescent="0.25">
      <c r="A201" s="39" t="s">
        <v>1398</v>
      </c>
      <c r="B201" s="40">
        <v>48</v>
      </c>
      <c r="C201" s="46">
        <f t="shared" si="3"/>
        <v>-22</v>
      </c>
      <c r="D201" s="17"/>
      <c r="E201" s="17"/>
      <c r="F201" s="17"/>
      <c r="G201" s="17">
        <v>2</v>
      </c>
      <c r="H201" s="17"/>
      <c r="I201" s="17"/>
      <c r="J201" s="17">
        <v>-48</v>
      </c>
      <c r="K201" s="17">
        <v>0</v>
      </c>
      <c r="L201" s="17">
        <v>-24</v>
      </c>
    </row>
    <row r="202" spans="1:12" x14ac:dyDescent="0.25">
      <c r="A202" s="39" t="s">
        <v>259</v>
      </c>
      <c r="B202" s="40"/>
      <c r="C202" s="46">
        <f t="shared" si="3"/>
        <v>0</v>
      </c>
      <c r="D202" s="17"/>
      <c r="E202" s="17"/>
      <c r="F202" s="17"/>
      <c r="G202" s="17"/>
      <c r="H202" s="17"/>
      <c r="I202" s="17"/>
      <c r="J202" s="17">
        <v>0</v>
      </c>
      <c r="K202" s="17">
        <v>0</v>
      </c>
      <c r="L202" s="17">
        <v>0</v>
      </c>
    </row>
    <row r="203" spans="1:12" x14ac:dyDescent="0.25">
      <c r="A203" s="39" t="s">
        <v>260</v>
      </c>
      <c r="B203" s="40"/>
      <c r="C203" s="46">
        <f t="shared" si="3"/>
        <v>0</v>
      </c>
      <c r="D203" s="17"/>
      <c r="E203" s="17"/>
      <c r="F203" s="17"/>
      <c r="G203" s="17"/>
      <c r="H203" s="17"/>
      <c r="I203" s="17"/>
      <c r="J203" s="17">
        <v>0</v>
      </c>
      <c r="K203" s="17">
        <v>0</v>
      </c>
      <c r="L203" s="17">
        <v>0</v>
      </c>
    </row>
    <row r="204" spans="1:12" x14ac:dyDescent="0.25">
      <c r="A204" s="39" t="s">
        <v>262</v>
      </c>
      <c r="B204" s="40"/>
      <c r="C204" s="46">
        <f t="shared" si="3"/>
        <v>0</v>
      </c>
      <c r="D204" s="17"/>
      <c r="E204" s="17"/>
      <c r="F204" s="17"/>
      <c r="G204" s="17"/>
      <c r="H204" s="17"/>
      <c r="I204" s="17"/>
      <c r="J204" s="17">
        <v>0</v>
      </c>
      <c r="K204" s="17">
        <v>0</v>
      </c>
      <c r="L204" s="17">
        <v>0</v>
      </c>
    </row>
    <row r="205" spans="1:12" x14ac:dyDescent="0.25">
      <c r="A205" s="39" t="s">
        <v>263</v>
      </c>
      <c r="B205" s="40"/>
      <c r="C205" s="46">
        <f t="shared" si="3"/>
        <v>-5</v>
      </c>
      <c r="D205" s="17"/>
      <c r="E205" s="17"/>
      <c r="F205" s="17"/>
      <c r="G205" s="17"/>
      <c r="H205" s="17"/>
      <c r="I205" s="17"/>
      <c r="J205" s="17">
        <v>0</v>
      </c>
      <c r="K205" s="17">
        <v>0</v>
      </c>
      <c r="L205" s="17">
        <v>-5</v>
      </c>
    </row>
    <row r="206" spans="1:12" x14ac:dyDescent="0.25">
      <c r="A206" s="39" t="s">
        <v>264</v>
      </c>
      <c r="B206" s="40"/>
      <c r="C206" s="46">
        <f t="shared" si="3"/>
        <v>0</v>
      </c>
      <c r="D206" s="17"/>
      <c r="E206" s="17"/>
      <c r="F206" s="17"/>
      <c r="G206" s="17"/>
      <c r="H206" s="17"/>
      <c r="I206" s="17"/>
      <c r="J206" s="17">
        <v>0</v>
      </c>
      <c r="K206" s="17">
        <v>0</v>
      </c>
      <c r="L206" s="17">
        <v>0</v>
      </c>
    </row>
    <row r="207" spans="1:12" x14ac:dyDescent="0.25">
      <c r="A207" s="39" t="s">
        <v>1378</v>
      </c>
      <c r="B207" s="40"/>
      <c r="C207" s="46">
        <f t="shared" si="3"/>
        <v>0</v>
      </c>
      <c r="D207" s="17"/>
      <c r="E207" s="17"/>
      <c r="F207" s="17"/>
      <c r="G207" s="17"/>
      <c r="H207" s="17"/>
      <c r="I207" s="17"/>
      <c r="J207" s="17">
        <v>0</v>
      </c>
      <c r="K207" s="17">
        <v>0</v>
      </c>
      <c r="L207" s="17">
        <v>0</v>
      </c>
    </row>
    <row r="208" spans="1:12" x14ac:dyDescent="0.25">
      <c r="A208" s="39" t="s">
        <v>266</v>
      </c>
      <c r="B208" s="40"/>
      <c r="C208" s="46">
        <f t="shared" si="3"/>
        <v>-78</v>
      </c>
      <c r="D208" s="17">
        <v>8</v>
      </c>
      <c r="E208" s="17"/>
      <c r="F208" s="17"/>
      <c r="G208" s="17">
        <v>10</v>
      </c>
      <c r="H208" s="17"/>
      <c r="I208" s="17"/>
      <c r="J208" s="17">
        <v>-96</v>
      </c>
      <c r="K208" s="17">
        <v>0</v>
      </c>
      <c r="L208" s="17">
        <v>0</v>
      </c>
    </row>
    <row r="209" spans="1:12" x14ac:dyDescent="0.25">
      <c r="A209" s="39" t="s">
        <v>750</v>
      </c>
      <c r="B209" s="40"/>
      <c r="C209" s="46">
        <f t="shared" si="3"/>
        <v>0</v>
      </c>
      <c r="D209" s="17"/>
      <c r="E209" s="17"/>
      <c r="F209" s="17"/>
      <c r="G209" s="17"/>
      <c r="H209" s="17"/>
      <c r="I209" s="17"/>
      <c r="J209" s="17">
        <v>0</v>
      </c>
      <c r="K209" s="17">
        <v>0</v>
      </c>
      <c r="L209" s="17">
        <v>0</v>
      </c>
    </row>
    <row r="210" spans="1:12" x14ac:dyDescent="0.25">
      <c r="A210" s="39" t="s">
        <v>268</v>
      </c>
      <c r="B210" s="40"/>
      <c r="C210" s="46">
        <f t="shared" si="3"/>
        <v>-96</v>
      </c>
      <c r="D210" s="17"/>
      <c r="E210" s="17"/>
      <c r="F210" s="17"/>
      <c r="G210" s="17"/>
      <c r="H210" s="17"/>
      <c r="I210" s="17"/>
      <c r="J210" s="17">
        <v>-96</v>
      </c>
      <c r="K210" s="17">
        <v>0</v>
      </c>
      <c r="L210" s="17">
        <v>0</v>
      </c>
    </row>
    <row r="211" spans="1:12" x14ac:dyDescent="0.25">
      <c r="A211" s="39" t="s">
        <v>270</v>
      </c>
      <c r="B211" s="40">
        <v>48</v>
      </c>
      <c r="C211" s="46">
        <f t="shared" si="3"/>
        <v>66</v>
      </c>
      <c r="D211" s="17">
        <v>8</v>
      </c>
      <c r="E211" s="17"/>
      <c r="F211" s="17"/>
      <c r="G211" s="17">
        <v>10</v>
      </c>
      <c r="H211" s="17"/>
      <c r="I211" s="17"/>
      <c r="J211" s="17">
        <v>0</v>
      </c>
      <c r="K211" s="17">
        <v>0</v>
      </c>
      <c r="L211" s="17">
        <v>0</v>
      </c>
    </row>
    <row r="212" spans="1:12" x14ac:dyDescent="0.25">
      <c r="A212" s="39" t="s">
        <v>272</v>
      </c>
      <c r="B212" s="40"/>
      <c r="C212" s="46">
        <f t="shared" si="3"/>
        <v>0</v>
      </c>
      <c r="D212" s="17"/>
      <c r="E212" s="17"/>
      <c r="F212" s="17"/>
      <c r="G212" s="17"/>
      <c r="H212" s="17"/>
      <c r="I212" s="17"/>
      <c r="J212" s="17">
        <v>0</v>
      </c>
      <c r="K212" s="17">
        <v>0</v>
      </c>
      <c r="L212" s="17">
        <v>0</v>
      </c>
    </row>
    <row r="213" spans="1:12" x14ac:dyDescent="0.25">
      <c r="A213" s="39" t="s">
        <v>274</v>
      </c>
      <c r="B213" s="40">
        <v>14</v>
      </c>
      <c r="C213" s="46">
        <f t="shared" si="3"/>
        <v>14</v>
      </c>
      <c r="D213" s="17"/>
      <c r="E213" s="17"/>
      <c r="F213" s="17"/>
      <c r="G213" s="17"/>
      <c r="H213" s="17"/>
      <c r="I213" s="17"/>
      <c r="J213" s="17">
        <v>0</v>
      </c>
      <c r="K213" s="17">
        <v>0</v>
      </c>
      <c r="L213" s="17">
        <v>0</v>
      </c>
    </row>
    <row r="214" spans="1:12" x14ac:dyDescent="0.25">
      <c r="A214" s="39" t="s">
        <v>276</v>
      </c>
      <c r="B214" s="40">
        <v>6</v>
      </c>
      <c r="C214" s="46">
        <f t="shared" si="3"/>
        <v>6</v>
      </c>
      <c r="D214" s="17"/>
      <c r="E214" s="17"/>
      <c r="F214" s="17"/>
      <c r="G214" s="17"/>
      <c r="H214" s="17"/>
      <c r="I214" s="17"/>
      <c r="J214" s="17">
        <v>0</v>
      </c>
      <c r="K214" s="17">
        <v>0</v>
      </c>
      <c r="L214" s="17">
        <v>0</v>
      </c>
    </row>
    <row r="215" spans="1:12" x14ac:dyDescent="0.25">
      <c r="A215" s="39" t="s">
        <v>277</v>
      </c>
      <c r="B215" s="40"/>
      <c r="C215" s="46">
        <f t="shared" si="3"/>
        <v>0</v>
      </c>
      <c r="D215" s="17"/>
      <c r="E215" s="17"/>
      <c r="F215" s="17"/>
      <c r="G215" s="17"/>
      <c r="H215" s="17"/>
      <c r="I215" s="17"/>
      <c r="J215" s="17">
        <v>0</v>
      </c>
      <c r="K215" s="17">
        <v>0</v>
      </c>
      <c r="L215" s="17">
        <v>0</v>
      </c>
    </row>
    <row r="216" spans="1:12" x14ac:dyDescent="0.25">
      <c r="A216" s="39"/>
      <c r="B216" s="40"/>
      <c r="C216" s="46">
        <f t="shared" si="3"/>
        <v>0</v>
      </c>
      <c r="D216" s="17"/>
      <c r="E216" s="17"/>
      <c r="F216" s="17"/>
      <c r="G216" s="17"/>
      <c r="H216" s="17"/>
      <c r="I216" s="17"/>
      <c r="J216" s="17">
        <v>0</v>
      </c>
      <c r="K216" s="17">
        <v>0</v>
      </c>
      <c r="L216" s="17">
        <v>0</v>
      </c>
    </row>
    <row r="217" spans="1:12" x14ac:dyDescent="0.25">
      <c r="A217" s="39" t="s">
        <v>590</v>
      </c>
      <c r="B217" s="40"/>
      <c r="C217" s="46">
        <f t="shared" si="3"/>
        <v>0</v>
      </c>
      <c r="D217" s="17"/>
      <c r="E217" s="17"/>
      <c r="F217" s="17"/>
      <c r="G217" s="17"/>
      <c r="H217" s="17"/>
      <c r="I217" s="17"/>
      <c r="J217" s="17">
        <v>0</v>
      </c>
      <c r="K217" s="17">
        <v>0</v>
      </c>
      <c r="L217" s="17">
        <v>0</v>
      </c>
    </row>
    <row r="218" spans="1:12" x14ac:dyDescent="0.25">
      <c r="A218" s="39" t="s">
        <v>591</v>
      </c>
      <c r="B218" s="40">
        <v>23</v>
      </c>
      <c r="C218" s="46">
        <f t="shared" si="3"/>
        <v>22</v>
      </c>
      <c r="D218" s="17"/>
      <c r="E218" s="17"/>
      <c r="F218" s="17">
        <v>-1</v>
      </c>
      <c r="G218" s="17"/>
      <c r="H218" s="17"/>
      <c r="I218" s="17"/>
      <c r="J218" s="17">
        <v>0</v>
      </c>
      <c r="K218" s="17">
        <v>0</v>
      </c>
      <c r="L218" s="17">
        <v>0</v>
      </c>
    </row>
    <row r="219" spans="1:12" x14ac:dyDescent="0.25">
      <c r="A219" s="39" t="s">
        <v>592</v>
      </c>
      <c r="B219" s="40">
        <v>12</v>
      </c>
      <c r="C219" s="46">
        <f t="shared" si="3"/>
        <v>12</v>
      </c>
      <c r="D219" s="17"/>
      <c r="E219" s="17"/>
      <c r="F219" s="17"/>
      <c r="G219" s="17"/>
      <c r="H219" s="17"/>
      <c r="I219" s="17"/>
      <c r="J219" s="17">
        <v>0</v>
      </c>
      <c r="K219" s="17">
        <v>0</v>
      </c>
      <c r="L219" s="17">
        <v>0</v>
      </c>
    </row>
    <row r="220" spans="1:12" x14ac:dyDescent="0.25">
      <c r="A220" s="39" t="s">
        <v>593</v>
      </c>
      <c r="B220" s="40">
        <v>6</v>
      </c>
      <c r="C220" s="46">
        <f t="shared" si="3"/>
        <v>6</v>
      </c>
      <c r="D220" s="17"/>
      <c r="E220" s="17"/>
      <c r="F220" s="17"/>
      <c r="G220" s="17"/>
      <c r="H220" s="17"/>
      <c r="I220" s="17"/>
      <c r="J220" s="17">
        <v>0</v>
      </c>
      <c r="K220" s="17">
        <v>0</v>
      </c>
      <c r="L220" s="17">
        <v>0</v>
      </c>
    </row>
    <row r="221" spans="1:12" x14ac:dyDescent="0.25">
      <c r="A221" s="39" t="s">
        <v>594</v>
      </c>
      <c r="B221" s="40">
        <v>11</v>
      </c>
      <c r="C221" s="46">
        <f t="shared" si="3"/>
        <v>11</v>
      </c>
      <c r="D221" s="17"/>
      <c r="E221" s="17"/>
      <c r="F221" s="17"/>
      <c r="G221" s="17"/>
      <c r="H221" s="17"/>
      <c r="I221" s="17"/>
      <c r="J221" s="17">
        <v>0</v>
      </c>
      <c r="K221" s="17">
        <v>0</v>
      </c>
      <c r="L221" s="17">
        <v>0</v>
      </c>
    </row>
    <row r="222" spans="1:12" x14ac:dyDescent="0.25">
      <c r="A222" s="39" t="s">
        <v>283</v>
      </c>
      <c r="B222" s="40"/>
      <c r="C222" s="46">
        <f t="shared" si="3"/>
        <v>0</v>
      </c>
      <c r="D222" s="17"/>
      <c r="E222" s="17"/>
      <c r="F222" s="17"/>
      <c r="G222" s="17"/>
      <c r="H222" s="17"/>
      <c r="I222" s="17"/>
      <c r="J222" s="17">
        <v>0</v>
      </c>
      <c r="K222" s="17">
        <v>0</v>
      </c>
      <c r="L222" s="17">
        <v>0</v>
      </c>
    </row>
    <row r="223" spans="1:12" x14ac:dyDescent="0.25">
      <c r="A223" s="39" t="s">
        <v>595</v>
      </c>
      <c r="B223" s="40">
        <v>9</v>
      </c>
      <c r="C223" s="46">
        <f t="shared" si="3"/>
        <v>9</v>
      </c>
      <c r="D223" s="17"/>
      <c r="E223" s="17"/>
      <c r="F223" s="17"/>
      <c r="G223" s="17"/>
      <c r="H223" s="17"/>
      <c r="I223" s="17"/>
      <c r="J223" s="17">
        <v>0</v>
      </c>
      <c r="K223" s="17">
        <v>0</v>
      </c>
      <c r="L223" s="17">
        <v>0</v>
      </c>
    </row>
    <row r="224" spans="1:12" x14ac:dyDescent="0.25">
      <c r="A224" s="39" t="s">
        <v>286</v>
      </c>
      <c r="B224" s="40">
        <v>8</v>
      </c>
      <c r="C224" s="46">
        <f t="shared" si="3"/>
        <v>8</v>
      </c>
      <c r="D224" s="17"/>
      <c r="E224" s="17"/>
      <c r="F224" s="17"/>
      <c r="G224" s="17"/>
      <c r="H224" s="17"/>
      <c r="I224" s="17"/>
      <c r="J224" s="17">
        <v>0</v>
      </c>
      <c r="K224" s="17">
        <v>0</v>
      </c>
      <c r="L224" s="17">
        <v>0</v>
      </c>
    </row>
    <row r="225" spans="1:12" x14ac:dyDescent="0.25">
      <c r="A225" s="39" t="s">
        <v>288</v>
      </c>
      <c r="B225" s="40"/>
      <c r="C225" s="46">
        <f t="shared" si="3"/>
        <v>0</v>
      </c>
      <c r="D225" s="17"/>
      <c r="E225" s="17"/>
      <c r="F225" s="17"/>
      <c r="G225" s="17"/>
      <c r="H225" s="17"/>
      <c r="I225" s="17"/>
      <c r="J225" s="17">
        <v>0</v>
      </c>
      <c r="K225" s="17">
        <v>0</v>
      </c>
      <c r="L225" s="17">
        <v>0</v>
      </c>
    </row>
    <row r="226" spans="1:12" x14ac:dyDescent="0.25">
      <c r="A226" s="39" t="s">
        <v>290</v>
      </c>
      <c r="B226" s="40"/>
      <c r="C226" s="46">
        <f t="shared" si="3"/>
        <v>0</v>
      </c>
      <c r="D226" s="17"/>
      <c r="E226" s="17"/>
      <c r="F226" s="17"/>
      <c r="G226" s="17"/>
      <c r="H226" s="17"/>
      <c r="I226" s="17"/>
      <c r="J226" s="17">
        <v>0</v>
      </c>
      <c r="K226" s="17">
        <v>0</v>
      </c>
      <c r="L226" s="17">
        <v>0</v>
      </c>
    </row>
    <row r="227" spans="1:12" x14ac:dyDescent="0.25">
      <c r="A227" s="39" t="s">
        <v>292</v>
      </c>
      <c r="B227" s="40"/>
      <c r="C227" s="46">
        <f t="shared" si="3"/>
        <v>0</v>
      </c>
      <c r="D227" s="17"/>
      <c r="E227" s="17"/>
      <c r="F227" s="17"/>
      <c r="G227" s="17"/>
      <c r="H227" s="17"/>
      <c r="I227" s="17"/>
      <c r="J227" s="17">
        <v>0</v>
      </c>
      <c r="K227" s="17">
        <v>0</v>
      </c>
      <c r="L227" s="17">
        <v>0</v>
      </c>
    </row>
    <row r="228" spans="1:12" x14ac:dyDescent="0.25">
      <c r="A228" s="39" t="s">
        <v>294</v>
      </c>
      <c r="B228" s="40">
        <v>54</v>
      </c>
      <c r="C228" s="46">
        <f t="shared" si="3"/>
        <v>54</v>
      </c>
      <c r="D228" s="17"/>
      <c r="E228" s="17"/>
      <c r="F228" s="17"/>
      <c r="G228" s="17"/>
      <c r="H228" s="17"/>
      <c r="I228" s="17"/>
      <c r="J228" s="17">
        <v>0</v>
      </c>
      <c r="K228" s="17">
        <v>0</v>
      </c>
      <c r="L228" s="17">
        <v>0</v>
      </c>
    </row>
    <row r="229" spans="1:12" x14ac:dyDescent="0.25">
      <c r="A229" s="39" t="s">
        <v>296</v>
      </c>
      <c r="B229" s="40">
        <v>84</v>
      </c>
      <c r="C229" s="46">
        <f t="shared" si="3"/>
        <v>84</v>
      </c>
      <c r="D229" s="17"/>
      <c r="E229" s="17"/>
      <c r="F229" s="17"/>
      <c r="G229" s="17"/>
      <c r="H229" s="17"/>
      <c r="I229" s="17"/>
      <c r="J229" s="17">
        <v>0</v>
      </c>
      <c r="K229" s="17">
        <v>0</v>
      </c>
      <c r="L229" s="17">
        <v>0</v>
      </c>
    </row>
    <row r="230" spans="1:12" x14ac:dyDescent="0.25">
      <c r="A230" s="39" t="s">
        <v>298</v>
      </c>
      <c r="B230" s="40"/>
      <c r="C230" s="46">
        <f t="shared" si="3"/>
        <v>0</v>
      </c>
      <c r="D230" s="17"/>
      <c r="E230" s="17"/>
      <c r="F230" s="17"/>
      <c r="G230" s="17"/>
      <c r="H230" s="17"/>
      <c r="I230" s="17"/>
      <c r="J230" s="17">
        <v>0</v>
      </c>
      <c r="K230" s="17">
        <v>0</v>
      </c>
      <c r="L230" s="17">
        <v>0</v>
      </c>
    </row>
    <row r="231" spans="1:12" x14ac:dyDescent="0.25">
      <c r="A231" s="39" t="s">
        <v>300</v>
      </c>
      <c r="B231" s="40">
        <v>8</v>
      </c>
      <c r="C231" s="46">
        <f t="shared" si="3"/>
        <v>8</v>
      </c>
      <c r="D231" s="17"/>
      <c r="E231" s="17"/>
      <c r="F231" s="17"/>
      <c r="G231" s="17"/>
      <c r="H231" s="17"/>
      <c r="I231" s="17"/>
      <c r="J231" s="17">
        <v>0</v>
      </c>
      <c r="K231" s="17">
        <v>0</v>
      </c>
      <c r="L231" s="17">
        <v>0</v>
      </c>
    </row>
    <row r="232" spans="1:12" x14ac:dyDescent="0.25">
      <c r="A232" s="39" t="s">
        <v>1188</v>
      </c>
      <c r="B232" s="40"/>
      <c r="C232" s="46">
        <f t="shared" si="3"/>
        <v>0</v>
      </c>
      <c r="D232" s="17"/>
      <c r="E232" s="17"/>
      <c r="F232" s="17"/>
      <c r="G232" s="17"/>
      <c r="H232" s="17"/>
      <c r="I232" s="17"/>
      <c r="J232" s="17">
        <v>0</v>
      </c>
      <c r="K232" s="17">
        <v>0</v>
      </c>
      <c r="L232" s="17">
        <v>0</v>
      </c>
    </row>
    <row r="233" spans="1:12" x14ac:dyDescent="0.25">
      <c r="A233" s="39" t="s">
        <v>1379</v>
      </c>
      <c r="B233" s="40">
        <v>33</v>
      </c>
      <c r="C233" s="46">
        <f t="shared" si="3"/>
        <v>33</v>
      </c>
      <c r="D233" s="17"/>
      <c r="E233" s="17"/>
      <c r="F233" s="17"/>
      <c r="G233" s="17"/>
      <c r="H233" s="17"/>
      <c r="I233" s="17"/>
      <c r="J233" s="17">
        <v>0</v>
      </c>
      <c r="K233" s="17">
        <v>0</v>
      </c>
      <c r="L233" s="17">
        <v>0</v>
      </c>
    </row>
    <row r="234" spans="1:12" x14ac:dyDescent="0.25">
      <c r="A234" s="39" t="s">
        <v>596</v>
      </c>
      <c r="B234" s="40">
        <v>6</v>
      </c>
      <c r="C234" s="46">
        <f t="shared" si="3"/>
        <v>6</v>
      </c>
      <c r="D234" s="17"/>
      <c r="E234" s="17"/>
      <c r="F234" s="17"/>
      <c r="G234" s="17"/>
      <c r="H234" s="17"/>
      <c r="I234" s="17"/>
      <c r="J234" s="17">
        <v>0</v>
      </c>
      <c r="K234" s="17">
        <v>0</v>
      </c>
      <c r="L234" s="17">
        <v>0</v>
      </c>
    </row>
    <row r="235" spans="1:12" x14ac:dyDescent="0.25">
      <c r="A235" s="39" t="s">
        <v>597</v>
      </c>
      <c r="B235" s="40"/>
      <c r="C235" s="46">
        <f t="shared" si="3"/>
        <v>0</v>
      </c>
      <c r="D235" s="17"/>
      <c r="E235" s="17"/>
      <c r="F235" s="17"/>
      <c r="G235" s="17"/>
      <c r="H235" s="17"/>
      <c r="I235" s="17"/>
      <c r="J235" s="17">
        <v>0</v>
      </c>
      <c r="K235" s="17">
        <v>0</v>
      </c>
      <c r="L235" s="17">
        <v>0</v>
      </c>
    </row>
    <row r="236" spans="1:12" x14ac:dyDescent="0.25">
      <c r="A236" s="39" t="s">
        <v>598</v>
      </c>
      <c r="B236" s="40"/>
      <c r="C236" s="46">
        <f t="shared" si="3"/>
        <v>0</v>
      </c>
      <c r="D236" s="17"/>
      <c r="E236" s="17"/>
      <c r="F236" s="17"/>
      <c r="G236" s="17"/>
      <c r="H236" s="17"/>
      <c r="I236" s="17"/>
      <c r="J236" s="17">
        <v>0</v>
      </c>
      <c r="K236" s="17">
        <v>0</v>
      </c>
      <c r="L236" s="17">
        <v>0</v>
      </c>
    </row>
    <row r="237" spans="1:12" x14ac:dyDescent="0.25">
      <c r="A237" s="39" t="s">
        <v>599</v>
      </c>
      <c r="B237" s="40">
        <v>2</v>
      </c>
      <c r="C237" s="46">
        <f t="shared" si="3"/>
        <v>2</v>
      </c>
      <c r="D237" s="17"/>
      <c r="E237" s="17"/>
      <c r="F237" s="17"/>
      <c r="G237" s="17"/>
      <c r="H237" s="17"/>
      <c r="I237" s="17"/>
      <c r="J237" s="17">
        <v>0</v>
      </c>
      <c r="K237" s="17">
        <v>0</v>
      </c>
      <c r="L237" s="17">
        <v>0</v>
      </c>
    </row>
    <row r="238" spans="1:12" x14ac:dyDescent="0.25">
      <c r="A238" s="39" t="s">
        <v>1448</v>
      </c>
      <c r="B238" s="40">
        <v>12</v>
      </c>
      <c r="C238" s="46">
        <f t="shared" si="3"/>
        <v>12</v>
      </c>
      <c r="D238" s="17"/>
      <c r="E238" s="17"/>
      <c r="F238" s="17"/>
      <c r="G238" s="17"/>
      <c r="H238" s="17"/>
      <c r="I238" s="17"/>
      <c r="J238" s="17">
        <v>0</v>
      </c>
      <c r="K238" s="17">
        <v>0</v>
      </c>
      <c r="L238" s="17">
        <v>0</v>
      </c>
    </row>
    <row r="239" spans="1:12" x14ac:dyDescent="0.25">
      <c r="A239" s="39" t="s">
        <v>1533</v>
      </c>
      <c r="B239" s="40"/>
      <c r="C239" s="46">
        <f t="shared" si="3"/>
        <v>0</v>
      </c>
      <c r="D239" s="17"/>
      <c r="E239" s="17"/>
      <c r="F239" s="17"/>
      <c r="G239" s="17"/>
      <c r="H239" s="17">
        <v>4</v>
      </c>
      <c r="I239" s="17"/>
      <c r="J239" s="17">
        <v>0</v>
      </c>
      <c r="K239" s="17">
        <v>-4</v>
      </c>
      <c r="L239" s="17">
        <v>0</v>
      </c>
    </row>
    <row r="240" spans="1:12" x14ac:dyDescent="0.25">
      <c r="A240" s="39" t="s">
        <v>752</v>
      </c>
      <c r="B240" s="40"/>
      <c r="C240" s="46">
        <f t="shared" si="3"/>
        <v>0</v>
      </c>
      <c r="D240" s="17"/>
      <c r="E240" s="17"/>
      <c r="F240" s="17"/>
      <c r="G240" s="17"/>
      <c r="H240" s="17"/>
      <c r="I240" s="17"/>
      <c r="J240" s="17">
        <v>0</v>
      </c>
      <c r="K240" s="17">
        <v>0</v>
      </c>
      <c r="L240" s="17">
        <v>0</v>
      </c>
    </row>
    <row r="241" spans="1:12" x14ac:dyDescent="0.25">
      <c r="A241" s="39" t="s">
        <v>307</v>
      </c>
      <c r="B241" s="40"/>
      <c r="C241" s="46">
        <f t="shared" si="3"/>
        <v>0</v>
      </c>
      <c r="D241" s="17"/>
      <c r="E241" s="17"/>
      <c r="F241" s="17"/>
      <c r="G241" s="17"/>
      <c r="H241" s="17"/>
      <c r="I241" s="17"/>
      <c r="J241" s="17">
        <v>0</v>
      </c>
      <c r="K241" s="17">
        <v>0</v>
      </c>
      <c r="L241" s="17">
        <v>0</v>
      </c>
    </row>
    <row r="242" spans="1:12" x14ac:dyDescent="0.25">
      <c r="A242" s="39" t="s">
        <v>309</v>
      </c>
      <c r="B242" s="40"/>
      <c r="C242" s="46">
        <f t="shared" si="3"/>
        <v>0</v>
      </c>
      <c r="D242" s="17"/>
      <c r="E242" s="17"/>
      <c r="F242" s="17"/>
      <c r="G242" s="17"/>
      <c r="H242" s="17"/>
      <c r="I242" s="17"/>
      <c r="J242" s="17">
        <v>0</v>
      </c>
      <c r="K242" s="17">
        <v>0</v>
      </c>
      <c r="L242" s="17">
        <v>0</v>
      </c>
    </row>
    <row r="243" spans="1:12" x14ac:dyDescent="0.25">
      <c r="A243" s="39" t="s">
        <v>311</v>
      </c>
      <c r="B243" s="40"/>
      <c r="C243" s="46">
        <f t="shared" si="3"/>
        <v>0</v>
      </c>
      <c r="D243" s="17"/>
      <c r="E243" s="17"/>
      <c r="F243" s="17"/>
      <c r="G243" s="17"/>
      <c r="H243" s="17"/>
      <c r="I243" s="17"/>
      <c r="J243" s="17">
        <v>0</v>
      </c>
      <c r="K243" s="17">
        <v>0</v>
      </c>
      <c r="L243" s="17">
        <v>0</v>
      </c>
    </row>
    <row r="244" spans="1:12" x14ac:dyDescent="0.25">
      <c r="A244" s="39" t="s">
        <v>313</v>
      </c>
      <c r="B244" s="40"/>
      <c r="C244" s="46">
        <f t="shared" si="3"/>
        <v>0</v>
      </c>
      <c r="D244" s="17"/>
      <c r="E244" s="17"/>
      <c r="F244" s="17"/>
      <c r="G244" s="17"/>
      <c r="H244" s="17"/>
      <c r="I244" s="17"/>
      <c r="J244" s="17">
        <v>0</v>
      </c>
      <c r="K244" s="17">
        <v>0</v>
      </c>
      <c r="L244" s="17">
        <v>0</v>
      </c>
    </row>
    <row r="245" spans="1:12" x14ac:dyDescent="0.25">
      <c r="A245" s="39" t="s">
        <v>315</v>
      </c>
      <c r="B245" s="40">
        <v>36</v>
      </c>
      <c r="C245" s="46">
        <f t="shared" si="3"/>
        <v>36</v>
      </c>
      <c r="D245" s="17"/>
      <c r="E245" s="17"/>
      <c r="F245" s="17"/>
      <c r="G245" s="17"/>
      <c r="H245" s="17"/>
      <c r="I245" s="17"/>
      <c r="J245" s="17">
        <v>0</v>
      </c>
      <c r="K245" s="17">
        <v>0</v>
      </c>
      <c r="L245" s="17">
        <v>0</v>
      </c>
    </row>
    <row r="246" spans="1:12" x14ac:dyDescent="0.25">
      <c r="A246" s="39" t="s">
        <v>317</v>
      </c>
      <c r="B246" s="40"/>
      <c r="C246" s="46">
        <f t="shared" si="3"/>
        <v>0</v>
      </c>
      <c r="D246" s="17"/>
      <c r="E246" s="17"/>
      <c r="F246" s="17"/>
      <c r="G246" s="17"/>
      <c r="H246" s="17"/>
      <c r="I246" s="17"/>
      <c r="J246" s="17">
        <v>0</v>
      </c>
      <c r="K246" s="17">
        <v>0</v>
      </c>
      <c r="L246" s="17">
        <v>0</v>
      </c>
    </row>
    <row r="247" spans="1:12" x14ac:dyDescent="0.25">
      <c r="A247" s="39" t="s">
        <v>319</v>
      </c>
      <c r="B247" s="40"/>
      <c r="C247" s="46">
        <f t="shared" si="3"/>
        <v>0</v>
      </c>
      <c r="D247" s="17"/>
      <c r="E247" s="17"/>
      <c r="F247" s="17"/>
      <c r="G247" s="17"/>
      <c r="H247" s="17"/>
      <c r="I247" s="17"/>
      <c r="J247" s="17">
        <v>0</v>
      </c>
      <c r="K247" s="17">
        <v>0</v>
      </c>
      <c r="L247" s="17">
        <v>0</v>
      </c>
    </row>
    <row r="248" spans="1:12" x14ac:dyDescent="0.25">
      <c r="A248" s="39" t="s">
        <v>1449</v>
      </c>
      <c r="B248" s="40">
        <v>2</v>
      </c>
      <c r="C248" s="46">
        <f t="shared" si="3"/>
        <v>2</v>
      </c>
      <c r="D248" s="17"/>
      <c r="E248" s="17"/>
      <c r="F248" s="17"/>
      <c r="G248" s="17"/>
      <c r="H248" s="17"/>
      <c r="I248" s="17"/>
      <c r="J248" s="17">
        <v>0</v>
      </c>
      <c r="K248" s="17">
        <v>0</v>
      </c>
      <c r="L248" s="17">
        <v>0</v>
      </c>
    </row>
    <row r="249" spans="1:12" x14ac:dyDescent="0.25">
      <c r="A249" s="39" t="s">
        <v>321</v>
      </c>
      <c r="B249" s="40"/>
      <c r="C249" s="46">
        <f t="shared" si="3"/>
        <v>0</v>
      </c>
      <c r="D249" s="17"/>
      <c r="E249" s="17"/>
      <c r="F249" s="17"/>
      <c r="G249" s="17"/>
      <c r="H249" s="17"/>
      <c r="I249" s="17"/>
      <c r="J249" s="17">
        <v>0</v>
      </c>
      <c r="K249" s="17">
        <v>0</v>
      </c>
      <c r="L249" s="17">
        <v>0</v>
      </c>
    </row>
    <row r="250" spans="1:12" x14ac:dyDescent="0.25">
      <c r="A250" s="39" t="s">
        <v>1380</v>
      </c>
      <c r="B250" s="40"/>
      <c r="C250" s="46">
        <f t="shared" si="3"/>
        <v>0</v>
      </c>
      <c r="D250" s="17"/>
      <c r="E250" s="17"/>
      <c r="F250" s="17"/>
      <c r="G250" s="17"/>
      <c r="H250" s="17"/>
      <c r="I250" s="17"/>
      <c r="J250" s="17">
        <v>0</v>
      </c>
      <c r="K250" s="17">
        <v>0</v>
      </c>
      <c r="L250" s="17">
        <v>0</v>
      </c>
    </row>
    <row r="251" spans="1:12" x14ac:dyDescent="0.25">
      <c r="A251" s="39" t="s">
        <v>325</v>
      </c>
      <c r="B251" s="40"/>
      <c r="C251" s="46">
        <f t="shared" si="3"/>
        <v>0</v>
      </c>
      <c r="D251" s="17"/>
      <c r="E251" s="17"/>
      <c r="F251" s="17"/>
      <c r="G251" s="17"/>
      <c r="H251" s="17"/>
      <c r="I251" s="17"/>
      <c r="J251" s="17">
        <v>0</v>
      </c>
      <c r="K251" s="17">
        <v>0</v>
      </c>
      <c r="L251" s="17">
        <v>0</v>
      </c>
    </row>
    <row r="252" spans="1:12" x14ac:dyDescent="0.25">
      <c r="A252" s="39" t="s">
        <v>327</v>
      </c>
      <c r="B252" s="40">
        <v>8</v>
      </c>
      <c r="C252" s="46">
        <f t="shared" si="3"/>
        <v>2</v>
      </c>
      <c r="D252" s="17"/>
      <c r="E252" s="17"/>
      <c r="F252" s="17"/>
      <c r="G252" s="17"/>
      <c r="H252" s="17"/>
      <c r="I252" s="17"/>
      <c r="J252" s="17">
        <v>0</v>
      </c>
      <c r="K252" s="17">
        <v>-6</v>
      </c>
      <c r="L252" s="17">
        <v>0</v>
      </c>
    </row>
    <row r="253" spans="1:12" x14ac:dyDescent="0.25">
      <c r="A253" s="39" t="s">
        <v>329</v>
      </c>
      <c r="B253" s="40"/>
      <c r="C253" s="46">
        <f t="shared" si="3"/>
        <v>0</v>
      </c>
      <c r="D253" s="17"/>
      <c r="E253" s="17"/>
      <c r="F253" s="17"/>
      <c r="G253" s="17"/>
      <c r="H253" s="17"/>
      <c r="I253" s="17"/>
      <c r="J253" s="17">
        <v>0</v>
      </c>
      <c r="K253" s="17">
        <v>0</v>
      </c>
      <c r="L253" s="17">
        <v>0</v>
      </c>
    </row>
    <row r="254" spans="1:12" x14ac:dyDescent="0.25">
      <c r="A254" s="39" t="s">
        <v>331</v>
      </c>
      <c r="B254" s="40"/>
      <c r="C254" s="46">
        <f t="shared" si="3"/>
        <v>0</v>
      </c>
      <c r="D254" s="17"/>
      <c r="E254" s="17"/>
      <c r="F254" s="17"/>
      <c r="G254" s="17"/>
      <c r="H254" s="17"/>
      <c r="I254" s="17"/>
      <c r="J254" s="17">
        <v>0</v>
      </c>
      <c r="K254" s="17">
        <v>0</v>
      </c>
      <c r="L254" s="17">
        <v>0</v>
      </c>
    </row>
    <row r="255" spans="1:12" x14ac:dyDescent="0.25">
      <c r="A255" s="39" t="s">
        <v>333</v>
      </c>
      <c r="B255" s="40">
        <v>7</v>
      </c>
      <c r="C255" s="46">
        <f t="shared" si="3"/>
        <v>0</v>
      </c>
      <c r="D255" s="17"/>
      <c r="E255" s="17"/>
      <c r="F255" s="17"/>
      <c r="G255" s="17"/>
      <c r="H255" s="17"/>
      <c r="I255" s="17"/>
      <c r="J255" s="17">
        <v>0</v>
      </c>
      <c r="K255" s="17">
        <v>-7</v>
      </c>
      <c r="L255" s="17">
        <v>0</v>
      </c>
    </row>
    <row r="256" spans="1:12" x14ac:dyDescent="0.25">
      <c r="A256" s="39" t="s">
        <v>335</v>
      </c>
      <c r="B256" s="40">
        <v>5</v>
      </c>
      <c r="C256" s="46">
        <f t="shared" si="3"/>
        <v>5</v>
      </c>
      <c r="D256" s="17"/>
      <c r="E256" s="17"/>
      <c r="F256" s="17"/>
      <c r="G256" s="17"/>
      <c r="H256" s="17"/>
      <c r="I256" s="17"/>
      <c r="J256" s="17">
        <v>0</v>
      </c>
      <c r="K256" s="17">
        <v>0</v>
      </c>
      <c r="L256" s="17">
        <v>0</v>
      </c>
    </row>
    <row r="257" spans="1:12" x14ac:dyDescent="0.25">
      <c r="A257" s="39" t="s">
        <v>1475</v>
      </c>
      <c r="B257" s="48"/>
      <c r="C257" s="46">
        <f t="shared" si="3"/>
        <v>1</v>
      </c>
      <c r="D257" s="17">
        <v>2</v>
      </c>
      <c r="E257" s="17">
        <v>-1</v>
      </c>
      <c r="F257" s="17"/>
      <c r="G257" s="17"/>
      <c r="H257" s="17"/>
      <c r="I257" s="17"/>
      <c r="J257" s="17">
        <v>0</v>
      </c>
      <c r="K257" s="17">
        <v>0</v>
      </c>
      <c r="L257" s="17">
        <v>0</v>
      </c>
    </row>
    <row r="258" spans="1:12" x14ac:dyDescent="0.25">
      <c r="A258" s="39" t="s">
        <v>1510</v>
      </c>
      <c r="B258" s="48"/>
      <c r="C258" s="46">
        <f t="shared" si="3"/>
        <v>0</v>
      </c>
      <c r="D258" s="17"/>
      <c r="E258" s="17"/>
      <c r="F258" s="17"/>
      <c r="G258" s="17"/>
      <c r="H258" s="17">
        <v>2</v>
      </c>
      <c r="I258" s="17"/>
      <c r="J258" s="17">
        <v>0</v>
      </c>
      <c r="K258" s="17">
        <v>0</v>
      </c>
      <c r="L258" s="17">
        <v>-2</v>
      </c>
    </row>
    <row r="259" spans="1:12" ht="13.2" customHeight="1" x14ac:dyDescent="0.25">
      <c r="A259" s="39" t="s">
        <v>1446</v>
      </c>
      <c r="B259" s="40">
        <v>2</v>
      </c>
      <c r="C259" s="46">
        <f t="shared" si="3"/>
        <v>2</v>
      </c>
      <c r="D259" s="17"/>
      <c r="E259" s="17"/>
      <c r="F259" s="17"/>
      <c r="G259" s="17"/>
      <c r="H259" s="17"/>
      <c r="I259" s="17"/>
      <c r="J259" s="17">
        <v>0</v>
      </c>
      <c r="K259" s="17">
        <v>0</v>
      </c>
      <c r="L259" s="17">
        <v>0</v>
      </c>
    </row>
    <row r="260" spans="1:12" x14ac:dyDescent="0.25">
      <c r="A260" s="39" t="s">
        <v>1447</v>
      </c>
      <c r="B260" s="40">
        <v>1</v>
      </c>
      <c r="C260" s="46">
        <f t="shared" si="3"/>
        <v>1</v>
      </c>
      <c r="D260" s="17"/>
      <c r="E260" s="17"/>
      <c r="F260" s="17"/>
      <c r="G260" s="17"/>
      <c r="H260" s="17"/>
      <c r="I260" s="17"/>
      <c r="J260" s="17">
        <v>0</v>
      </c>
      <c r="K260" s="17">
        <v>0</v>
      </c>
      <c r="L260" s="17">
        <v>0</v>
      </c>
    </row>
    <row r="261" spans="1:12" x14ac:dyDescent="0.25">
      <c r="A261" s="39" t="s">
        <v>602</v>
      </c>
      <c r="B261" s="40"/>
      <c r="C261" s="46">
        <f t="shared" ref="C261:C324" si="4">B261+SUM(D261:L261)</f>
        <v>0</v>
      </c>
      <c r="D261" s="17"/>
      <c r="E261" s="17"/>
      <c r="F261" s="17"/>
      <c r="G261" s="17"/>
      <c r="H261" s="17"/>
      <c r="I261" s="17"/>
      <c r="J261" s="17">
        <v>0</v>
      </c>
      <c r="K261" s="17">
        <v>0</v>
      </c>
      <c r="L261" s="17">
        <v>0</v>
      </c>
    </row>
    <row r="262" spans="1:12" x14ac:dyDescent="0.25">
      <c r="A262" s="39" t="s">
        <v>603</v>
      </c>
      <c r="B262" s="40"/>
      <c r="C262" s="46">
        <f t="shared" si="4"/>
        <v>0</v>
      </c>
      <c r="D262" s="17"/>
      <c r="E262" s="17"/>
      <c r="F262" s="17"/>
      <c r="G262" s="17"/>
      <c r="H262" s="17"/>
      <c r="I262" s="17"/>
      <c r="J262" s="17">
        <v>0</v>
      </c>
      <c r="K262" s="17">
        <v>0</v>
      </c>
      <c r="L262" s="17">
        <v>0</v>
      </c>
    </row>
    <row r="263" spans="1:12" x14ac:dyDescent="0.25">
      <c r="A263" s="39" t="s">
        <v>340</v>
      </c>
      <c r="B263" s="40"/>
      <c r="C263" s="46">
        <f t="shared" si="4"/>
        <v>0</v>
      </c>
      <c r="D263" s="17"/>
      <c r="E263" s="17"/>
      <c r="F263" s="17"/>
      <c r="G263" s="17"/>
      <c r="H263" s="17"/>
      <c r="I263" s="17"/>
      <c r="J263" s="17">
        <v>0</v>
      </c>
      <c r="K263" s="17">
        <v>0</v>
      </c>
      <c r="L263" s="17">
        <v>0</v>
      </c>
    </row>
    <row r="264" spans="1:12" x14ac:dyDescent="0.25">
      <c r="A264" s="39" t="s">
        <v>342</v>
      </c>
      <c r="B264" s="40">
        <v>17</v>
      </c>
      <c r="C264" s="46">
        <f t="shared" si="4"/>
        <v>17</v>
      </c>
      <c r="D264" s="17"/>
      <c r="E264" s="17"/>
      <c r="F264" s="17"/>
      <c r="G264" s="17"/>
      <c r="H264" s="17"/>
      <c r="I264" s="17"/>
      <c r="J264" s="17">
        <v>0</v>
      </c>
      <c r="K264" s="17">
        <v>0</v>
      </c>
      <c r="L264" s="17">
        <v>0</v>
      </c>
    </row>
    <row r="265" spans="1:12" x14ac:dyDescent="0.25">
      <c r="A265" s="39" t="s">
        <v>343</v>
      </c>
      <c r="B265" s="40"/>
      <c r="C265" s="46">
        <f t="shared" si="4"/>
        <v>0</v>
      </c>
      <c r="D265" s="17"/>
      <c r="E265" s="17"/>
      <c r="F265" s="17"/>
      <c r="G265" s="17"/>
      <c r="H265" s="17"/>
      <c r="I265" s="17"/>
      <c r="J265" s="17">
        <v>0</v>
      </c>
      <c r="K265" s="17">
        <v>0</v>
      </c>
      <c r="L265" s="17">
        <v>0</v>
      </c>
    </row>
    <row r="266" spans="1:12" x14ac:dyDescent="0.25">
      <c r="A266" s="39" t="s">
        <v>345</v>
      </c>
      <c r="B266" s="40"/>
      <c r="C266" s="46">
        <f t="shared" si="4"/>
        <v>0</v>
      </c>
      <c r="D266" s="17"/>
      <c r="E266" s="17"/>
      <c r="F266" s="17"/>
      <c r="G266" s="17"/>
      <c r="H266" s="17"/>
      <c r="I266" s="17"/>
      <c r="J266" s="17">
        <v>0</v>
      </c>
      <c r="K266" s="17">
        <v>0</v>
      </c>
      <c r="L266" s="17">
        <v>0</v>
      </c>
    </row>
    <row r="267" spans="1:12" x14ac:dyDescent="0.25">
      <c r="A267" s="39" t="s">
        <v>347</v>
      </c>
      <c r="B267" s="40">
        <v>2</v>
      </c>
      <c r="C267" s="46">
        <f t="shared" si="4"/>
        <v>0</v>
      </c>
      <c r="D267" s="17"/>
      <c r="E267" s="17"/>
      <c r="F267" s="17"/>
      <c r="G267" s="17"/>
      <c r="H267" s="17">
        <v>2</v>
      </c>
      <c r="I267" s="17"/>
      <c r="J267" s="17">
        <v>0</v>
      </c>
      <c r="K267" s="17">
        <v>-4</v>
      </c>
      <c r="L267" s="17">
        <v>0</v>
      </c>
    </row>
    <row r="268" spans="1:12" x14ac:dyDescent="0.25">
      <c r="A268" s="39"/>
      <c r="B268" s="40"/>
      <c r="C268" s="46">
        <f t="shared" si="4"/>
        <v>0</v>
      </c>
      <c r="D268" s="17"/>
      <c r="E268" s="17"/>
      <c r="F268" s="17"/>
      <c r="G268" s="17"/>
      <c r="H268" s="17"/>
      <c r="I268" s="17"/>
      <c r="J268" s="17">
        <v>0</v>
      </c>
      <c r="K268" s="17">
        <v>0</v>
      </c>
      <c r="L268" s="17">
        <v>0</v>
      </c>
    </row>
    <row r="269" spans="1:12" x14ac:dyDescent="0.25">
      <c r="A269" s="39" t="s">
        <v>349</v>
      </c>
      <c r="B269" s="40"/>
      <c r="C269" s="46">
        <f t="shared" si="4"/>
        <v>0</v>
      </c>
      <c r="D269" s="17"/>
      <c r="E269" s="17"/>
      <c r="F269" s="17"/>
      <c r="G269" s="17"/>
      <c r="H269" s="17"/>
      <c r="I269" s="17"/>
      <c r="J269" s="17">
        <v>0</v>
      </c>
      <c r="K269" s="17">
        <v>0</v>
      </c>
      <c r="L269" s="17">
        <v>0</v>
      </c>
    </row>
    <row r="270" spans="1:12" x14ac:dyDescent="0.25">
      <c r="A270" s="39" t="s">
        <v>350</v>
      </c>
      <c r="B270" s="40"/>
      <c r="C270" s="46">
        <f t="shared" si="4"/>
        <v>0</v>
      </c>
      <c r="D270" s="17"/>
      <c r="E270" s="17"/>
      <c r="F270" s="17"/>
      <c r="G270" s="17"/>
      <c r="H270" s="17"/>
      <c r="I270" s="17"/>
      <c r="J270" s="17">
        <v>0</v>
      </c>
      <c r="K270" s="17">
        <v>0</v>
      </c>
      <c r="L270" s="17">
        <v>0</v>
      </c>
    </row>
    <row r="271" spans="1:12" x14ac:dyDescent="0.25">
      <c r="A271" s="39" t="s">
        <v>352</v>
      </c>
      <c r="B271" s="40"/>
      <c r="C271" s="46">
        <f t="shared" si="4"/>
        <v>0</v>
      </c>
      <c r="D271" s="17"/>
      <c r="E271" s="17"/>
      <c r="F271" s="17"/>
      <c r="G271" s="17"/>
      <c r="H271" s="17"/>
      <c r="I271" s="17"/>
      <c r="J271" s="17">
        <v>0</v>
      </c>
      <c r="K271" s="17">
        <v>0</v>
      </c>
      <c r="L271" s="17">
        <v>0</v>
      </c>
    </row>
    <row r="272" spans="1:12" x14ac:dyDescent="0.25">
      <c r="A272" s="39" t="s">
        <v>353</v>
      </c>
      <c r="B272" s="40"/>
      <c r="C272" s="46">
        <f t="shared" si="4"/>
        <v>0</v>
      </c>
      <c r="D272" s="17"/>
      <c r="E272" s="17"/>
      <c r="F272" s="17"/>
      <c r="G272" s="17"/>
      <c r="H272" s="17"/>
      <c r="I272" s="17"/>
      <c r="J272" s="17">
        <v>0</v>
      </c>
      <c r="K272" s="17">
        <v>0</v>
      </c>
      <c r="L272" s="17">
        <v>0</v>
      </c>
    </row>
    <row r="273" spans="1:12" x14ac:dyDescent="0.25">
      <c r="A273" s="39" t="s">
        <v>355</v>
      </c>
      <c r="B273" s="40"/>
      <c r="C273" s="46">
        <f t="shared" si="4"/>
        <v>0</v>
      </c>
      <c r="D273" s="17"/>
      <c r="E273" s="17"/>
      <c r="F273" s="17"/>
      <c r="G273" s="17"/>
      <c r="H273" s="17"/>
      <c r="I273" s="17"/>
      <c r="J273" s="17">
        <v>0</v>
      </c>
      <c r="K273" s="17">
        <v>0</v>
      </c>
      <c r="L273" s="17">
        <v>0</v>
      </c>
    </row>
    <row r="274" spans="1:12" x14ac:dyDescent="0.25">
      <c r="A274" s="39" t="s">
        <v>1420</v>
      </c>
      <c r="B274" s="40"/>
      <c r="C274" s="46">
        <f t="shared" si="4"/>
        <v>0</v>
      </c>
      <c r="D274" s="17"/>
      <c r="E274" s="17"/>
      <c r="F274" s="17"/>
      <c r="G274" s="17"/>
      <c r="H274" s="17"/>
      <c r="I274" s="17"/>
      <c r="J274" s="17">
        <v>0</v>
      </c>
      <c r="K274" s="17">
        <v>0</v>
      </c>
      <c r="L274" s="17">
        <v>0</v>
      </c>
    </row>
    <row r="275" spans="1:12" x14ac:dyDescent="0.25">
      <c r="A275" s="39" t="s">
        <v>356</v>
      </c>
      <c r="B275" s="40"/>
      <c r="C275" s="46">
        <f t="shared" si="4"/>
        <v>0</v>
      </c>
      <c r="D275" s="17"/>
      <c r="E275" s="17"/>
      <c r="F275" s="17"/>
      <c r="G275" s="17"/>
      <c r="H275" s="17"/>
      <c r="I275" s="17"/>
      <c r="J275" s="17">
        <v>0</v>
      </c>
      <c r="K275" s="17">
        <v>0</v>
      </c>
      <c r="L275" s="17">
        <v>0</v>
      </c>
    </row>
    <row r="276" spans="1:12" x14ac:dyDescent="0.25">
      <c r="A276" s="39" t="s">
        <v>358</v>
      </c>
      <c r="B276" s="40"/>
      <c r="C276" s="46">
        <f t="shared" si="4"/>
        <v>0</v>
      </c>
      <c r="D276" s="17"/>
      <c r="E276" s="17"/>
      <c r="F276" s="17"/>
      <c r="G276" s="17"/>
      <c r="H276" s="17"/>
      <c r="I276" s="17"/>
      <c r="J276" s="17">
        <v>0</v>
      </c>
      <c r="K276" s="17">
        <v>0</v>
      </c>
      <c r="L276" s="17">
        <v>0</v>
      </c>
    </row>
    <row r="277" spans="1:12" x14ac:dyDescent="0.25">
      <c r="A277" s="39" t="s">
        <v>1508</v>
      </c>
      <c r="B277" s="40"/>
      <c r="C277" s="46">
        <f t="shared" si="4"/>
        <v>2</v>
      </c>
      <c r="D277" s="17"/>
      <c r="E277" s="17"/>
      <c r="F277" s="17"/>
      <c r="G277" s="17"/>
      <c r="H277" s="17">
        <v>2</v>
      </c>
      <c r="I277" s="17"/>
      <c r="J277" s="17">
        <v>0</v>
      </c>
      <c r="K277" s="17">
        <v>0</v>
      </c>
      <c r="L277" s="17">
        <v>0</v>
      </c>
    </row>
    <row r="278" spans="1:12" x14ac:dyDescent="0.25">
      <c r="A278" s="39" t="s">
        <v>360</v>
      </c>
      <c r="B278" s="40"/>
      <c r="C278" s="46">
        <f t="shared" si="4"/>
        <v>0</v>
      </c>
      <c r="D278" s="17"/>
      <c r="E278" s="17"/>
      <c r="F278" s="17"/>
      <c r="G278" s="17"/>
      <c r="H278" s="17"/>
      <c r="I278" s="17"/>
      <c r="J278" s="17">
        <v>0</v>
      </c>
      <c r="K278" s="17">
        <v>0</v>
      </c>
      <c r="L278" s="17">
        <v>0</v>
      </c>
    </row>
    <row r="279" spans="1:12" x14ac:dyDescent="0.25">
      <c r="A279" s="39" t="s">
        <v>362</v>
      </c>
      <c r="B279" s="40"/>
      <c r="C279" s="46">
        <f t="shared" si="4"/>
        <v>0</v>
      </c>
      <c r="D279" s="17"/>
      <c r="E279" s="17"/>
      <c r="F279" s="17"/>
      <c r="G279" s="17"/>
      <c r="H279" s="17"/>
      <c r="I279" s="17"/>
      <c r="J279" s="17">
        <v>0</v>
      </c>
      <c r="K279" s="17">
        <v>0</v>
      </c>
      <c r="L279" s="17">
        <v>0</v>
      </c>
    </row>
    <row r="280" spans="1:12" x14ac:dyDescent="0.25">
      <c r="A280" s="39" t="s">
        <v>364</v>
      </c>
      <c r="B280" s="40"/>
      <c r="C280" s="46">
        <f t="shared" si="4"/>
        <v>0</v>
      </c>
      <c r="D280" s="17"/>
      <c r="E280" s="17"/>
      <c r="F280" s="17"/>
      <c r="G280" s="17"/>
      <c r="H280" s="17"/>
      <c r="I280" s="17"/>
      <c r="J280" s="17">
        <v>0</v>
      </c>
      <c r="K280" s="17">
        <v>0</v>
      </c>
      <c r="L280" s="17">
        <v>0</v>
      </c>
    </row>
    <row r="281" spans="1:12" x14ac:dyDescent="0.25">
      <c r="A281" s="39" t="s">
        <v>366</v>
      </c>
      <c r="B281" s="40"/>
      <c r="C281" s="46">
        <f t="shared" si="4"/>
        <v>0</v>
      </c>
      <c r="D281" s="17"/>
      <c r="E281" s="17"/>
      <c r="F281" s="17"/>
      <c r="G281" s="17"/>
      <c r="H281" s="17"/>
      <c r="I281" s="17"/>
      <c r="J281" s="17">
        <v>0</v>
      </c>
      <c r="K281" s="17">
        <v>0</v>
      </c>
      <c r="L281" s="17">
        <v>0</v>
      </c>
    </row>
    <row r="282" spans="1:12" x14ac:dyDescent="0.25">
      <c r="A282" s="39" t="s">
        <v>368</v>
      </c>
      <c r="B282" s="40"/>
      <c r="C282" s="46">
        <f t="shared" si="4"/>
        <v>0</v>
      </c>
      <c r="D282" s="17"/>
      <c r="E282" s="17"/>
      <c r="F282" s="17"/>
      <c r="G282" s="17"/>
      <c r="H282" s="17"/>
      <c r="I282" s="17"/>
      <c r="J282" s="17">
        <v>0</v>
      </c>
      <c r="K282" s="17">
        <v>0</v>
      </c>
      <c r="L282" s="17">
        <v>0</v>
      </c>
    </row>
    <row r="283" spans="1:12" x14ac:dyDescent="0.25">
      <c r="A283" s="39" t="s">
        <v>1507</v>
      </c>
      <c r="B283" s="40"/>
      <c r="C283" s="46">
        <f t="shared" si="4"/>
        <v>2</v>
      </c>
      <c r="D283" s="17"/>
      <c r="E283" s="17"/>
      <c r="F283" s="17"/>
      <c r="G283" s="17"/>
      <c r="H283" s="17">
        <v>2</v>
      </c>
      <c r="I283" s="17"/>
      <c r="J283" s="17">
        <v>0</v>
      </c>
      <c r="K283" s="17">
        <v>0</v>
      </c>
      <c r="L283" s="17">
        <v>0</v>
      </c>
    </row>
    <row r="284" spans="1:12" x14ac:dyDescent="0.25">
      <c r="A284" s="39" t="s">
        <v>370</v>
      </c>
      <c r="B284" s="40">
        <v>1</v>
      </c>
      <c r="C284" s="46">
        <f t="shared" si="4"/>
        <v>1</v>
      </c>
      <c r="D284" s="17"/>
      <c r="E284" s="17"/>
      <c r="F284" s="17"/>
      <c r="G284" s="17"/>
      <c r="H284" s="17"/>
      <c r="I284" s="17"/>
      <c r="J284" s="17">
        <v>0</v>
      </c>
      <c r="K284" s="17">
        <v>0</v>
      </c>
      <c r="L284" s="17">
        <v>0</v>
      </c>
    </row>
    <row r="285" spans="1:12" x14ac:dyDescent="0.25">
      <c r="A285" s="39" t="s">
        <v>372</v>
      </c>
      <c r="B285" s="40"/>
      <c r="C285" s="46">
        <f t="shared" si="4"/>
        <v>0</v>
      </c>
      <c r="D285" s="17"/>
      <c r="E285" s="17"/>
      <c r="F285" s="17"/>
      <c r="G285" s="17"/>
      <c r="H285" s="17"/>
      <c r="I285" s="17"/>
      <c r="J285" s="17">
        <v>0</v>
      </c>
      <c r="K285" s="17">
        <v>0</v>
      </c>
      <c r="L285" s="17">
        <v>0</v>
      </c>
    </row>
    <row r="286" spans="1:12" x14ac:dyDescent="0.25">
      <c r="A286" s="39" t="s">
        <v>374</v>
      </c>
      <c r="B286" s="40"/>
      <c r="C286" s="46">
        <f t="shared" si="4"/>
        <v>0</v>
      </c>
      <c r="D286" s="17"/>
      <c r="E286" s="17"/>
      <c r="F286" s="17"/>
      <c r="G286" s="17"/>
      <c r="H286" s="17"/>
      <c r="I286" s="17"/>
      <c r="J286" s="17">
        <v>0</v>
      </c>
      <c r="K286" s="17">
        <v>0</v>
      </c>
      <c r="L286" s="17">
        <v>0</v>
      </c>
    </row>
    <row r="287" spans="1:12" x14ac:dyDescent="0.25">
      <c r="A287" s="39" t="s">
        <v>376</v>
      </c>
      <c r="B287" s="40"/>
      <c r="C287" s="46">
        <f t="shared" si="4"/>
        <v>0</v>
      </c>
      <c r="D287" s="17"/>
      <c r="E287" s="17"/>
      <c r="F287" s="17"/>
      <c r="G287" s="17"/>
      <c r="H287" s="17"/>
      <c r="I287" s="17"/>
      <c r="J287" s="17">
        <v>0</v>
      </c>
      <c r="K287" s="17">
        <v>0</v>
      </c>
      <c r="L287" s="17">
        <v>0</v>
      </c>
    </row>
    <row r="288" spans="1:12" x14ac:dyDescent="0.25">
      <c r="A288" s="39" t="s">
        <v>378</v>
      </c>
      <c r="B288" s="40"/>
      <c r="C288" s="46">
        <f t="shared" si="4"/>
        <v>0</v>
      </c>
      <c r="D288" s="17"/>
      <c r="E288" s="17"/>
      <c r="F288" s="17"/>
      <c r="G288" s="17"/>
      <c r="H288" s="17"/>
      <c r="I288" s="17"/>
      <c r="J288" s="17">
        <v>0</v>
      </c>
      <c r="K288" s="17">
        <v>0</v>
      </c>
      <c r="L288" s="17">
        <v>0</v>
      </c>
    </row>
    <row r="289" spans="1:12" x14ac:dyDescent="0.25">
      <c r="A289" s="39" t="s">
        <v>382</v>
      </c>
      <c r="B289" s="40"/>
      <c r="C289" s="46">
        <f t="shared" si="4"/>
        <v>0</v>
      </c>
      <c r="D289" s="17"/>
      <c r="E289" s="17"/>
      <c r="F289" s="17"/>
      <c r="G289" s="17"/>
      <c r="H289" s="17"/>
      <c r="I289" s="17"/>
      <c r="J289" s="17">
        <v>0</v>
      </c>
      <c r="K289" s="17">
        <v>0</v>
      </c>
      <c r="L289" s="17">
        <v>0</v>
      </c>
    </row>
    <row r="290" spans="1:12" x14ac:dyDescent="0.25">
      <c r="A290" s="39" t="s">
        <v>1337</v>
      </c>
      <c r="B290" s="40"/>
      <c r="C290" s="46">
        <f t="shared" si="4"/>
        <v>0</v>
      </c>
      <c r="D290" s="17"/>
      <c r="E290" s="17"/>
      <c r="F290" s="17"/>
      <c r="G290" s="17"/>
      <c r="H290" s="17"/>
      <c r="I290" s="17"/>
      <c r="J290" s="17">
        <v>0</v>
      </c>
      <c r="K290" s="17">
        <v>0</v>
      </c>
      <c r="L290" s="17">
        <v>0</v>
      </c>
    </row>
    <row r="291" spans="1:12" x14ac:dyDescent="0.25">
      <c r="A291" s="39" t="s">
        <v>1338</v>
      </c>
      <c r="B291" s="40"/>
      <c r="C291" s="46">
        <f t="shared" si="4"/>
        <v>0</v>
      </c>
      <c r="D291" s="17"/>
      <c r="E291" s="17"/>
      <c r="F291" s="17"/>
      <c r="G291" s="17"/>
      <c r="H291" s="17"/>
      <c r="I291" s="17"/>
      <c r="J291" s="17">
        <v>0</v>
      </c>
      <c r="K291" s="17">
        <v>0</v>
      </c>
      <c r="L291" s="17">
        <v>0</v>
      </c>
    </row>
    <row r="292" spans="1:12" x14ac:dyDescent="0.25">
      <c r="A292" s="39" t="s">
        <v>380</v>
      </c>
      <c r="B292" s="40"/>
      <c r="C292" s="46">
        <f t="shared" si="4"/>
        <v>0</v>
      </c>
      <c r="D292" s="17"/>
      <c r="E292" s="17"/>
      <c r="F292" s="17"/>
      <c r="G292" s="17"/>
      <c r="H292" s="17"/>
      <c r="I292" s="17"/>
      <c r="J292" s="17">
        <v>0</v>
      </c>
      <c r="K292" s="17">
        <v>0</v>
      </c>
      <c r="L292" s="17">
        <v>0</v>
      </c>
    </row>
    <row r="293" spans="1:12" x14ac:dyDescent="0.25">
      <c r="A293" s="39" t="s">
        <v>384</v>
      </c>
      <c r="B293" s="40"/>
      <c r="C293" s="46">
        <f t="shared" si="4"/>
        <v>3</v>
      </c>
      <c r="D293" s="17"/>
      <c r="E293" s="17"/>
      <c r="F293" s="17"/>
      <c r="G293" s="17"/>
      <c r="H293" s="17">
        <v>3</v>
      </c>
      <c r="I293" s="17"/>
      <c r="J293" s="17">
        <v>0</v>
      </c>
      <c r="K293" s="17">
        <v>0</v>
      </c>
      <c r="L293" s="17">
        <v>0</v>
      </c>
    </row>
    <row r="294" spans="1:12" x14ac:dyDescent="0.25">
      <c r="A294" s="39" t="s">
        <v>386</v>
      </c>
      <c r="B294" s="40"/>
      <c r="C294" s="46">
        <f t="shared" si="4"/>
        <v>0</v>
      </c>
      <c r="D294" s="17"/>
      <c r="E294" s="17"/>
      <c r="F294" s="17"/>
      <c r="G294" s="17"/>
      <c r="H294" s="17"/>
      <c r="I294" s="17"/>
      <c r="J294" s="17">
        <v>0</v>
      </c>
      <c r="K294" s="17">
        <v>0</v>
      </c>
      <c r="L294" s="17">
        <v>0</v>
      </c>
    </row>
    <row r="295" spans="1:12" x14ac:dyDescent="0.25">
      <c r="A295" s="39" t="s">
        <v>388</v>
      </c>
      <c r="B295" s="40"/>
      <c r="C295" s="46">
        <f t="shared" si="4"/>
        <v>0</v>
      </c>
      <c r="D295" s="17"/>
      <c r="E295" s="17"/>
      <c r="F295" s="17"/>
      <c r="G295" s="17"/>
      <c r="H295" s="17"/>
      <c r="I295" s="17"/>
      <c r="J295" s="17">
        <v>0</v>
      </c>
      <c r="K295" s="17">
        <v>0</v>
      </c>
      <c r="L295" s="17">
        <v>0</v>
      </c>
    </row>
    <row r="296" spans="1:12" x14ac:dyDescent="0.25">
      <c r="A296" s="39" t="s">
        <v>390</v>
      </c>
      <c r="B296" s="40">
        <v>1</v>
      </c>
      <c r="C296" s="46">
        <f t="shared" si="4"/>
        <v>1</v>
      </c>
      <c r="D296" s="17"/>
      <c r="E296" s="17"/>
      <c r="F296" s="17"/>
      <c r="G296" s="17"/>
      <c r="H296" s="17"/>
      <c r="I296" s="17"/>
      <c r="J296" s="17">
        <v>0</v>
      </c>
      <c r="K296" s="17">
        <v>0</v>
      </c>
      <c r="L296" s="17">
        <v>0</v>
      </c>
    </row>
    <row r="297" spans="1:12" x14ac:dyDescent="0.25">
      <c r="A297" s="39" t="s">
        <v>1411</v>
      </c>
      <c r="B297" s="40"/>
      <c r="C297" s="46">
        <f t="shared" si="4"/>
        <v>0</v>
      </c>
      <c r="D297" s="17"/>
      <c r="E297" s="17"/>
      <c r="F297" s="17"/>
      <c r="G297" s="17"/>
      <c r="H297" s="17"/>
      <c r="I297" s="17"/>
      <c r="J297" s="17">
        <v>0</v>
      </c>
      <c r="K297" s="17">
        <v>0</v>
      </c>
      <c r="L297" s="17">
        <v>0</v>
      </c>
    </row>
    <row r="298" spans="1:12" x14ac:dyDescent="0.25">
      <c r="A298" s="39" t="s">
        <v>1412</v>
      </c>
      <c r="B298" s="40"/>
      <c r="C298" s="46">
        <f t="shared" si="4"/>
        <v>0</v>
      </c>
      <c r="D298" s="17"/>
      <c r="E298" s="17"/>
      <c r="F298" s="17"/>
      <c r="G298" s="17"/>
      <c r="H298" s="17"/>
      <c r="I298" s="17"/>
      <c r="J298" s="17">
        <v>0</v>
      </c>
      <c r="K298" s="17">
        <v>0</v>
      </c>
      <c r="L298" s="17">
        <v>0</v>
      </c>
    </row>
    <row r="299" spans="1:12" x14ac:dyDescent="0.25">
      <c r="A299" s="39" t="s">
        <v>395</v>
      </c>
      <c r="B299" s="40">
        <v>10</v>
      </c>
      <c r="C299" s="46">
        <f t="shared" si="4"/>
        <v>10</v>
      </c>
      <c r="D299" s="17"/>
      <c r="E299" s="17"/>
      <c r="F299" s="17"/>
      <c r="G299" s="17"/>
      <c r="H299" s="17"/>
      <c r="I299" s="17"/>
      <c r="J299" s="17">
        <v>0</v>
      </c>
      <c r="K299" s="17">
        <v>0</v>
      </c>
      <c r="L299" s="17">
        <v>0</v>
      </c>
    </row>
    <row r="300" spans="1:12" x14ac:dyDescent="0.25">
      <c r="A300" s="39" t="s">
        <v>396</v>
      </c>
      <c r="B300" s="40">
        <v>17</v>
      </c>
      <c r="C300" s="46">
        <f t="shared" si="4"/>
        <v>17</v>
      </c>
      <c r="D300" s="17"/>
      <c r="E300" s="17"/>
      <c r="F300" s="17"/>
      <c r="G300" s="17"/>
      <c r="H300" s="17"/>
      <c r="I300" s="17"/>
      <c r="J300" s="17">
        <v>0</v>
      </c>
      <c r="K300" s="17">
        <v>0</v>
      </c>
      <c r="L300" s="17">
        <v>0</v>
      </c>
    </row>
    <row r="301" spans="1:12" x14ac:dyDescent="0.25">
      <c r="A301" s="39" t="s">
        <v>397</v>
      </c>
      <c r="B301" s="40">
        <v>10</v>
      </c>
      <c r="C301" s="46">
        <f t="shared" si="4"/>
        <v>10</v>
      </c>
      <c r="D301" s="17"/>
      <c r="E301" s="17"/>
      <c r="F301" s="17"/>
      <c r="G301" s="17"/>
      <c r="H301" s="17"/>
      <c r="I301" s="17"/>
      <c r="J301" s="17">
        <v>0</v>
      </c>
      <c r="K301" s="17">
        <v>0</v>
      </c>
      <c r="L301" s="17">
        <v>0</v>
      </c>
    </row>
    <row r="302" spans="1:12" x14ac:dyDescent="0.25">
      <c r="A302" s="39" t="s">
        <v>398</v>
      </c>
      <c r="B302" s="40">
        <v>9</v>
      </c>
      <c r="C302" s="46">
        <f t="shared" si="4"/>
        <v>9</v>
      </c>
      <c r="D302" s="17"/>
      <c r="E302" s="17"/>
      <c r="F302" s="17"/>
      <c r="G302" s="17"/>
      <c r="H302" s="17"/>
      <c r="I302" s="17"/>
      <c r="J302" s="17">
        <v>0</v>
      </c>
      <c r="K302" s="17">
        <v>0</v>
      </c>
      <c r="L302" s="17">
        <v>0</v>
      </c>
    </row>
    <row r="303" spans="1:12" x14ac:dyDescent="0.25">
      <c r="A303" s="39" t="s">
        <v>400</v>
      </c>
      <c r="B303" s="40">
        <v>8</v>
      </c>
      <c r="C303" s="46">
        <f t="shared" si="4"/>
        <v>8</v>
      </c>
      <c r="D303" s="17"/>
      <c r="E303" s="17"/>
      <c r="F303" s="17"/>
      <c r="G303" s="17"/>
      <c r="H303" s="17"/>
      <c r="I303" s="17"/>
      <c r="J303" s="17">
        <v>0</v>
      </c>
      <c r="K303" s="17">
        <v>0</v>
      </c>
      <c r="L303" s="17">
        <v>0</v>
      </c>
    </row>
    <row r="304" spans="1:12" x14ac:dyDescent="0.25">
      <c r="A304" s="39" t="s">
        <v>632</v>
      </c>
      <c r="B304" s="40">
        <v>8</v>
      </c>
      <c r="C304" s="46">
        <f t="shared" si="4"/>
        <v>8</v>
      </c>
      <c r="D304" s="17"/>
      <c r="E304" s="17"/>
      <c r="F304" s="17"/>
      <c r="G304" s="17"/>
      <c r="H304" s="17"/>
      <c r="I304" s="17"/>
      <c r="J304" s="17">
        <v>0</v>
      </c>
      <c r="K304" s="17">
        <v>0</v>
      </c>
      <c r="L304" s="17">
        <v>0</v>
      </c>
    </row>
    <row r="305" spans="1:12" x14ac:dyDescent="0.25">
      <c r="A305" s="39" t="s">
        <v>633</v>
      </c>
      <c r="B305" s="40"/>
      <c r="C305" s="46">
        <f t="shared" si="4"/>
        <v>0</v>
      </c>
      <c r="D305" s="17"/>
      <c r="E305" s="17"/>
      <c r="F305" s="17"/>
      <c r="G305" s="17"/>
      <c r="H305" s="17"/>
      <c r="I305" s="17"/>
      <c r="J305" s="17">
        <v>0</v>
      </c>
      <c r="K305" s="17">
        <v>0</v>
      </c>
      <c r="L305" s="17">
        <v>0</v>
      </c>
    </row>
    <row r="306" spans="1:12" x14ac:dyDescent="0.25">
      <c r="A306" s="39" t="s">
        <v>403</v>
      </c>
      <c r="B306" s="48">
        <v>20</v>
      </c>
      <c r="C306" s="46">
        <f t="shared" si="4"/>
        <v>80</v>
      </c>
      <c r="D306" s="17">
        <v>60</v>
      </c>
      <c r="E306" s="17">
        <v>-20</v>
      </c>
      <c r="F306" s="17"/>
      <c r="G306" s="17"/>
      <c r="H306" s="17">
        <v>60</v>
      </c>
      <c r="I306" s="17"/>
      <c r="J306" s="17">
        <v>-40</v>
      </c>
      <c r="K306" s="17">
        <v>0</v>
      </c>
      <c r="L306" s="17">
        <v>0</v>
      </c>
    </row>
    <row r="307" spans="1:12" x14ac:dyDescent="0.25">
      <c r="A307" s="39" t="s">
        <v>1453</v>
      </c>
      <c r="B307" s="40">
        <v>5</v>
      </c>
      <c r="C307" s="46">
        <f t="shared" si="4"/>
        <v>5</v>
      </c>
      <c r="D307" s="17"/>
      <c r="E307" s="17"/>
      <c r="F307" s="17"/>
      <c r="G307" s="17"/>
      <c r="H307" s="17"/>
      <c r="I307" s="17"/>
      <c r="J307" s="17">
        <v>0</v>
      </c>
      <c r="K307" s="17">
        <v>0</v>
      </c>
      <c r="L307" s="17">
        <v>0</v>
      </c>
    </row>
    <row r="308" spans="1:12" x14ac:dyDescent="0.25">
      <c r="A308" s="39" t="s">
        <v>405</v>
      </c>
      <c r="B308" s="40"/>
      <c r="C308" s="46">
        <f t="shared" si="4"/>
        <v>0</v>
      </c>
      <c r="D308" s="17"/>
      <c r="E308" s="17"/>
      <c r="F308" s="17"/>
      <c r="G308" s="17"/>
      <c r="H308" s="17"/>
      <c r="I308" s="17"/>
      <c r="J308" s="17">
        <v>0</v>
      </c>
      <c r="K308" s="17">
        <v>0</v>
      </c>
      <c r="L308" s="17">
        <v>0</v>
      </c>
    </row>
    <row r="309" spans="1:12" x14ac:dyDescent="0.25">
      <c r="A309" s="39" t="s">
        <v>1138</v>
      </c>
      <c r="B309" s="40"/>
      <c r="C309" s="46">
        <f t="shared" si="4"/>
        <v>0</v>
      </c>
      <c r="D309" s="17"/>
      <c r="E309" s="17"/>
      <c r="F309" s="17"/>
      <c r="G309" s="17"/>
      <c r="H309" s="17"/>
      <c r="I309" s="17"/>
      <c r="J309" s="17">
        <v>0</v>
      </c>
      <c r="K309" s="17">
        <v>0</v>
      </c>
      <c r="L309" s="17">
        <v>0</v>
      </c>
    </row>
    <row r="310" spans="1:12" x14ac:dyDescent="0.25">
      <c r="A310" s="39" t="s">
        <v>1399</v>
      </c>
      <c r="B310" s="40"/>
      <c r="C310" s="46">
        <f t="shared" si="4"/>
        <v>0</v>
      </c>
      <c r="D310" s="17"/>
      <c r="E310" s="17"/>
      <c r="F310" s="17"/>
      <c r="G310" s="17"/>
      <c r="H310" s="17"/>
      <c r="I310" s="17"/>
      <c r="J310" s="17">
        <v>0</v>
      </c>
      <c r="K310" s="17">
        <v>0</v>
      </c>
      <c r="L310" s="17">
        <v>0</v>
      </c>
    </row>
    <row r="311" spans="1:12" x14ac:dyDescent="0.25">
      <c r="A311" s="39" t="s">
        <v>409</v>
      </c>
      <c r="B311" s="40"/>
      <c r="C311" s="46">
        <f t="shared" si="4"/>
        <v>0</v>
      </c>
      <c r="D311" s="17"/>
      <c r="E311" s="17"/>
      <c r="F311" s="17"/>
      <c r="G311" s="17"/>
      <c r="H311" s="17"/>
      <c r="I311" s="17"/>
      <c r="J311" s="17">
        <v>0</v>
      </c>
      <c r="K311" s="17">
        <v>0</v>
      </c>
      <c r="L311" s="17">
        <v>0</v>
      </c>
    </row>
    <row r="312" spans="1:12" x14ac:dyDescent="0.25">
      <c r="A312" s="39" t="s">
        <v>1450</v>
      </c>
      <c r="B312" s="40">
        <v>10</v>
      </c>
      <c r="C312" s="46">
        <f t="shared" si="4"/>
        <v>10</v>
      </c>
      <c r="D312" s="17"/>
      <c r="E312" s="17"/>
      <c r="F312" s="17"/>
      <c r="G312" s="17"/>
      <c r="H312" s="17"/>
      <c r="I312" s="17"/>
      <c r="J312" s="17">
        <v>0</v>
      </c>
      <c r="K312" s="17">
        <v>0</v>
      </c>
      <c r="L312" s="17">
        <v>0</v>
      </c>
    </row>
    <row r="313" spans="1:12" x14ac:dyDescent="0.25">
      <c r="A313" s="39" t="s">
        <v>1451</v>
      </c>
      <c r="B313" s="40">
        <v>40</v>
      </c>
      <c r="C313" s="46">
        <f t="shared" si="4"/>
        <v>190</v>
      </c>
      <c r="D313" s="17">
        <v>150</v>
      </c>
      <c r="E313" s="17"/>
      <c r="F313" s="17"/>
      <c r="G313" s="17"/>
      <c r="H313" s="17"/>
      <c r="I313" s="17"/>
      <c r="J313" s="17">
        <v>0</v>
      </c>
      <c r="K313" s="17">
        <v>0</v>
      </c>
      <c r="L313" s="17">
        <v>0</v>
      </c>
    </row>
    <row r="314" spans="1:12" x14ac:dyDescent="0.25">
      <c r="A314" s="39" t="s">
        <v>413</v>
      </c>
      <c r="B314" s="40"/>
      <c r="C314" s="46">
        <f t="shared" si="4"/>
        <v>0</v>
      </c>
      <c r="D314" s="17"/>
      <c r="E314" s="17"/>
      <c r="F314" s="17"/>
      <c r="G314" s="17"/>
      <c r="H314" s="17"/>
      <c r="I314" s="17"/>
      <c r="J314" s="17">
        <v>0</v>
      </c>
      <c r="K314" s="17">
        <v>0</v>
      </c>
      <c r="L314" s="17">
        <v>0</v>
      </c>
    </row>
    <row r="315" spans="1:12" x14ac:dyDescent="0.25">
      <c r="A315" s="39" t="s">
        <v>1330</v>
      </c>
      <c r="B315" s="40">
        <v>132</v>
      </c>
      <c r="C315" s="46">
        <f t="shared" si="4"/>
        <v>132</v>
      </c>
      <c r="D315" s="17"/>
      <c r="E315" s="17"/>
      <c r="F315" s="17"/>
      <c r="G315" s="17"/>
      <c r="H315" s="17"/>
      <c r="I315" s="17"/>
      <c r="J315" s="17">
        <v>0</v>
      </c>
      <c r="K315" s="17">
        <v>0</v>
      </c>
      <c r="L315" s="17">
        <v>0</v>
      </c>
    </row>
    <row r="316" spans="1:12" x14ac:dyDescent="0.25">
      <c r="A316" s="39" t="s">
        <v>414</v>
      </c>
      <c r="B316" s="40"/>
      <c r="C316" s="46">
        <f t="shared" si="4"/>
        <v>0</v>
      </c>
      <c r="D316" s="17"/>
      <c r="E316" s="17"/>
      <c r="F316" s="17"/>
      <c r="G316" s="17"/>
      <c r="H316" s="17"/>
      <c r="I316" s="17"/>
      <c r="J316" s="17">
        <v>0</v>
      </c>
      <c r="K316" s="17">
        <v>0</v>
      </c>
      <c r="L316" s="17">
        <v>0</v>
      </c>
    </row>
    <row r="317" spans="1:12" x14ac:dyDescent="0.25">
      <c r="A317" s="39" t="s">
        <v>1534</v>
      </c>
      <c r="B317" s="40">
        <v>48</v>
      </c>
      <c r="C317" s="46">
        <f t="shared" si="4"/>
        <v>48</v>
      </c>
      <c r="D317" s="17"/>
      <c r="E317" s="17"/>
      <c r="F317" s="17"/>
      <c r="G317" s="17"/>
      <c r="H317" s="17"/>
      <c r="I317" s="17"/>
      <c r="J317" s="17">
        <v>0</v>
      </c>
      <c r="K317" s="17">
        <v>0</v>
      </c>
      <c r="L317" s="17">
        <v>0</v>
      </c>
    </row>
    <row r="318" spans="1:12" x14ac:dyDescent="0.25">
      <c r="A318" s="39" t="s">
        <v>1331</v>
      </c>
      <c r="B318" s="40"/>
      <c r="C318" s="46">
        <f t="shared" si="4"/>
        <v>0</v>
      </c>
      <c r="D318" s="17"/>
      <c r="E318" s="17"/>
      <c r="F318" s="17"/>
      <c r="G318" s="17"/>
      <c r="H318" s="17"/>
      <c r="I318" s="17"/>
      <c r="J318" s="17">
        <v>0</v>
      </c>
      <c r="K318" s="17">
        <v>0</v>
      </c>
      <c r="L318" s="17">
        <v>0</v>
      </c>
    </row>
    <row r="319" spans="1:12" x14ac:dyDescent="0.25">
      <c r="A319" s="39" t="s">
        <v>417</v>
      </c>
      <c r="B319" s="40">
        <v>20</v>
      </c>
      <c r="C319" s="46">
        <f t="shared" si="4"/>
        <v>20</v>
      </c>
      <c r="D319" s="17"/>
      <c r="E319" s="17"/>
      <c r="F319" s="17"/>
      <c r="G319" s="17"/>
      <c r="H319" s="17"/>
      <c r="I319" s="17"/>
      <c r="J319" s="17">
        <v>0</v>
      </c>
      <c r="K319" s="17">
        <v>0</v>
      </c>
      <c r="L319" s="17">
        <v>0</v>
      </c>
    </row>
    <row r="320" spans="1:12" x14ac:dyDescent="0.25">
      <c r="A320" s="39" t="s">
        <v>418</v>
      </c>
      <c r="B320" s="40">
        <v>10</v>
      </c>
      <c r="C320" s="46">
        <f t="shared" si="4"/>
        <v>10</v>
      </c>
      <c r="D320" s="17"/>
      <c r="E320" s="17"/>
      <c r="F320" s="17"/>
      <c r="G320" s="17"/>
      <c r="H320" s="17"/>
      <c r="I320" s="17"/>
      <c r="J320" s="17">
        <v>0</v>
      </c>
      <c r="K320" s="17">
        <v>0</v>
      </c>
      <c r="L320" s="17">
        <v>0</v>
      </c>
    </row>
    <row r="321" spans="1:12" x14ac:dyDescent="0.25">
      <c r="A321" s="39" t="s">
        <v>1452</v>
      </c>
      <c r="B321" s="40"/>
      <c r="C321" s="46">
        <f t="shared" si="4"/>
        <v>0</v>
      </c>
      <c r="D321" s="17"/>
      <c r="E321" s="17"/>
      <c r="F321" s="17"/>
      <c r="G321" s="17"/>
      <c r="H321" s="17"/>
      <c r="I321" s="17"/>
      <c r="J321" s="17">
        <v>0</v>
      </c>
      <c r="K321" s="17">
        <v>0</v>
      </c>
      <c r="L321" s="17">
        <v>0</v>
      </c>
    </row>
    <row r="322" spans="1:12" x14ac:dyDescent="0.25">
      <c r="A322" s="39" t="s">
        <v>419</v>
      </c>
      <c r="B322" s="40">
        <v>210</v>
      </c>
      <c r="C322" s="46">
        <f t="shared" si="4"/>
        <v>160</v>
      </c>
      <c r="D322" s="17"/>
      <c r="E322" s="17"/>
      <c r="F322" s="17"/>
      <c r="G322" s="17"/>
      <c r="H322" s="17"/>
      <c r="I322" s="17"/>
      <c r="J322" s="17">
        <v>-50</v>
      </c>
      <c r="K322" s="17">
        <v>0</v>
      </c>
      <c r="L322" s="17">
        <v>0</v>
      </c>
    </row>
    <row r="323" spans="1:12" x14ac:dyDescent="0.25">
      <c r="A323" s="39" t="s">
        <v>1454</v>
      </c>
      <c r="B323" s="40">
        <v>30</v>
      </c>
      <c r="C323" s="46">
        <f t="shared" si="4"/>
        <v>24</v>
      </c>
      <c r="D323" s="17"/>
      <c r="E323" s="17"/>
      <c r="F323" s="17"/>
      <c r="G323" s="17"/>
      <c r="H323" s="17"/>
      <c r="I323" s="17"/>
      <c r="J323" s="17">
        <v>-6</v>
      </c>
      <c r="K323" s="17">
        <v>0</v>
      </c>
      <c r="L323" s="17">
        <v>0</v>
      </c>
    </row>
    <row r="324" spans="1:12" x14ac:dyDescent="0.25">
      <c r="A324" s="39" t="s">
        <v>1455</v>
      </c>
      <c r="B324" s="40">
        <v>12</v>
      </c>
      <c r="C324" s="46">
        <f t="shared" si="4"/>
        <v>12</v>
      </c>
      <c r="D324" s="17"/>
      <c r="E324" s="17"/>
      <c r="F324" s="17"/>
      <c r="G324" s="17"/>
      <c r="H324" s="17"/>
      <c r="I324" s="17"/>
      <c r="J324" s="17">
        <v>0</v>
      </c>
      <c r="K324" s="17">
        <v>0</v>
      </c>
      <c r="L324" s="17">
        <v>0</v>
      </c>
    </row>
    <row r="325" spans="1:12" x14ac:dyDescent="0.25">
      <c r="A325" s="39" t="s">
        <v>1456</v>
      </c>
      <c r="B325" s="40">
        <v>11</v>
      </c>
      <c r="C325" s="46">
        <f t="shared" ref="C325:C388" si="5">B325+SUM(D325:L325)</f>
        <v>11</v>
      </c>
      <c r="D325" s="17"/>
      <c r="E325" s="17"/>
      <c r="F325" s="17"/>
      <c r="G325" s="17"/>
      <c r="H325" s="17"/>
      <c r="I325" s="17"/>
      <c r="J325" s="17">
        <v>0</v>
      </c>
      <c r="K325" s="17">
        <v>0</v>
      </c>
      <c r="L325" s="17">
        <v>0</v>
      </c>
    </row>
    <row r="326" spans="1:12" x14ac:dyDescent="0.25">
      <c r="A326" s="39" t="s">
        <v>425</v>
      </c>
      <c r="B326" s="40"/>
      <c r="C326" s="46">
        <f t="shared" si="5"/>
        <v>0</v>
      </c>
      <c r="D326" s="17"/>
      <c r="E326" s="17"/>
      <c r="F326" s="17"/>
      <c r="G326" s="17"/>
      <c r="H326" s="17"/>
      <c r="I326" s="17"/>
      <c r="J326" s="17">
        <v>0</v>
      </c>
      <c r="K326" s="17">
        <v>0</v>
      </c>
      <c r="L326" s="17">
        <v>0</v>
      </c>
    </row>
    <row r="327" spans="1:12" x14ac:dyDescent="0.25">
      <c r="A327" s="39" t="s">
        <v>426</v>
      </c>
      <c r="B327" s="40"/>
      <c r="C327" s="46">
        <f t="shared" si="5"/>
        <v>0</v>
      </c>
      <c r="D327" s="17"/>
      <c r="E327" s="17"/>
      <c r="F327" s="17"/>
      <c r="G327" s="17"/>
      <c r="H327" s="17"/>
      <c r="I327" s="17"/>
      <c r="J327" s="17">
        <v>0</v>
      </c>
      <c r="K327" s="17">
        <v>0</v>
      </c>
      <c r="L327" s="17">
        <v>0</v>
      </c>
    </row>
    <row r="328" spans="1:12" x14ac:dyDescent="0.25">
      <c r="A328" s="39" t="s">
        <v>1520</v>
      </c>
      <c r="B328" s="40"/>
      <c r="C328" s="46">
        <f t="shared" si="5"/>
        <v>24</v>
      </c>
      <c r="D328" s="17"/>
      <c r="E328" s="17"/>
      <c r="F328" s="17"/>
      <c r="G328" s="17"/>
      <c r="H328" s="17">
        <v>24</v>
      </c>
      <c r="I328" s="17"/>
      <c r="J328" s="17">
        <v>0</v>
      </c>
      <c r="K328" s="17">
        <v>0</v>
      </c>
      <c r="L328" s="17">
        <v>0</v>
      </c>
    </row>
    <row r="329" spans="1:12" x14ac:dyDescent="0.25">
      <c r="A329" s="39" t="s">
        <v>1500</v>
      </c>
      <c r="B329" s="40"/>
      <c r="C329" s="46">
        <f t="shared" si="5"/>
        <v>48</v>
      </c>
      <c r="D329" s="17"/>
      <c r="E329" s="17"/>
      <c r="F329" s="17"/>
      <c r="G329" s="17">
        <v>48</v>
      </c>
      <c r="H329" s="17"/>
      <c r="I329" s="17"/>
      <c r="J329" s="17">
        <v>0</v>
      </c>
      <c r="K329" s="17">
        <v>0</v>
      </c>
      <c r="L329" s="17">
        <v>0</v>
      </c>
    </row>
    <row r="330" spans="1:12" x14ac:dyDescent="0.25">
      <c r="A330" s="39" t="s">
        <v>428</v>
      </c>
      <c r="B330" s="40">
        <v>60</v>
      </c>
      <c r="C330" s="46">
        <f t="shared" si="5"/>
        <v>30</v>
      </c>
      <c r="D330" s="17"/>
      <c r="E330" s="17"/>
      <c r="F330" s="17"/>
      <c r="G330" s="17"/>
      <c r="H330" s="17"/>
      <c r="I330" s="17"/>
      <c r="J330" s="17">
        <v>-30</v>
      </c>
      <c r="K330" s="17">
        <v>0</v>
      </c>
      <c r="L330" s="17">
        <v>0</v>
      </c>
    </row>
    <row r="331" spans="1:12" x14ac:dyDescent="0.25">
      <c r="A331" s="39" t="s">
        <v>429</v>
      </c>
      <c r="B331" s="40">
        <v>60</v>
      </c>
      <c r="C331" s="46">
        <f t="shared" si="5"/>
        <v>26</v>
      </c>
      <c r="D331" s="17"/>
      <c r="E331" s="17"/>
      <c r="F331" s="17">
        <v>-4</v>
      </c>
      <c r="G331" s="17"/>
      <c r="H331" s="17"/>
      <c r="I331" s="17"/>
      <c r="J331" s="17">
        <v>0</v>
      </c>
      <c r="K331" s="17">
        <v>0</v>
      </c>
      <c r="L331" s="17">
        <v>-30</v>
      </c>
    </row>
    <row r="332" spans="1:12" x14ac:dyDescent="0.25">
      <c r="A332" s="39" t="s">
        <v>604</v>
      </c>
      <c r="B332" s="40">
        <v>24</v>
      </c>
      <c r="C332" s="46">
        <f t="shared" si="5"/>
        <v>24</v>
      </c>
      <c r="D332" s="17"/>
      <c r="E332" s="17"/>
      <c r="F332" s="17"/>
      <c r="G332" s="17"/>
      <c r="H332" s="17"/>
      <c r="I332" s="17"/>
      <c r="J332" s="17">
        <v>0</v>
      </c>
      <c r="K332" s="17">
        <v>0</v>
      </c>
      <c r="L332" s="17">
        <v>0</v>
      </c>
    </row>
    <row r="333" spans="1:12" x14ac:dyDescent="0.25">
      <c r="A333" s="39" t="s">
        <v>605</v>
      </c>
      <c r="B333" s="40"/>
      <c r="C333" s="46">
        <f t="shared" si="5"/>
        <v>0</v>
      </c>
      <c r="D333" s="17"/>
      <c r="E333" s="17"/>
      <c r="F333" s="17"/>
      <c r="G333" s="17"/>
      <c r="H333" s="17"/>
      <c r="I333" s="17"/>
      <c r="J333" s="17">
        <v>0</v>
      </c>
      <c r="K333" s="17">
        <v>0</v>
      </c>
      <c r="L333" s="17">
        <v>0</v>
      </c>
    </row>
    <row r="334" spans="1:12" x14ac:dyDescent="0.25">
      <c r="A334" s="39" t="s">
        <v>431</v>
      </c>
      <c r="B334" s="40"/>
      <c r="C334" s="46">
        <f t="shared" si="5"/>
        <v>0</v>
      </c>
      <c r="D334" s="17"/>
      <c r="E334" s="17"/>
      <c r="F334" s="17"/>
      <c r="G334" s="17"/>
      <c r="H334" s="17"/>
      <c r="I334" s="17"/>
      <c r="J334" s="17">
        <v>0</v>
      </c>
      <c r="K334" s="17">
        <v>0</v>
      </c>
      <c r="L334" s="17">
        <v>0</v>
      </c>
    </row>
    <row r="335" spans="1:12" x14ac:dyDescent="0.25">
      <c r="A335" s="39" t="s">
        <v>432</v>
      </c>
      <c r="B335" s="40"/>
      <c r="C335" s="46">
        <f t="shared" si="5"/>
        <v>0</v>
      </c>
      <c r="D335" s="17"/>
      <c r="E335" s="17"/>
      <c r="F335" s="17"/>
      <c r="G335" s="17"/>
      <c r="H335" s="17"/>
      <c r="I335" s="17"/>
      <c r="J335" s="17">
        <v>0</v>
      </c>
      <c r="K335" s="17">
        <v>0</v>
      </c>
      <c r="L335" s="17">
        <v>0</v>
      </c>
    </row>
    <row r="336" spans="1:12" x14ac:dyDescent="0.25">
      <c r="A336" s="39" t="s">
        <v>1382</v>
      </c>
      <c r="B336" s="40">
        <v>31</v>
      </c>
      <c r="C336" s="46">
        <f t="shared" si="5"/>
        <v>31</v>
      </c>
      <c r="D336" s="17"/>
      <c r="E336" s="17"/>
      <c r="F336" s="17"/>
      <c r="G336" s="17"/>
      <c r="H336" s="17"/>
      <c r="I336" s="17"/>
      <c r="J336" s="17">
        <v>0</v>
      </c>
      <c r="K336" s="17">
        <v>0</v>
      </c>
      <c r="L336" s="17">
        <v>0</v>
      </c>
    </row>
    <row r="337" spans="1:12" x14ac:dyDescent="0.25">
      <c r="A337" s="39" t="s">
        <v>1381</v>
      </c>
      <c r="B337" s="40"/>
      <c r="C337" s="46">
        <f t="shared" si="5"/>
        <v>10</v>
      </c>
      <c r="D337" s="17"/>
      <c r="E337" s="17"/>
      <c r="F337" s="17"/>
      <c r="G337" s="17"/>
      <c r="H337" s="17">
        <v>20</v>
      </c>
      <c r="I337" s="17"/>
      <c r="J337" s="17">
        <v>0</v>
      </c>
      <c r="K337" s="17">
        <v>0</v>
      </c>
      <c r="L337" s="17">
        <v>-10</v>
      </c>
    </row>
    <row r="338" spans="1:12" x14ac:dyDescent="0.25">
      <c r="A338" s="39" t="s">
        <v>1383</v>
      </c>
      <c r="B338" s="40"/>
      <c r="C338" s="46">
        <f t="shared" si="5"/>
        <v>0</v>
      </c>
      <c r="D338" s="17"/>
      <c r="E338" s="17"/>
      <c r="F338" s="17"/>
      <c r="G338" s="17"/>
      <c r="H338" s="17"/>
      <c r="I338" s="17"/>
      <c r="J338" s="17">
        <v>0</v>
      </c>
      <c r="K338" s="17">
        <v>0</v>
      </c>
      <c r="L338" s="17">
        <v>0</v>
      </c>
    </row>
    <row r="339" spans="1:12" x14ac:dyDescent="0.25">
      <c r="A339" s="39" t="s">
        <v>1545</v>
      </c>
      <c r="B339" s="40"/>
      <c r="C339" s="46">
        <f t="shared" si="5"/>
        <v>0</v>
      </c>
      <c r="D339" s="17"/>
      <c r="E339" s="17"/>
      <c r="F339" s="17"/>
      <c r="G339" s="17"/>
      <c r="H339" s="17">
        <v>12</v>
      </c>
      <c r="I339" s="17"/>
      <c r="J339" s="17">
        <v>0</v>
      </c>
      <c r="K339" s="17">
        <v>0</v>
      </c>
      <c r="L339" s="17">
        <v>-12</v>
      </c>
    </row>
    <row r="340" spans="1:12" x14ac:dyDescent="0.25">
      <c r="A340" s="39" t="s">
        <v>1458</v>
      </c>
      <c r="B340" s="40"/>
      <c r="C340" s="46">
        <f t="shared" si="5"/>
        <v>0</v>
      </c>
      <c r="D340" s="17"/>
      <c r="E340" s="17"/>
      <c r="F340" s="17"/>
      <c r="G340" s="17"/>
      <c r="H340" s="17"/>
      <c r="I340" s="17"/>
      <c r="J340" s="17">
        <v>0</v>
      </c>
      <c r="K340" s="17">
        <v>0</v>
      </c>
      <c r="L340" s="17">
        <v>0</v>
      </c>
    </row>
    <row r="341" spans="1:12" x14ac:dyDescent="0.25">
      <c r="A341" s="39" t="s">
        <v>1413</v>
      </c>
      <c r="B341" s="40"/>
      <c r="C341" s="46">
        <f t="shared" si="5"/>
        <v>0</v>
      </c>
      <c r="D341" s="17"/>
      <c r="E341" s="17"/>
      <c r="F341" s="17"/>
      <c r="G341" s="17"/>
      <c r="H341" s="17"/>
      <c r="I341" s="17"/>
      <c r="J341" s="17">
        <v>0</v>
      </c>
      <c r="K341" s="17">
        <v>0</v>
      </c>
      <c r="L341" s="17">
        <v>0</v>
      </c>
    </row>
    <row r="342" spans="1:12" x14ac:dyDescent="0.25">
      <c r="A342" s="39" t="s">
        <v>1421</v>
      </c>
      <c r="B342" s="40">
        <v>188</v>
      </c>
      <c r="C342" s="46">
        <f t="shared" si="5"/>
        <v>188</v>
      </c>
      <c r="D342" s="17"/>
      <c r="E342" s="17"/>
      <c r="F342" s="17"/>
      <c r="G342" s="17"/>
      <c r="H342" s="17"/>
      <c r="I342" s="17"/>
      <c r="J342" s="17">
        <v>0</v>
      </c>
      <c r="K342" s="17">
        <v>0</v>
      </c>
      <c r="L342" s="17">
        <v>0</v>
      </c>
    </row>
    <row r="343" spans="1:12" x14ac:dyDescent="0.25">
      <c r="A343" s="39" t="s">
        <v>606</v>
      </c>
      <c r="B343" s="40"/>
      <c r="C343" s="46">
        <f t="shared" si="5"/>
        <v>0</v>
      </c>
      <c r="D343" s="17"/>
      <c r="E343" s="17"/>
      <c r="F343" s="17"/>
      <c r="G343" s="17"/>
      <c r="H343" s="17"/>
      <c r="I343" s="17"/>
      <c r="J343" s="17">
        <v>0</v>
      </c>
      <c r="K343" s="17">
        <v>0</v>
      </c>
      <c r="L343" s="17">
        <v>0</v>
      </c>
    </row>
    <row r="344" spans="1:12" x14ac:dyDescent="0.25">
      <c r="A344" s="39" t="s">
        <v>607</v>
      </c>
      <c r="B344" s="40"/>
      <c r="C344" s="46">
        <f t="shared" si="5"/>
        <v>0</v>
      </c>
      <c r="D344" s="17"/>
      <c r="E344" s="17"/>
      <c r="F344" s="17"/>
      <c r="G344" s="17"/>
      <c r="H344" s="17"/>
      <c r="I344" s="17"/>
      <c r="J344" s="17">
        <v>0</v>
      </c>
      <c r="K344" s="17">
        <v>0</v>
      </c>
      <c r="L344" s="17">
        <v>0</v>
      </c>
    </row>
    <row r="345" spans="1:12" x14ac:dyDescent="0.25">
      <c r="A345" s="39" t="s">
        <v>1414</v>
      </c>
      <c r="B345" s="40"/>
      <c r="C345" s="46">
        <f t="shared" si="5"/>
        <v>0</v>
      </c>
      <c r="D345" s="17"/>
      <c r="E345" s="17"/>
      <c r="F345" s="17"/>
      <c r="G345" s="17"/>
      <c r="H345" s="17"/>
      <c r="I345" s="17"/>
      <c r="J345" s="17">
        <v>0</v>
      </c>
      <c r="K345" s="17">
        <v>0</v>
      </c>
      <c r="L345" s="17">
        <v>0</v>
      </c>
    </row>
    <row r="346" spans="1:12" x14ac:dyDescent="0.25">
      <c r="A346" s="39" t="s">
        <v>437</v>
      </c>
      <c r="B346" s="40"/>
      <c r="C346" s="46">
        <f t="shared" si="5"/>
        <v>0</v>
      </c>
      <c r="D346" s="17"/>
      <c r="E346" s="17"/>
      <c r="F346" s="17"/>
      <c r="G346" s="17"/>
      <c r="H346" s="17"/>
      <c r="I346" s="17"/>
      <c r="J346" s="17">
        <v>0</v>
      </c>
      <c r="K346" s="17">
        <v>0</v>
      </c>
      <c r="L346" s="17">
        <v>0</v>
      </c>
    </row>
    <row r="347" spans="1:12" x14ac:dyDescent="0.25">
      <c r="A347" s="39" t="s">
        <v>1422</v>
      </c>
      <c r="B347" s="40">
        <v>10</v>
      </c>
      <c r="C347" s="46">
        <f t="shared" si="5"/>
        <v>154</v>
      </c>
      <c r="D347" s="17">
        <v>144</v>
      </c>
      <c r="E347" s="17"/>
      <c r="F347" s="17"/>
      <c r="G347" s="17"/>
      <c r="H347" s="17"/>
      <c r="I347" s="17"/>
      <c r="J347" s="17">
        <v>0</v>
      </c>
      <c r="K347" s="17">
        <v>0</v>
      </c>
      <c r="L347" s="17">
        <v>0</v>
      </c>
    </row>
    <row r="348" spans="1:12" x14ac:dyDescent="0.25">
      <c r="A348" s="39"/>
      <c r="B348" s="40"/>
      <c r="C348" s="46">
        <f t="shared" si="5"/>
        <v>24</v>
      </c>
      <c r="D348" s="17"/>
      <c r="E348" s="17"/>
      <c r="F348" s="17"/>
      <c r="G348" s="17">
        <v>24</v>
      </c>
      <c r="H348" s="17"/>
      <c r="I348" s="17"/>
      <c r="J348" s="17">
        <v>0</v>
      </c>
      <c r="K348" s="17">
        <v>0</v>
      </c>
      <c r="L348" s="17">
        <v>0</v>
      </c>
    </row>
    <row r="349" spans="1:12" x14ac:dyDescent="0.25">
      <c r="A349" s="39" t="s">
        <v>440</v>
      </c>
      <c r="B349" s="40"/>
      <c r="C349" s="46">
        <f t="shared" si="5"/>
        <v>0</v>
      </c>
      <c r="D349" s="17"/>
      <c r="E349" s="17"/>
      <c r="F349" s="17"/>
      <c r="G349" s="17"/>
      <c r="H349" s="17"/>
      <c r="I349" s="17"/>
      <c r="J349" s="17">
        <v>0</v>
      </c>
      <c r="K349" s="17">
        <v>0</v>
      </c>
      <c r="L349" s="17">
        <v>0</v>
      </c>
    </row>
    <row r="350" spans="1:12" x14ac:dyDescent="0.25">
      <c r="A350" s="39" t="s">
        <v>441</v>
      </c>
      <c r="B350" s="40"/>
      <c r="C350" s="46">
        <f t="shared" si="5"/>
        <v>0</v>
      </c>
      <c r="D350" s="17"/>
      <c r="E350" s="17"/>
      <c r="F350" s="17"/>
      <c r="G350" s="17"/>
      <c r="H350" s="17"/>
      <c r="I350" s="17"/>
      <c r="J350" s="17">
        <v>0</v>
      </c>
      <c r="K350" s="17">
        <v>0</v>
      </c>
      <c r="L350" s="17">
        <v>0</v>
      </c>
    </row>
    <row r="351" spans="1:12" x14ac:dyDescent="0.25">
      <c r="A351" s="39" t="s">
        <v>442</v>
      </c>
      <c r="B351" s="40"/>
      <c r="C351" s="46">
        <f t="shared" si="5"/>
        <v>-12</v>
      </c>
      <c r="D351" s="17"/>
      <c r="E351" s="17"/>
      <c r="F351" s="17"/>
      <c r="G351" s="17"/>
      <c r="H351" s="17"/>
      <c r="I351" s="17"/>
      <c r="J351" s="17">
        <v>-12</v>
      </c>
      <c r="K351" s="17">
        <v>0</v>
      </c>
      <c r="L351" s="17">
        <v>0</v>
      </c>
    </row>
    <row r="352" spans="1:12" x14ac:dyDescent="0.25">
      <c r="A352" s="39" t="s">
        <v>443</v>
      </c>
      <c r="B352" s="40"/>
      <c r="C352" s="46">
        <f t="shared" si="5"/>
        <v>0</v>
      </c>
      <c r="D352" s="17"/>
      <c r="E352" s="17"/>
      <c r="F352" s="17"/>
      <c r="G352" s="17"/>
      <c r="H352" s="17"/>
      <c r="I352" s="17"/>
      <c r="J352" s="17">
        <v>0</v>
      </c>
      <c r="K352" s="17">
        <v>0</v>
      </c>
      <c r="L352" s="17">
        <v>0</v>
      </c>
    </row>
    <row r="353" spans="1:12" x14ac:dyDescent="0.25">
      <c r="A353" s="39" t="s">
        <v>444</v>
      </c>
      <c r="B353" s="40">
        <v>40</v>
      </c>
      <c r="C353" s="46">
        <f t="shared" si="5"/>
        <v>40</v>
      </c>
      <c r="D353" s="17"/>
      <c r="E353" s="17"/>
      <c r="F353" s="17"/>
      <c r="G353" s="17"/>
      <c r="H353" s="17"/>
      <c r="I353" s="17"/>
      <c r="J353" s="17">
        <v>0</v>
      </c>
      <c r="K353" s="17">
        <v>0</v>
      </c>
      <c r="L353" s="17">
        <v>0</v>
      </c>
    </row>
    <row r="354" spans="1:12" x14ac:dyDescent="0.25">
      <c r="A354" s="39" t="s">
        <v>1460</v>
      </c>
      <c r="B354" s="40">
        <v>19</v>
      </c>
      <c r="C354" s="46">
        <f t="shared" si="5"/>
        <v>19</v>
      </c>
      <c r="D354" s="17"/>
      <c r="E354" s="17"/>
      <c r="F354" s="17"/>
      <c r="G354" s="17"/>
      <c r="H354" s="17"/>
      <c r="I354" s="17"/>
      <c r="J354" s="17">
        <v>0</v>
      </c>
      <c r="K354" s="17">
        <v>0</v>
      </c>
      <c r="L354" s="17">
        <v>0</v>
      </c>
    </row>
    <row r="355" spans="1:12" x14ac:dyDescent="0.25">
      <c r="A355" s="39" t="s">
        <v>1461</v>
      </c>
      <c r="B355" s="40">
        <v>3</v>
      </c>
      <c r="C355" s="46">
        <f t="shared" si="5"/>
        <v>3</v>
      </c>
      <c r="D355" s="17"/>
      <c r="E355" s="17"/>
      <c r="F355" s="17"/>
      <c r="G355" s="17"/>
      <c r="H355" s="17"/>
      <c r="I355" s="17"/>
      <c r="J355" s="17">
        <v>0</v>
      </c>
      <c r="K355" s="17">
        <v>0</v>
      </c>
      <c r="L355" s="17">
        <v>0</v>
      </c>
    </row>
    <row r="356" spans="1:12" x14ac:dyDescent="0.25">
      <c r="A356" s="39" t="s">
        <v>1384</v>
      </c>
      <c r="B356" s="40"/>
      <c r="C356" s="46">
        <f t="shared" si="5"/>
        <v>0</v>
      </c>
      <c r="D356" s="17"/>
      <c r="E356" s="17"/>
      <c r="F356" s="17"/>
      <c r="G356" s="17"/>
      <c r="H356" s="17"/>
      <c r="I356" s="17"/>
      <c r="J356" s="17">
        <v>0</v>
      </c>
      <c r="K356" s="17">
        <v>0</v>
      </c>
      <c r="L356" s="17">
        <v>0</v>
      </c>
    </row>
    <row r="357" spans="1:12" x14ac:dyDescent="0.25">
      <c r="A357" s="39" t="s">
        <v>1423</v>
      </c>
      <c r="B357" s="40">
        <v>81</v>
      </c>
      <c r="C357" s="46">
        <f t="shared" si="5"/>
        <v>-63</v>
      </c>
      <c r="D357" s="17"/>
      <c r="E357" s="17"/>
      <c r="F357" s="17"/>
      <c r="G357" s="17"/>
      <c r="H357" s="17"/>
      <c r="I357" s="17"/>
      <c r="J357" s="17">
        <v>-144</v>
      </c>
      <c r="K357" s="17">
        <v>0</v>
      </c>
      <c r="L357" s="17">
        <v>0</v>
      </c>
    </row>
    <row r="358" spans="1:12" x14ac:dyDescent="0.25">
      <c r="A358" s="39" t="s">
        <v>1424</v>
      </c>
      <c r="B358" s="40">
        <v>3</v>
      </c>
      <c r="C358" s="46">
        <f t="shared" si="5"/>
        <v>3</v>
      </c>
      <c r="D358" s="17"/>
      <c r="E358" s="17"/>
      <c r="F358" s="17"/>
      <c r="G358" s="17"/>
      <c r="H358" s="17"/>
      <c r="I358" s="17"/>
      <c r="J358" s="17">
        <v>0</v>
      </c>
      <c r="K358" s="17">
        <v>0</v>
      </c>
      <c r="L358" s="17">
        <v>0</v>
      </c>
    </row>
    <row r="359" spans="1:12" x14ac:dyDescent="0.25">
      <c r="A359" s="39" t="s">
        <v>1459</v>
      </c>
      <c r="B359" s="40">
        <v>24</v>
      </c>
      <c r="C359" s="46">
        <f t="shared" si="5"/>
        <v>24</v>
      </c>
      <c r="D359" s="17"/>
      <c r="E359" s="17"/>
      <c r="F359" s="17"/>
      <c r="G359" s="17"/>
      <c r="H359" s="17"/>
      <c r="I359" s="17"/>
      <c r="J359" s="17">
        <v>0</v>
      </c>
      <c r="K359" s="17">
        <v>0</v>
      </c>
      <c r="L359" s="17">
        <v>0</v>
      </c>
    </row>
    <row r="360" spans="1:12" x14ac:dyDescent="0.25">
      <c r="A360" s="39" t="s">
        <v>1385</v>
      </c>
      <c r="B360" s="40"/>
      <c r="C360" s="46">
        <f t="shared" si="5"/>
        <v>0</v>
      </c>
      <c r="D360" s="17"/>
      <c r="E360" s="17"/>
      <c r="F360" s="17"/>
      <c r="G360" s="17"/>
      <c r="H360" s="17"/>
      <c r="I360" s="17"/>
      <c r="J360" s="17">
        <v>0</v>
      </c>
      <c r="K360" s="17">
        <v>0</v>
      </c>
      <c r="L360" s="17">
        <v>0</v>
      </c>
    </row>
    <row r="361" spans="1:12" x14ac:dyDescent="0.25">
      <c r="A361" s="39" t="s">
        <v>1395</v>
      </c>
      <c r="B361" s="40"/>
      <c r="C361" s="46">
        <f t="shared" si="5"/>
        <v>0</v>
      </c>
      <c r="D361" s="17"/>
      <c r="E361" s="17"/>
      <c r="F361" s="17"/>
      <c r="G361" s="17"/>
      <c r="H361" s="17"/>
      <c r="I361" s="17"/>
      <c r="J361" s="17">
        <v>0</v>
      </c>
      <c r="K361" s="17">
        <v>0</v>
      </c>
      <c r="L361" s="17">
        <v>0</v>
      </c>
    </row>
    <row r="362" spans="1:12" x14ac:dyDescent="0.25">
      <c r="A362" s="39" t="s">
        <v>445</v>
      </c>
      <c r="B362" s="40">
        <v>39</v>
      </c>
      <c r="C362" s="46">
        <f t="shared" si="5"/>
        <v>39</v>
      </c>
      <c r="D362" s="17"/>
      <c r="E362" s="17"/>
      <c r="F362" s="17"/>
      <c r="G362" s="17"/>
      <c r="H362" s="17"/>
      <c r="I362" s="17"/>
      <c r="J362" s="17">
        <v>0</v>
      </c>
      <c r="K362" s="17">
        <v>0</v>
      </c>
      <c r="L362" s="17">
        <v>0</v>
      </c>
    </row>
    <row r="363" spans="1:12" x14ac:dyDescent="0.25">
      <c r="A363" s="39" t="s">
        <v>447</v>
      </c>
      <c r="B363" s="40"/>
      <c r="C363" s="46">
        <f t="shared" si="5"/>
        <v>0</v>
      </c>
      <c r="D363" s="17"/>
      <c r="E363" s="17"/>
      <c r="F363" s="17"/>
      <c r="G363" s="17"/>
      <c r="H363" s="17"/>
      <c r="I363" s="17"/>
      <c r="J363" s="17">
        <v>0</v>
      </c>
      <c r="K363" s="17">
        <v>0</v>
      </c>
      <c r="L363" s="17">
        <v>0</v>
      </c>
    </row>
    <row r="364" spans="1:12" x14ac:dyDescent="0.25">
      <c r="A364" s="39" t="s">
        <v>449</v>
      </c>
      <c r="B364" s="40">
        <v>3</v>
      </c>
      <c r="C364" s="46">
        <f t="shared" si="5"/>
        <v>15</v>
      </c>
      <c r="D364" s="17">
        <v>72</v>
      </c>
      <c r="E364" s="17"/>
      <c r="F364" s="17"/>
      <c r="G364" s="17"/>
      <c r="H364" s="17"/>
      <c r="I364" s="17"/>
      <c r="J364" s="17">
        <v>-54</v>
      </c>
      <c r="K364" s="17">
        <v>-6</v>
      </c>
      <c r="L364" s="17">
        <v>0</v>
      </c>
    </row>
    <row r="365" spans="1:12" x14ac:dyDescent="0.25">
      <c r="A365" s="39" t="s">
        <v>1462</v>
      </c>
      <c r="B365" s="40">
        <v>7</v>
      </c>
      <c r="C365" s="46">
        <f t="shared" si="5"/>
        <v>6</v>
      </c>
      <c r="D365" s="17"/>
      <c r="E365" s="17"/>
      <c r="F365" s="17">
        <v>-1</v>
      </c>
      <c r="G365" s="17"/>
      <c r="H365" s="17"/>
      <c r="I365" s="17"/>
      <c r="J365" s="17">
        <v>0</v>
      </c>
      <c r="K365" s="17">
        <v>0</v>
      </c>
      <c r="L365" s="17">
        <v>0</v>
      </c>
    </row>
    <row r="366" spans="1:12" x14ac:dyDescent="0.25">
      <c r="A366" s="39" t="s">
        <v>451</v>
      </c>
      <c r="B366" s="40">
        <v>1</v>
      </c>
      <c r="C366" s="46">
        <f t="shared" si="5"/>
        <v>1</v>
      </c>
      <c r="D366" s="17"/>
      <c r="E366" s="17"/>
      <c r="F366" s="17"/>
      <c r="G366" s="17"/>
      <c r="H366" s="17"/>
      <c r="I366" s="17"/>
      <c r="J366" s="17">
        <v>0</v>
      </c>
      <c r="K366" s="17">
        <v>0</v>
      </c>
      <c r="L366" s="17">
        <v>0</v>
      </c>
    </row>
    <row r="367" spans="1:12" x14ac:dyDescent="0.25">
      <c r="A367" s="39" t="s">
        <v>1425</v>
      </c>
      <c r="B367" s="40">
        <v>1</v>
      </c>
      <c r="C367" s="46">
        <f t="shared" si="5"/>
        <v>1</v>
      </c>
      <c r="D367" s="17"/>
      <c r="E367" s="17"/>
      <c r="F367" s="17"/>
      <c r="G367" s="17"/>
      <c r="H367" s="17"/>
      <c r="I367" s="17"/>
      <c r="J367" s="17">
        <v>0</v>
      </c>
      <c r="K367" s="17">
        <v>0</v>
      </c>
      <c r="L367" s="17">
        <v>0</v>
      </c>
    </row>
    <row r="368" spans="1:12" x14ac:dyDescent="0.25">
      <c r="A368" s="39" t="s">
        <v>751</v>
      </c>
      <c r="B368" s="40">
        <v>35</v>
      </c>
      <c r="C368" s="46">
        <f t="shared" si="5"/>
        <v>35</v>
      </c>
      <c r="D368" s="17"/>
      <c r="E368" s="17"/>
      <c r="F368" s="17"/>
      <c r="G368" s="17"/>
      <c r="H368" s="17"/>
      <c r="I368" s="17"/>
      <c r="J368" s="17">
        <v>0</v>
      </c>
      <c r="K368" s="17">
        <v>0</v>
      </c>
      <c r="L368" s="17">
        <v>0</v>
      </c>
    </row>
    <row r="369" spans="1:12" x14ac:dyDescent="0.25">
      <c r="A369" s="39" t="s">
        <v>454</v>
      </c>
      <c r="B369" s="48">
        <v>197</v>
      </c>
      <c r="C369" s="46">
        <f t="shared" si="5"/>
        <v>147</v>
      </c>
      <c r="D369" s="17"/>
      <c r="E369" s="17">
        <v>-50</v>
      </c>
      <c r="F369" s="17"/>
      <c r="G369" s="17"/>
      <c r="H369" s="17"/>
      <c r="I369" s="17"/>
      <c r="J369" s="17">
        <v>0</v>
      </c>
      <c r="K369" s="17">
        <v>0</v>
      </c>
      <c r="L369" s="17">
        <v>0</v>
      </c>
    </row>
    <row r="370" spans="1:12" x14ac:dyDescent="0.25">
      <c r="A370" s="39" t="s">
        <v>456</v>
      </c>
      <c r="B370" s="40"/>
      <c r="C370" s="46">
        <f t="shared" si="5"/>
        <v>0</v>
      </c>
      <c r="D370" s="17"/>
      <c r="E370" s="17"/>
      <c r="F370" s="17"/>
      <c r="G370" s="17"/>
      <c r="H370" s="17"/>
      <c r="I370" s="17"/>
      <c r="J370" s="17">
        <v>0</v>
      </c>
      <c r="K370" s="17">
        <v>0</v>
      </c>
      <c r="L370" s="17">
        <v>0</v>
      </c>
    </row>
    <row r="371" spans="1:12" x14ac:dyDescent="0.25">
      <c r="A371" s="39" t="s">
        <v>1407</v>
      </c>
      <c r="B371" s="40"/>
      <c r="C371" s="46">
        <f t="shared" si="5"/>
        <v>0</v>
      </c>
      <c r="D371" s="17"/>
      <c r="E371" s="17"/>
      <c r="F371" s="17"/>
      <c r="G371" s="17"/>
      <c r="H371" s="17"/>
      <c r="I371" s="17"/>
      <c r="J371" s="17">
        <v>0</v>
      </c>
      <c r="K371" s="17">
        <v>0</v>
      </c>
      <c r="L371" s="17">
        <v>0</v>
      </c>
    </row>
    <row r="372" spans="1:12" x14ac:dyDescent="0.25">
      <c r="A372" s="39" t="s">
        <v>738</v>
      </c>
      <c r="B372" s="40"/>
      <c r="C372" s="46">
        <f t="shared" si="5"/>
        <v>0</v>
      </c>
      <c r="D372" s="17"/>
      <c r="E372" s="17"/>
      <c r="F372" s="17"/>
      <c r="G372" s="17"/>
      <c r="H372" s="17"/>
      <c r="I372" s="17"/>
      <c r="J372" s="17">
        <v>0</v>
      </c>
      <c r="K372" s="17">
        <v>0</v>
      </c>
      <c r="L372" s="17">
        <v>0</v>
      </c>
    </row>
    <row r="373" spans="1:12" x14ac:dyDescent="0.25">
      <c r="A373" s="39" t="s">
        <v>739</v>
      </c>
      <c r="B373" s="40"/>
      <c r="C373" s="46">
        <f t="shared" si="5"/>
        <v>0</v>
      </c>
      <c r="D373" s="17"/>
      <c r="E373" s="17"/>
      <c r="F373" s="17"/>
      <c r="G373" s="17"/>
      <c r="H373" s="17"/>
      <c r="I373" s="17"/>
      <c r="J373" s="17">
        <v>0</v>
      </c>
      <c r="K373" s="17">
        <v>0</v>
      </c>
      <c r="L373" s="17">
        <v>0</v>
      </c>
    </row>
    <row r="374" spans="1:12" x14ac:dyDescent="0.25">
      <c r="A374" s="39" t="s">
        <v>1522</v>
      </c>
      <c r="B374" s="57"/>
      <c r="C374" s="46">
        <f t="shared" si="5"/>
        <v>0</v>
      </c>
      <c r="D374" s="17"/>
      <c r="E374" s="17"/>
      <c r="F374" s="17"/>
      <c r="G374" s="17"/>
      <c r="H374" s="17">
        <v>250</v>
      </c>
      <c r="I374" s="17"/>
      <c r="J374" s="17">
        <v>0</v>
      </c>
      <c r="K374" s="17">
        <v>0</v>
      </c>
      <c r="L374" s="17">
        <v>-250</v>
      </c>
    </row>
    <row r="375" spans="1:12" x14ac:dyDescent="0.25">
      <c r="A375" s="39" t="s">
        <v>1519</v>
      </c>
      <c r="B375" s="57"/>
      <c r="C375" s="46">
        <f t="shared" si="5"/>
        <v>600</v>
      </c>
      <c r="D375" s="17"/>
      <c r="E375" s="17"/>
      <c r="F375" s="17"/>
      <c r="G375" s="17"/>
      <c r="H375" s="17">
        <v>600</v>
      </c>
      <c r="I375" s="17"/>
      <c r="J375" s="17">
        <v>0</v>
      </c>
      <c r="K375" s="17">
        <v>0</v>
      </c>
      <c r="L375" s="17">
        <v>0</v>
      </c>
    </row>
    <row r="376" spans="1:12" x14ac:dyDescent="0.25">
      <c r="A376" s="39" t="s">
        <v>1490</v>
      </c>
      <c r="B376" s="48"/>
      <c r="C376" s="46">
        <f t="shared" si="5"/>
        <v>0</v>
      </c>
      <c r="D376" s="17">
        <v>1</v>
      </c>
      <c r="E376" s="17">
        <v>-1</v>
      </c>
      <c r="F376" s="17"/>
      <c r="G376" s="17"/>
      <c r="H376" s="17"/>
      <c r="I376" s="17"/>
      <c r="J376" s="17">
        <v>0</v>
      </c>
      <c r="K376" s="17">
        <v>0</v>
      </c>
      <c r="L376" s="17">
        <v>0</v>
      </c>
    </row>
    <row r="377" spans="1:12" x14ac:dyDescent="0.25">
      <c r="A377" s="39" t="s">
        <v>1476</v>
      </c>
      <c r="B377" s="48"/>
      <c r="C377" s="46">
        <f t="shared" si="5"/>
        <v>0</v>
      </c>
      <c r="D377" s="17">
        <v>100</v>
      </c>
      <c r="E377" s="17">
        <v>-100</v>
      </c>
      <c r="F377" s="17"/>
      <c r="G377" s="17"/>
      <c r="H377" s="17"/>
      <c r="I377" s="17"/>
      <c r="J377" s="17">
        <v>0</v>
      </c>
      <c r="K377" s="17">
        <v>0</v>
      </c>
      <c r="L377" s="17">
        <v>0</v>
      </c>
    </row>
    <row r="378" spans="1:12" x14ac:dyDescent="0.25">
      <c r="A378" s="39" t="s">
        <v>458</v>
      </c>
      <c r="B378" s="40"/>
      <c r="C378" s="46">
        <f t="shared" si="5"/>
        <v>0</v>
      </c>
      <c r="D378" s="17"/>
      <c r="E378" s="17"/>
      <c r="F378" s="17"/>
      <c r="G378" s="17"/>
      <c r="H378" s="17"/>
      <c r="I378" s="17"/>
      <c r="J378" s="17">
        <v>0</v>
      </c>
      <c r="K378" s="17">
        <v>0</v>
      </c>
      <c r="L378" s="17">
        <v>0</v>
      </c>
    </row>
    <row r="379" spans="1:12" x14ac:dyDescent="0.25">
      <c r="A379" s="39" t="s">
        <v>459</v>
      </c>
      <c r="B379" s="40"/>
      <c r="C379" s="46">
        <f t="shared" si="5"/>
        <v>0</v>
      </c>
      <c r="D379" s="17"/>
      <c r="E379" s="17"/>
      <c r="F379" s="17"/>
      <c r="G379" s="17"/>
      <c r="H379" s="17"/>
      <c r="I379" s="17"/>
      <c r="J379" s="17">
        <v>0</v>
      </c>
      <c r="K379" s="17">
        <v>0</v>
      </c>
      <c r="L379" s="17">
        <v>0</v>
      </c>
    </row>
    <row r="380" spans="1:12" x14ac:dyDescent="0.25">
      <c r="A380" s="39" t="s">
        <v>1404</v>
      </c>
      <c r="B380" s="40"/>
      <c r="C380" s="46">
        <f t="shared" si="5"/>
        <v>0</v>
      </c>
      <c r="D380" s="17"/>
      <c r="E380" s="17"/>
      <c r="F380" s="17"/>
      <c r="G380" s="17"/>
      <c r="H380" s="17"/>
      <c r="I380" s="17"/>
      <c r="J380" s="17">
        <v>0</v>
      </c>
      <c r="K380" s="17">
        <v>0</v>
      </c>
      <c r="L380" s="17">
        <v>0</v>
      </c>
    </row>
    <row r="381" spans="1:12" x14ac:dyDescent="0.25">
      <c r="A381" s="39" t="s">
        <v>1405</v>
      </c>
      <c r="B381" s="40"/>
      <c r="C381" s="46">
        <f t="shared" si="5"/>
        <v>0</v>
      </c>
      <c r="D381" s="17"/>
      <c r="E381" s="17"/>
      <c r="F381" s="17"/>
      <c r="G381" s="17"/>
      <c r="H381" s="17"/>
      <c r="I381" s="17"/>
      <c r="J381" s="17">
        <v>0</v>
      </c>
      <c r="K381" s="17">
        <v>0</v>
      </c>
      <c r="L381" s="17">
        <v>0</v>
      </c>
    </row>
    <row r="382" spans="1:12" x14ac:dyDescent="0.25">
      <c r="A382" s="39" t="s">
        <v>460</v>
      </c>
      <c r="B382" s="40"/>
      <c r="C382" s="46">
        <f t="shared" si="5"/>
        <v>0</v>
      </c>
      <c r="D382" s="17"/>
      <c r="E382" s="17"/>
      <c r="F382" s="17"/>
      <c r="G382" s="17"/>
      <c r="H382" s="17"/>
      <c r="I382" s="17"/>
      <c r="J382" s="17">
        <v>0</v>
      </c>
      <c r="K382" s="17">
        <v>0</v>
      </c>
      <c r="L382" s="17">
        <v>0</v>
      </c>
    </row>
    <row r="383" spans="1:12" x14ac:dyDescent="0.25">
      <c r="A383" s="39" t="s">
        <v>461</v>
      </c>
      <c r="B383" s="40"/>
      <c r="C383" s="46">
        <f t="shared" si="5"/>
        <v>0</v>
      </c>
      <c r="D383" s="17"/>
      <c r="E383" s="17"/>
      <c r="F383" s="17"/>
      <c r="G383" s="17"/>
      <c r="H383" s="17"/>
      <c r="I383" s="17"/>
      <c r="J383" s="17">
        <v>0</v>
      </c>
      <c r="K383" s="17">
        <v>0</v>
      </c>
      <c r="L383" s="17">
        <v>0</v>
      </c>
    </row>
    <row r="384" spans="1:12" x14ac:dyDescent="0.25">
      <c r="A384" s="39" t="s">
        <v>463</v>
      </c>
      <c r="B384" s="40"/>
      <c r="C384" s="46">
        <f t="shared" si="5"/>
        <v>0</v>
      </c>
      <c r="D384" s="17"/>
      <c r="E384" s="17"/>
      <c r="F384" s="17"/>
      <c r="G384" s="17"/>
      <c r="H384" s="17"/>
      <c r="I384" s="17"/>
      <c r="J384" s="17">
        <v>0</v>
      </c>
      <c r="K384" s="17">
        <v>0</v>
      </c>
      <c r="L384" s="17">
        <v>0</v>
      </c>
    </row>
    <row r="385" spans="1:12" x14ac:dyDescent="0.25">
      <c r="A385" s="39" t="s">
        <v>464</v>
      </c>
      <c r="B385" s="40"/>
      <c r="C385" s="46">
        <f t="shared" si="5"/>
        <v>0</v>
      </c>
      <c r="D385" s="17"/>
      <c r="E385" s="17"/>
      <c r="F385" s="17"/>
      <c r="G385" s="17"/>
      <c r="H385" s="17"/>
      <c r="I385" s="17"/>
      <c r="J385" s="17">
        <v>0</v>
      </c>
      <c r="K385" s="17">
        <v>0</v>
      </c>
      <c r="L385" s="17">
        <v>0</v>
      </c>
    </row>
    <row r="386" spans="1:12" x14ac:dyDescent="0.25">
      <c r="A386" s="39" t="s">
        <v>465</v>
      </c>
      <c r="B386" s="40">
        <v>2</v>
      </c>
      <c r="C386" s="46">
        <f t="shared" si="5"/>
        <v>2</v>
      </c>
      <c r="D386" s="17"/>
      <c r="E386" s="17"/>
      <c r="F386" s="17"/>
      <c r="G386" s="17"/>
      <c r="H386" s="17"/>
      <c r="I386" s="17"/>
      <c r="J386" s="17">
        <v>0</v>
      </c>
      <c r="K386" s="17">
        <v>0</v>
      </c>
      <c r="L386" s="17">
        <v>0</v>
      </c>
    </row>
    <row r="387" spans="1:12" x14ac:dyDescent="0.25">
      <c r="A387" s="39" t="s">
        <v>467</v>
      </c>
      <c r="B387" s="40">
        <v>24</v>
      </c>
      <c r="C387" s="46">
        <f t="shared" si="5"/>
        <v>10</v>
      </c>
      <c r="D387" s="17"/>
      <c r="E387" s="17"/>
      <c r="F387" s="17"/>
      <c r="G387" s="17"/>
      <c r="H387" s="17"/>
      <c r="I387" s="17"/>
      <c r="J387" s="17">
        <v>-14</v>
      </c>
      <c r="K387" s="17">
        <v>0</v>
      </c>
      <c r="L387" s="17">
        <v>0</v>
      </c>
    </row>
    <row r="388" spans="1:12" x14ac:dyDescent="0.25">
      <c r="A388" s="39" t="s">
        <v>469</v>
      </c>
      <c r="B388" s="40"/>
      <c r="C388" s="46">
        <f t="shared" si="5"/>
        <v>-78</v>
      </c>
      <c r="D388" s="17">
        <v>8</v>
      </c>
      <c r="E388" s="17"/>
      <c r="F388" s="17"/>
      <c r="G388" s="17"/>
      <c r="H388" s="17">
        <v>10</v>
      </c>
      <c r="I388" s="17"/>
      <c r="J388" s="17">
        <v>-96</v>
      </c>
      <c r="K388" s="17">
        <v>0</v>
      </c>
      <c r="L388" s="17">
        <v>0</v>
      </c>
    </row>
    <row r="389" spans="1:12" x14ac:dyDescent="0.25">
      <c r="A389" s="39" t="s">
        <v>471</v>
      </c>
      <c r="B389" s="40"/>
      <c r="C389" s="46">
        <f t="shared" ref="C389:C453" si="6">B389+SUM(D389:L389)</f>
        <v>0</v>
      </c>
      <c r="D389" s="17"/>
      <c r="E389" s="17"/>
      <c r="F389" s="17"/>
      <c r="G389" s="17"/>
      <c r="H389" s="17"/>
      <c r="I389" s="17"/>
      <c r="J389" s="17">
        <v>0</v>
      </c>
      <c r="K389" s="17">
        <v>0</v>
      </c>
      <c r="L389" s="17">
        <v>0</v>
      </c>
    </row>
    <row r="390" spans="1:12" x14ac:dyDescent="0.25">
      <c r="A390" s="39" t="s">
        <v>472</v>
      </c>
      <c r="B390" s="40"/>
      <c r="C390" s="46">
        <f t="shared" si="6"/>
        <v>0</v>
      </c>
      <c r="D390" s="17"/>
      <c r="E390" s="17"/>
      <c r="F390" s="17"/>
      <c r="G390" s="17"/>
      <c r="H390" s="17"/>
      <c r="I390" s="17"/>
      <c r="J390" s="17">
        <v>0</v>
      </c>
      <c r="K390" s="17">
        <v>0</v>
      </c>
      <c r="L390" s="17">
        <v>0</v>
      </c>
    </row>
    <row r="391" spans="1:12" x14ac:dyDescent="0.25">
      <c r="A391" s="39" t="s">
        <v>473</v>
      </c>
      <c r="B391" s="40"/>
      <c r="C391" s="46">
        <f t="shared" si="6"/>
        <v>0</v>
      </c>
      <c r="D391" s="17"/>
      <c r="E391" s="17"/>
      <c r="F391" s="17"/>
      <c r="G391" s="17"/>
      <c r="H391" s="17"/>
      <c r="I391" s="17"/>
      <c r="J391" s="17">
        <v>0</v>
      </c>
      <c r="K391" s="17">
        <v>0</v>
      </c>
      <c r="L391" s="17">
        <v>0</v>
      </c>
    </row>
    <row r="392" spans="1:12" x14ac:dyDescent="0.25">
      <c r="A392" s="39" t="s">
        <v>474</v>
      </c>
      <c r="B392" s="40"/>
      <c r="C392" s="46">
        <f t="shared" si="6"/>
        <v>0</v>
      </c>
      <c r="D392" s="17"/>
      <c r="E392" s="17"/>
      <c r="F392" s="17"/>
      <c r="G392" s="17"/>
      <c r="H392" s="17"/>
      <c r="I392" s="17"/>
      <c r="J392" s="17">
        <v>0</v>
      </c>
      <c r="K392" s="17">
        <v>0</v>
      </c>
      <c r="L392" s="17">
        <v>0</v>
      </c>
    </row>
    <row r="393" spans="1:12" x14ac:dyDescent="0.25">
      <c r="A393" s="39" t="s">
        <v>475</v>
      </c>
      <c r="B393" s="40"/>
      <c r="C393" s="46">
        <f t="shared" si="6"/>
        <v>0</v>
      </c>
      <c r="D393" s="17"/>
      <c r="E393" s="17"/>
      <c r="F393" s="17"/>
      <c r="G393" s="17"/>
      <c r="H393" s="17"/>
      <c r="I393" s="17"/>
      <c r="J393" s="17">
        <v>0</v>
      </c>
      <c r="K393" s="17">
        <v>0</v>
      </c>
      <c r="L393" s="17">
        <v>0</v>
      </c>
    </row>
    <row r="394" spans="1:12" x14ac:dyDescent="0.25">
      <c r="A394" s="39" t="s">
        <v>1426</v>
      </c>
      <c r="B394" s="40"/>
      <c r="C394" s="46">
        <f t="shared" si="6"/>
        <v>0</v>
      </c>
      <c r="D394" s="17"/>
      <c r="E394" s="17"/>
      <c r="F394" s="17"/>
      <c r="G394" s="17"/>
      <c r="H394" s="17"/>
      <c r="I394" s="17"/>
      <c r="J394" s="17">
        <v>0</v>
      </c>
      <c r="K394" s="17">
        <v>0</v>
      </c>
      <c r="L394" s="17">
        <v>0</v>
      </c>
    </row>
    <row r="395" spans="1:12" x14ac:dyDescent="0.25">
      <c r="A395" s="39" t="s">
        <v>478</v>
      </c>
      <c r="B395" s="40"/>
      <c r="C395" s="46">
        <f t="shared" si="6"/>
        <v>0</v>
      </c>
      <c r="D395" s="17"/>
      <c r="E395" s="17"/>
      <c r="F395" s="17"/>
      <c r="G395" s="17"/>
      <c r="H395" s="17"/>
      <c r="I395" s="17"/>
      <c r="J395" s="17">
        <v>0</v>
      </c>
      <c r="K395" s="17">
        <v>0</v>
      </c>
      <c r="L395" s="17">
        <v>0</v>
      </c>
    </row>
    <row r="396" spans="1:12" x14ac:dyDescent="0.25">
      <c r="A396" s="39" t="s">
        <v>479</v>
      </c>
      <c r="B396" s="40">
        <v>100</v>
      </c>
      <c r="C396" s="46">
        <f t="shared" si="6"/>
        <v>100</v>
      </c>
      <c r="D396" s="17"/>
      <c r="E396" s="17"/>
      <c r="F396" s="17"/>
      <c r="G396" s="17"/>
      <c r="H396" s="17"/>
      <c r="I396" s="17"/>
      <c r="J396" s="17">
        <v>0</v>
      </c>
      <c r="K396" s="17">
        <v>0</v>
      </c>
      <c r="L396" s="17">
        <v>0</v>
      </c>
    </row>
    <row r="397" spans="1:12" x14ac:dyDescent="0.25">
      <c r="A397" s="39" t="s">
        <v>480</v>
      </c>
      <c r="B397" s="40">
        <v>200</v>
      </c>
      <c r="C397" s="46">
        <f t="shared" si="6"/>
        <v>200</v>
      </c>
      <c r="D397" s="17"/>
      <c r="E397" s="17"/>
      <c r="F397" s="17"/>
      <c r="G397" s="17"/>
      <c r="H397" s="17"/>
      <c r="I397" s="17"/>
      <c r="J397" s="17">
        <v>0</v>
      </c>
      <c r="K397" s="17">
        <v>0</v>
      </c>
      <c r="L397" s="17">
        <v>0</v>
      </c>
    </row>
    <row r="398" spans="1:12" x14ac:dyDescent="0.25">
      <c r="A398" s="39" t="s">
        <v>482</v>
      </c>
      <c r="B398" s="40"/>
      <c r="C398" s="46">
        <f t="shared" si="6"/>
        <v>24</v>
      </c>
      <c r="D398" s="17">
        <v>9</v>
      </c>
      <c r="E398" s="17"/>
      <c r="F398" s="17"/>
      <c r="G398" s="17">
        <v>24</v>
      </c>
      <c r="H398" s="17"/>
      <c r="I398" s="17"/>
      <c r="J398" s="17">
        <v>-9</v>
      </c>
      <c r="K398" s="17">
        <v>0</v>
      </c>
      <c r="L398" s="17">
        <v>0</v>
      </c>
    </row>
    <row r="399" spans="1:12" x14ac:dyDescent="0.25">
      <c r="A399" s="39" t="s">
        <v>1332</v>
      </c>
      <c r="B399" s="40"/>
      <c r="C399" s="46">
        <f t="shared" si="6"/>
        <v>0</v>
      </c>
      <c r="D399" s="17"/>
      <c r="E399" s="17"/>
      <c r="F399" s="17"/>
      <c r="G399" s="17"/>
      <c r="H399" s="17"/>
      <c r="I399" s="17"/>
      <c r="J399" s="17">
        <v>0</v>
      </c>
      <c r="K399" s="17">
        <v>0</v>
      </c>
      <c r="L399" s="17">
        <v>0</v>
      </c>
    </row>
    <row r="400" spans="1:12" x14ac:dyDescent="0.25">
      <c r="A400" s="39" t="s">
        <v>1333</v>
      </c>
      <c r="B400" s="40"/>
      <c r="C400" s="46">
        <f t="shared" si="6"/>
        <v>0</v>
      </c>
      <c r="D400" s="17"/>
      <c r="E400" s="17"/>
      <c r="F400" s="17"/>
      <c r="G400" s="17"/>
      <c r="H400" s="17"/>
      <c r="I400" s="17"/>
      <c r="J400" s="17">
        <v>0</v>
      </c>
      <c r="K400" s="17">
        <v>0</v>
      </c>
      <c r="L400" s="17">
        <v>0</v>
      </c>
    </row>
    <row r="401" spans="1:12" x14ac:dyDescent="0.25">
      <c r="A401" s="39" t="s">
        <v>1334</v>
      </c>
      <c r="B401" s="40"/>
      <c r="C401" s="46">
        <f t="shared" si="6"/>
        <v>0</v>
      </c>
      <c r="D401" s="17"/>
      <c r="E401" s="17"/>
      <c r="F401" s="17"/>
      <c r="G401" s="17"/>
      <c r="H401" s="17"/>
      <c r="I401" s="17"/>
      <c r="J401" s="17">
        <v>0</v>
      </c>
      <c r="K401" s="17">
        <v>0</v>
      </c>
      <c r="L401" s="17">
        <v>0</v>
      </c>
    </row>
    <row r="402" spans="1:12" x14ac:dyDescent="0.25">
      <c r="A402" s="39" t="s">
        <v>1335</v>
      </c>
      <c r="B402" s="40"/>
      <c r="C402" s="46">
        <f t="shared" si="6"/>
        <v>0</v>
      </c>
      <c r="D402" s="17"/>
      <c r="E402" s="17"/>
      <c r="F402" s="17"/>
      <c r="G402" s="17"/>
      <c r="H402" s="17"/>
      <c r="I402" s="17"/>
      <c r="J402" s="17">
        <v>0</v>
      </c>
      <c r="K402" s="17">
        <v>0</v>
      </c>
      <c r="L402" s="17">
        <v>0</v>
      </c>
    </row>
    <row r="403" spans="1:12" x14ac:dyDescent="0.25">
      <c r="A403" s="39" t="s">
        <v>1336</v>
      </c>
      <c r="B403" s="40"/>
      <c r="C403" s="46">
        <f t="shared" si="6"/>
        <v>0</v>
      </c>
      <c r="D403" s="17"/>
      <c r="E403" s="17"/>
      <c r="F403" s="17"/>
      <c r="G403" s="17"/>
      <c r="H403" s="17"/>
      <c r="I403" s="17"/>
      <c r="J403" s="17">
        <v>0</v>
      </c>
      <c r="K403" s="17">
        <v>0</v>
      </c>
      <c r="L403" s="17">
        <v>0</v>
      </c>
    </row>
    <row r="404" spans="1:12" x14ac:dyDescent="0.25">
      <c r="A404" s="39" t="s">
        <v>1465</v>
      </c>
      <c r="B404" s="40">
        <v>70</v>
      </c>
      <c r="C404" s="46">
        <f t="shared" si="6"/>
        <v>40</v>
      </c>
      <c r="D404" s="17"/>
      <c r="E404" s="17"/>
      <c r="F404" s="17"/>
      <c r="G404" s="17"/>
      <c r="H404" s="17"/>
      <c r="I404" s="17"/>
      <c r="J404" s="17">
        <v>-20</v>
      </c>
      <c r="K404" s="17">
        <v>-10</v>
      </c>
      <c r="L404" s="17">
        <v>0</v>
      </c>
    </row>
    <row r="405" spans="1:12" x14ac:dyDescent="0.25">
      <c r="A405" s="39" t="s">
        <v>1466</v>
      </c>
      <c r="B405" s="40">
        <v>10</v>
      </c>
      <c r="C405" s="46">
        <f t="shared" si="6"/>
        <v>210</v>
      </c>
      <c r="D405" s="17">
        <v>70</v>
      </c>
      <c r="E405" s="17"/>
      <c r="F405" s="17"/>
      <c r="G405" s="17">
        <v>100</v>
      </c>
      <c r="H405" s="17">
        <v>100</v>
      </c>
      <c r="I405" s="17"/>
      <c r="J405" s="17">
        <v>-50</v>
      </c>
      <c r="K405" s="17">
        <v>-10</v>
      </c>
      <c r="L405" s="17">
        <v>-10</v>
      </c>
    </row>
    <row r="406" spans="1:12" x14ac:dyDescent="0.25">
      <c r="A406" s="39" t="s">
        <v>1484</v>
      </c>
      <c r="B406" s="40"/>
      <c r="C406" s="46">
        <f t="shared" si="6"/>
        <v>80</v>
      </c>
      <c r="D406" s="17">
        <v>30</v>
      </c>
      <c r="E406" s="17"/>
      <c r="F406" s="17"/>
      <c r="G406" s="17">
        <v>100</v>
      </c>
      <c r="H406" s="17"/>
      <c r="I406" s="17"/>
      <c r="J406" s="17">
        <v>-30</v>
      </c>
      <c r="K406" s="17">
        <v>-10</v>
      </c>
      <c r="L406" s="17">
        <v>-10</v>
      </c>
    </row>
    <row r="407" spans="1:12" x14ac:dyDescent="0.25">
      <c r="A407" s="39" t="s">
        <v>1511</v>
      </c>
      <c r="B407" s="40"/>
      <c r="C407" s="46">
        <f t="shared" si="6"/>
        <v>4</v>
      </c>
      <c r="D407" s="17"/>
      <c r="E407" s="17"/>
      <c r="F407" s="17"/>
      <c r="G407" s="17"/>
      <c r="H407" s="17">
        <v>12</v>
      </c>
      <c r="I407" s="17"/>
      <c r="J407" s="17">
        <v>0</v>
      </c>
      <c r="K407" s="17">
        <v>0</v>
      </c>
      <c r="L407" s="17">
        <v>-8</v>
      </c>
    </row>
    <row r="408" spans="1:12" x14ac:dyDescent="0.25">
      <c r="A408" s="39" t="s">
        <v>483</v>
      </c>
      <c r="B408" s="40"/>
      <c r="C408" s="46">
        <f t="shared" si="6"/>
        <v>0</v>
      </c>
      <c r="D408" s="17"/>
      <c r="E408" s="17"/>
      <c r="F408" s="17"/>
      <c r="G408" s="17"/>
      <c r="H408" s="17"/>
      <c r="I408" s="17"/>
      <c r="J408" s="17">
        <v>0</v>
      </c>
      <c r="K408" s="17">
        <v>0</v>
      </c>
      <c r="L408" s="17">
        <v>0</v>
      </c>
    </row>
    <row r="409" spans="1:12" x14ac:dyDescent="0.25">
      <c r="A409" s="39" t="s">
        <v>484</v>
      </c>
      <c r="B409" s="40"/>
      <c r="C409" s="46">
        <f t="shared" si="6"/>
        <v>0</v>
      </c>
      <c r="D409" s="17"/>
      <c r="E409" s="17"/>
      <c r="F409" s="17"/>
      <c r="G409" s="17"/>
      <c r="H409" s="17"/>
      <c r="I409" s="17"/>
      <c r="J409" s="17">
        <v>0</v>
      </c>
      <c r="K409" s="17">
        <v>0</v>
      </c>
      <c r="L409" s="17">
        <v>0</v>
      </c>
    </row>
    <row r="410" spans="1:12" x14ac:dyDescent="0.25">
      <c r="A410" s="39" t="s">
        <v>485</v>
      </c>
      <c r="B410" s="40"/>
      <c r="C410" s="46">
        <f t="shared" si="6"/>
        <v>0</v>
      </c>
      <c r="D410" s="17"/>
      <c r="E410" s="17"/>
      <c r="F410" s="17"/>
      <c r="G410" s="17"/>
      <c r="H410" s="17"/>
      <c r="I410" s="17"/>
      <c r="J410" s="17">
        <v>0</v>
      </c>
      <c r="K410" s="17">
        <v>0</v>
      </c>
      <c r="L410" s="17">
        <v>0</v>
      </c>
    </row>
    <row r="411" spans="1:12" x14ac:dyDescent="0.25">
      <c r="A411" s="39" t="s">
        <v>486</v>
      </c>
      <c r="B411" s="40"/>
      <c r="C411" s="46">
        <f t="shared" si="6"/>
        <v>0</v>
      </c>
      <c r="D411" s="17"/>
      <c r="E411" s="17"/>
      <c r="F411" s="17"/>
      <c r="G411" s="17"/>
      <c r="H411" s="17"/>
      <c r="I411" s="17"/>
      <c r="J411" s="17">
        <v>0</v>
      </c>
      <c r="K411" s="17">
        <v>0</v>
      </c>
      <c r="L411" s="17">
        <v>0</v>
      </c>
    </row>
    <row r="412" spans="1:12" x14ac:dyDescent="0.25">
      <c r="A412" s="39" t="s">
        <v>487</v>
      </c>
      <c r="B412" s="40">
        <v>24</v>
      </c>
      <c r="C412" s="46">
        <f t="shared" si="6"/>
        <v>24</v>
      </c>
      <c r="D412" s="17"/>
      <c r="E412" s="17"/>
      <c r="F412" s="17"/>
      <c r="G412" s="17"/>
      <c r="H412" s="17"/>
      <c r="I412" s="17"/>
      <c r="J412" s="17">
        <v>0</v>
      </c>
      <c r="K412" s="17">
        <v>0</v>
      </c>
      <c r="L412" s="17">
        <v>0</v>
      </c>
    </row>
    <row r="413" spans="1:12" x14ac:dyDescent="0.25">
      <c r="A413" s="39" t="s">
        <v>488</v>
      </c>
      <c r="B413" s="40"/>
      <c r="C413" s="46">
        <f t="shared" si="6"/>
        <v>0</v>
      </c>
      <c r="D413" s="17"/>
      <c r="E413" s="17"/>
      <c r="F413" s="17"/>
      <c r="G413" s="17"/>
      <c r="H413" s="17"/>
      <c r="I413" s="17"/>
      <c r="J413" s="17">
        <v>0</v>
      </c>
      <c r="K413" s="17">
        <v>0</v>
      </c>
      <c r="L413" s="17">
        <v>0</v>
      </c>
    </row>
    <row r="414" spans="1:12" x14ac:dyDescent="0.25">
      <c r="A414" s="39" t="s">
        <v>1543</v>
      </c>
      <c r="B414" s="40">
        <v>25</v>
      </c>
      <c r="C414" s="46">
        <f t="shared" si="6"/>
        <v>21</v>
      </c>
      <c r="D414" s="17"/>
      <c r="E414" s="17"/>
      <c r="F414" s="17"/>
      <c r="G414" s="17"/>
      <c r="H414" s="17"/>
      <c r="I414" s="17"/>
      <c r="J414" s="17"/>
      <c r="K414" s="17"/>
      <c r="L414" s="17">
        <v>-4</v>
      </c>
    </row>
    <row r="415" spans="1:12" x14ac:dyDescent="0.25">
      <c r="A415" s="39" t="s">
        <v>1386</v>
      </c>
      <c r="B415" s="40">
        <v>48</v>
      </c>
      <c r="C415" s="46">
        <f t="shared" si="6"/>
        <v>84</v>
      </c>
      <c r="D415" s="17">
        <v>180</v>
      </c>
      <c r="E415" s="17"/>
      <c r="F415" s="17"/>
      <c r="G415" s="17"/>
      <c r="H415" s="17"/>
      <c r="I415" s="17"/>
      <c r="J415" s="17">
        <v>-144</v>
      </c>
      <c r="K415" s="17">
        <v>0</v>
      </c>
      <c r="L415" s="17">
        <v>0</v>
      </c>
    </row>
    <row r="416" spans="1:12" x14ac:dyDescent="0.25">
      <c r="A416" s="39" t="s">
        <v>489</v>
      </c>
      <c r="B416" s="40"/>
      <c r="C416" s="46">
        <f t="shared" si="6"/>
        <v>0</v>
      </c>
      <c r="D416" s="17"/>
      <c r="E416" s="17"/>
      <c r="F416" s="17"/>
      <c r="G416" s="17"/>
      <c r="H416" s="17"/>
      <c r="I416" s="17"/>
      <c r="J416" s="17">
        <v>0</v>
      </c>
      <c r="K416" s="17">
        <v>0</v>
      </c>
      <c r="L416" s="17">
        <v>0</v>
      </c>
    </row>
    <row r="417" spans="1:12" x14ac:dyDescent="0.25">
      <c r="A417" s="39" t="s">
        <v>490</v>
      </c>
      <c r="B417" s="40"/>
      <c r="C417" s="46">
        <f t="shared" si="6"/>
        <v>0</v>
      </c>
      <c r="D417" s="17"/>
      <c r="E417" s="17"/>
      <c r="F417" s="17"/>
      <c r="G417" s="17"/>
      <c r="H417" s="17"/>
      <c r="I417" s="17"/>
      <c r="J417" s="17">
        <v>0</v>
      </c>
      <c r="K417" s="17">
        <v>0</v>
      </c>
      <c r="L417" s="17">
        <v>0</v>
      </c>
    </row>
    <row r="418" spans="1:12" x14ac:dyDescent="0.25">
      <c r="A418" s="39" t="s">
        <v>491</v>
      </c>
      <c r="B418" s="40"/>
      <c r="C418" s="46">
        <f t="shared" si="6"/>
        <v>0</v>
      </c>
      <c r="D418" s="17"/>
      <c r="E418" s="17"/>
      <c r="F418" s="17"/>
      <c r="G418" s="17"/>
      <c r="H418" s="17"/>
      <c r="I418" s="17"/>
      <c r="J418" s="17">
        <v>0</v>
      </c>
      <c r="K418" s="17">
        <v>0</v>
      </c>
      <c r="L418" s="17">
        <v>0</v>
      </c>
    </row>
    <row r="419" spans="1:12" x14ac:dyDescent="0.25">
      <c r="A419" s="39" t="s">
        <v>492</v>
      </c>
      <c r="B419" s="40"/>
      <c r="C419" s="46">
        <f t="shared" si="6"/>
        <v>0</v>
      </c>
      <c r="D419" s="17"/>
      <c r="E419" s="17"/>
      <c r="F419" s="17"/>
      <c r="G419" s="17"/>
      <c r="H419" s="17"/>
      <c r="I419" s="17"/>
      <c r="J419" s="17">
        <v>0</v>
      </c>
      <c r="K419" s="17">
        <v>0</v>
      </c>
      <c r="L419" s="17">
        <v>0</v>
      </c>
    </row>
    <row r="420" spans="1:12" x14ac:dyDescent="0.25">
      <c r="A420" s="39" t="s">
        <v>493</v>
      </c>
      <c r="B420" s="40"/>
      <c r="C420" s="46">
        <f t="shared" si="6"/>
        <v>0</v>
      </c>
      <c r="D420" s="17"/>
      <c r="E420" s="17"/>
      <c r="F420" s="17"/>
      <c r="G420" s="17"/>
      <c r="H420" s="17"/>
      <c r="I420" s="17"/>
      <c r="J420" s="17">
        <v>0</v>
      </c>
      <c r="K420" s="17">
        <v>0</v>
      </c>
      <c r="L420" s="17">
        <v>0</v>
      </c>
    </row>
    <row r="421" spans="1:12" x14ac:dyDescent="0.25">
      <c r="A421" s="39" t="s">
        <v>1474</v>
      </c>
      <c r="B421" s="48"/>
      <c r="C421" s="46">
        <f t="shared" si="6"/>
        <v>0</v>
      </c>
      <c r="D421" s="17">
        <v>5</v>
      </c>
      <c r="E421" s="17">
        <v>-3</v>
      </c>
      <c r="F421" s="17"/>
      <c r="G421" s="17"/>
      <c r="H421" s="17"/>
      <c r="I421" s="17"/>
      <c r="J421" s="17">
        <v>-2</v>
      </c>
      <c r="K421" s="17">
        <v>0</v>
      </c>
      <c r="L421" s="17">
        <v>0</v>
      </c>
    </row>
    <row r="422" spans="1:12" x14ac:dyDescent="0.25">
      <c r="A422" s="39" t="s">
        <v>1499</v>
      </c>
      <c r="B422" s="48"/>
      <c r="C422" s="46">
        <f t="shared" si="6"/>
        <v>90</v>
      </c>
      <c r="D422" s="17"/>
      <c r="E422" s="17"/>
      <c r="F422" s="17"/>
      <c r="G422" s="17">
        <v>100</v>
      </c>
      <c r="H422" s="17"/>
      <c r="I422" s="17"/>
      <c r="J422" s="17">
        <v>-10</v>
      </c>
      <c r="K422" s="17">
        <v>0</v>
      </c>
      <c r="L422" s="17">
        <v>0</v>
      </c>
    </row>
    <row r="423" spans="1:12" x14ac:dyDescent="0.25">
      <c r="A423" s="39" t="s">
        <v>495</v>
      </c>
      <c r="B423" s="40">
        <v>30</v>
      </c>
      <c r="C423" s="46">
        <f t="shared" si="6"/>
        <v>24</v>
      </c>
      <c r="D423" s="17"/>
      <c r="E423" s="17"/>
      <c r="F423" s="17"/>
      <c r="G423" s="17"/>
      <c r="H423" s="17"/>
      <c r="I423" s="17"/>
      <c r="J423" s="17">
        <v>0</v>
      </c>
      <c r="K423" s="17">
        <v>-6</v>
      </c>
      <c r="L423" s="17">
        <v>0</v>
      </c>
    </row>
    <row r="424" spans="1:12" x14ac:dyDescent="0.25">
      <c r="A424" s="39" t="s">
        <v>1256</v>
      </c>
      <c r="B424" s="40">
        <v>5</v>
      </c>
      <c r="C424" s="46">
        <f t="shared" si="6"/>
        <v>0</v>
      </c>
      <c r="D424" s="17"/>
      <c r="E424" s="17"/>
      <c r="F424" s="17"/>
      <c r="G424" s="17"/>
      <c r="H424" s="17"/>
      <c r="I424" s="17"/>
      <c r="J424" s="17">
        <v>0</v>
      </c>
      <c r="K424" s="17">
        <v>-5</v>
      </c>
      <c r="L424" s="17">
        <v>0</v>
      </c>
    </row>
    <row r="425" spans="1:12" x14ac:dyDescent="0.25">
      <c r="A425" s="39" t="s">
        <v>498</v>
      </c>
      <c r="B425" s="40">
        <v>4</v>
      </c>
      <c r="C425" s="46">
        <f t="shared" si="6"/>
        <v>0</v>
      </c>
      <c r="D425" s="17"/>
      <c r="E425" s="17"/>
      <c r="F425" s="17"/>
      <c r="G425" s="17"/>
      <c r="H425" s="17"/>
      <c r="I425" s="17"/>
      <c r="J425" s="17">
        <v>0</v>
      </c>
      <c r="K425" s="17">
        <v>-4</v>
      </c>
      <c r="L425" s="17">
        <v>0</v>
      </c>
    </row>
    <row r="426" spans="1:12" x14ac:dyDescent="0.25">
      <c r="A426" s="39" t="s">
        <v>499</v>
      </c>
      <c r="B426" s="40"/>
      <c r="C426" s="46">
        <f t="shared" si="6"/>
        <v>0</v>
      </c>
      <c r="D426" s="17"/>
      <c r="E426" s="17"/>
      <c r="F426" s="17"/>
      <c r="G426" s="17"/>
      <c r="H426" s="17"/>
      <c r="I426" s="17"/>
      <c r="J426" s="17">
        <v>0</v>
      </c>
      <c r="K426" s="17">
        <v>0</v>
      </c>
      <c r="L426" s="17">
        <v>0</v>
      </c>
    </row>
    <row r="427" spans="1:12" x14ac:dyDescent="0.25">
      <c r="A427" s="39" t="s">
        <v>500</v>
      </c>
      <c r="B427" s="40"/>
      <c r="C427" s="46">
        <f t="shared" si="6"/>
        <v>0</v>
      </c>
      <c r="D427" s="17"/>
      <c r="E427" s="17"/>
      <c r="F427" s="17"/>
      <c r="G427" s="17"/>
      <c r="H427" s="17"/>
      <c r="I427" s="17"/>
      <c r="J427" s="17">
        <v>0</v>
      </c>
      <c r="K427" s="17">
        <v>0</v>
      </c>
      <c r="L427" s="17">
        <v>0</v>
      </c>
    </row>
    <row r="428" spans="1:12" x14ac:dyDescent="0.25">
      <c r="A428" s="39" t="s">
        <v>1463</v>
      </c>
      <c r="B428" s="40">
        <v>120</v>
      </c>
      <c r="C428" s="46">
        <f t="shared" si="6"/>
        <v>102</v>
      </c>
      <c r="D428" s="17"/>
      <c r="E428" s="17"/>
      <c r="F428" s="17"/>
      <c r="G428" s="17"/>
      <c r="H428" s="17"/>
      <c r="I428" s="17"/>
      <c r="J428" s="17">
        <v>0</v>
      </c>
      <c r="K428" s="17">
        <v>-6</v>
      </c>
      <c r="L428" s="17">
        <v>-12</v>
      </c>
    </row>
    <row r="429" spans="1:12" x14ac:dyDescent="0.25">
      <c r="A429" s="39" t="s">
        <v>1464</v>
      </c>
      <c r="B429" s="40"/>
      <c r="C429" s="46">
        <f t="shared" si="6"/>
        <v>-10</v>
      </c>
      <c r="D429" s="17"/>
      <c r="E429" s="17"/>
      <c r="F429" s="17"/>
      <c r="G429" s="17"/>
      <c r="H429" s="17"/>
      <c r="I429" s="17"/>
      <c r="J429" s="17">
        <v>0</v>
      </c>
      <c r="K429" s="17">
        <v>-5</v>
      </c>
      <c r="L429" s="17">
        <v>-5</v>
      </c>
    </row>
    <row r="430" spans="1:12" x14ac:dyDescent="0.25">
      <c r="A430" s="39" t="s">
        <v>502</v>
      </c>
      <c r="B430" s="40"/>
      <c r="C430" s="46">
        <f t="shared" si="6"/>
        <v>0</v>
      </c>
      <c r="D430" s="17"/>
      <c r="E430" s="17"/>
      <c r="F430" s="17"/>
      <c r="G430" s="17"/>
      <c r="H430" s="17"/>
      <c r="I430" s="17"/>
      <c r="J430" s="17">
        <v>0</v>
      </c>
      <c r="K430" s="17">
        <v>0</v>
      </c>
      <c r="L430" s="17">
        <v>0</v>
      </c>
    </row>
    <row r="431" spans="1:12" x14ac:dyDescent="0.25">
      <c r="A431" s="39" t="s">
        <v>503</v>
      </c>
      <c r="B431" s="40"/>
      <c r="C431" s="46">
        <f t="shared" si="6"/>
        <v>0</v>
      </c>
      <c r="D431" s="17"/>
      <c r="E431" s="17"/>
      <c r="F431" s="17"/>
      <c r="G431" s="17"/>
      <c r="H431" s="17"/>
      <c r="I431" s="17"/>
      <c r="J431" s="17">
        <v>0</v>
      </c>
      <c r="K431" s="17">
        <v>0</v>
      </c>
      <c r="L431" s="17">
        <v>0</v>
      </c>
    </row>
    <row r="432" spans="1:12" x14ac:dyDescent="0.25">
      <c r="A432" s="39" t="s">
        <v>1387</v>
      </c>
      <c r="B432" s="40"/>
      <c r="C432" s="46">
        <f t="shared" si="6"/>
        <v>0</v>
      </c>
      <c r="D432" s="17"/>
      <c r="E432" s="17"/>
      <c r="F432" s="17"/>
      <c r="G432" s="17"/>
      <c r="H432" s="17"/>
      <c r="I432" s="17"/>
      <c r="J432" s="17">
        <v>0</v>
      </c>
      <c r="K432" s="17">
        <v>0</v>
      </c>
      <c r="L432" s="17">
        <v>0</v>
      </c>
    </row>
    <row r="433" spans="1:12" x14ac:dyDescent="0.25">
      <c r="A433" s="39" t="s">
        <v>519</v>
      </c>
      <c r="B433" s="40"/>
      <c r="C433" s="46">
        <f t="shared" si="6"/>
        <v>0</v>
      </c>
      <c r="D433" s="17"/>
      <c r="E433" s="17"/>
      <c r="F433" s="17"/>
      <c r="G433" s="17"/>
      <c r="H433" s="17"/>
      <c r="I433" s="17"/>
      <c r="J433" s="17">
        <v>0</v>
      </c>
      <c r="K433" s="17">
        <v>0</v>
      </c>
      <c r="L433" s="17">
        <v>0</v>
      </c>
    </row>
    <row r="434" spans="1:12" x14ac:dyDescent="0.25">
      <c r="A434" s="39" t="s">
        <v>505</v>
      </c>
      <c r="B434" s="40"/>
      <c r="C434" s="46">
        <f t="shared" si="6"/>
        <v>0</v>
      </c>
      <c r="D434" s="17"/>
      <c r="E434" s="17"/>
      <c r="F434" s="17"/>
      <c r="G434" s="17"/>
      <c r="H434" s="17"/>
      <c r="I434" s="17"/>
      <c r="J434" s="17">
        <v>0</v>
      </c>
      <c r="K434" s="17">
        <v>0</v>
      </c>
      <c r="L434" s="17">
        <v>0</v>
      </c>
    </row>
    <row r="435" spans="1:12" x14ac:dyDescent="0.25">
      <c r="A435" s="39" t="s">
        <v>507</v>
      </c>
      <c r="B435" s="40"/>
      <c r="C435" s="46">
        <f t="shared" si="6"/>
        <v>0</v>
      </c>
      <c r="D435" s="17"/>
      <c r="E435" s="17"/>
      <c r="F435" s="17"/>
      <c r="G435" s="17"/>
      <c r="H435" s="17"/>
      <c r="I435" s="17"/>
      <c r="J435" s="17">
        <v>0</v>
      </c>
      <c r="K435" s="17">
        <v>0</v>
      </c>
      <c r="L435" s="17">
        <v>0</v>
      </c>
    </row>
    <row r="436" spans="1:12" x14ac:dyDescent="0.25">
      <c r="A436" s="39" t="s">
        <v>509</v>
      </c>
      <c r="B436" s="40"/>
      <c r="C436" s="46">
        <f t="shared" si="6"/>
        <v>0</v>
      </c>
      <c r="D436" s="17"/>
      <c r="E436" s="17"/>
      <c r="F436" s="17"/>
      <c r="G436" s="17"/>
      <c r="H436" s="17"/>
      <c r="I436" s="17"/>
      <c r="J436" s="17">
        <v>0</v>
      </c>
      <c r="K436" s="17">
        <v>0</v>
      </c>
      <c r="L436" s="17">
        <v>0</v>
      </c>
    </row>
    <row r="437" spans="1:12" x14ac:dyDescent="0.25">
      <c r="A437" s="39" t="s">
        <v>511</v>
      </c>
      <c r="B437" s="40"/>
      <c r="C437" s="46">
        <f t="shared" si="6"/>
        <v>0</v>
      </c>
      <c r="D437" s="17"/>
      <c r="E437" s="17"/>
      <c r="F437" s="17"/>
      <c r="G437" s="17"/>
      <c r="H437" s="17"/>
      <c r="I437" s="17"/>
      <c r="J437" s="17">
        <v>0</v>
      </c>
      <c r="K437" s="17">
        <v>0</v>
      </c>
      <c r="L437" s="17">
        <v>0</v>
      </c>
    </row>
    <row r="438" spans="1:12" x14ac:dyDescent="0.25">
      <c r="A438" s="39" t="s">
        <v>513</v>
      </c>
      <c r="B438" s="40"/>
      <c r="C438" s="46">
        <f t="shared" si="6"/>
        <v>0</v>
      </c>
      <c r="D438" s="17"/>
      <c r="E438" s="17"/>
      <c r="F438" s="17"/>
      <c r="G438" s="17"/>
      <c r="H438" s="17"/>
      <c r="I438" s="17"/>
      <c r="J438" s="17">
        <v>0</v>
      </c>
      <c r="K438" s="17">
        <v>0</v>
      </c>
      <c r="L438" s="17">
        <v>0</v>
      </c>
    </row>
    <row r="439" spans="1:12" x14ac:dyDescent="0.25">
      <c r="A439" s="39" t="s">
        <v>1415</v>
      </c>
      <c r="B439" s="40"/>
      <c r="C439" s="46">
        <f t="shared" si="6"/>
        <v>0</v>
      </c>
      <c r="D439" s="17"/>
      <c r="E439" s="17"/>
      <c r="F439" s="17"/>
      <c r="G439" s="17"/>
      <c r="H439" s="17"/>
      <c r="I439" s="17"/>
      <c r="J439" s="17">
        <v>0</v>
      </c>
      <c r="K439" s="17">
        <v>0</v>
      </c>
      <c r="L439" s="17">
        <v>0</v>
      </c>
    </row>
    <row r="440" spans="1:12" x14ac:dyDescent="0.25">
      <c r="A440" s="39" t="s">
        <v>515</v>
      </c>
      <c r="B440" s="40"/>
      <c r="C440" s="46">
        <f t="shared" si="6"/>
        <v>0</v>
      </c>
      <c r="D440" s="17"/>
      <c r="E440" s="17"/>
      <c r="F440" s="17"/>
      <c r="G440" s="17"/>
      <c r="H440" s="17"/>
      <c r="I440" s="17"/>
      <c r="J440" s="17">
        <v>0</v>
      </c>
      <c r="K440" s="17">
        <v>0</v>
      </c>
      <c r="L440" s="17">
        <v>0</v>
      </c>
    </row>
    <row r="441" spans="1:12" x14ac:dyDescent="0.25">
      <c r="A441" s="39" t="s">
        <v>766</v>
      </c>
      <c r="B441" s="40"/>
      <c r="C441" s="46">
        <f t="shared" si="6"/>
        <v>0</v>
      </c>
      <c r="D441" s="17"/>
      <c r="E441" s="17"/>
      <c r="F441" s="17"/>
      <c r="G441" s="17"/>
      <c r="H441" s="17"/>
      <c r="I441" s="17"/>
      <c r="J441" s="17">
        <v>0</v>
      </c>
      <c r="K441" s="17">
        <v>0</v>
      </c>
      <c r="L441" s="17">
        <v>0</v>
      </c>
    </row>
    <row r="442" spans="1:12" x14ac:dyDescent="0.25">
      <c r="A442" s="39" t="s">
        <v>1257</v>
      </c>
      <c r="B442" s="40"/>
      <c r="C442" s="46">
        <f t="shared" si="6"/>
        <v>0</v>
      </c>
      <c r="D442" s="17"/>
      <c r="E442" s="17"/>
      <c r="F442" s="17"/>
      <c r="G442" s="17"/>
      <c r="H442" s="17"/>
      <c r="I442" s="17"/>
      <c r="J442" s="17">
        <v>0</v>
      </c>
      <c r="K442" s="17">
        <v>0</v>
      </c>
      <c r="L442" s="17">
        <v>0</v>
      </c>
    </row>
    <row r="443" spans="1:12" x14ac:dyDescent="0.25">
      <c r="A443" s="39" t="s">
        <v>768</v>
      </c>
      <c r="B443" s="40"/>
      <c r="C443" s="46">
        <f t="shared" si="6"/>
        <v>0</v>
      </c>
      <c r="D443" s="17"/>
      <c r="E443" s="17"/>
      <c r="F443" s="17"/>
      <c r="G443" s="17"/>
      <c r="H443" s="17"/>
      <c r="I443" s="17"/>
      <c r="J443" s="17">
        <v>0</v>
      </c>
      <c r="K443" s="17">
        <v>0</v>
      </c>
      <c r="L443" s="17">
        <v>0</v>
      </c>
    </row>
    <row r="444" spans="1:12" x14ac:dyDescent="0.25">
      <c r="A444" s="39" t="s">
        <v>769</v>
      </c>
      <c r="B444" s="40"/>
      <c r="C444" s="46">
        <f t="shared" si="6"/>
        <v>0</v>
      </c>
      <c r="D444" s="17"/>
      <c r="E444" s="17"/>
      <c r="F444" s="17"/>
      <c r="G444" s="17"/>
      <c r="H444" s="17"/>
      <c r="I444" s="17"/>
      <c r="J444" s="17">
        <v>0</v>
      </c>
      <c r="K444" s="17">
        <v>0</v>
      </c>
      <c r="L444" s="17">
        <v>0</v>
      </c>
    </row>
    <row r="445" spans="1:12" x14ac:dyDescent="0.25">
      <c r="A445" s="39" t="s">
        <v>770</v>
      </c>
      <c r="B445" s="40"/>
      <c r="C445" s="46">
        <f t="shared" si="6"/>
        <v>0</v>
      </c>
      <c r="D445" s="17"/>
      <c r="E445" s="17"/>
      <c r="F445" s="17"/>
      <c r="G445" s="17"/>
      <c r="H445" s="17"/>
      <c r="I445" s="17"/>
      <c r="J445" s="17">
        <v>0</v>
      </c>
      <c r="K445" s="17">
        <v>0</v>
      </c>
      <c r="L445" s="17">
        <v>0</v>
      </c>
    </row>
    <row r="446" spans="1:12" x14ac:dyDescent="0.25">
      <c r="A446" s="39" t="s">
        <v>771</v>
      </c>
      <c r="B446" s="40"/>
      <c r="C446" s="46">
        <f t="shared" si="6"/>
        <v>0</v>
      </c>
      <c r="D446" s="17"/>
      <c r="E446" s="17"/>
      <c r="F446" s="17"/>
      <c r="G446" s="17"/>
      <c r="H446" s="17"/>
      <c r="I446" s="17"/>
      <c r="J446" s="17">
        <v>0</v>
      </c>
      <c r="K446" s="17">
        <v>0</v>
      </c>
      <c r="L446" s="17">
        <v>0</v>
      </c>
    </row>
    <row r="447" spans="1:12" x14ac:dyDescent="0.25">
      <c r="A447" s="39" t="s">
        <v>772</v>
      </c>
      <c r="B447" s="40"/>
      <c r="C447" s="46">
        <f t="shared" si="6"/>
        <v>0</v>
      </c>
      <c r="D447" s="17"/>
      <c r="E447" s="17"/>
      <c r="F447" s="17"/>
      <c r="G447" s="17"/>
      <c r="H447" s="17"/>
      <c r="I447" s="17"/>
      <c r="J447" s="17">
        <v>0</v>
      </c>
      <c r="K447" s="17">
        <v>0</v>
      </c>
      <c r="L447" s="17">
        <v>0</v>
      </c>
    </row>
    <row r="448" spans="1:12" x14ac:dyDescent="0.25">
      <c r="A448" s="39" t="s">
        <v>773</v>
      </c>
      <c r="B448" s="40"/>
      <c r="C448" s="46">
        <f t="shared" si="6"/>
        <v>0</v>
      </c>
      <c r="D448" s="17"/>
      <c r="E448" s="17"/>
      <c r="F448" s="17"/>
      <c r="G448" s="17"/>
      <c r="H448" s="17"/>
      <c r="I448" s="17"/>
      <c r="J448" s="17">
        <v>0</v>
      </c>
      <c r="K448" s="17">
        <v>0</v>
      </c>
      <c r="L448" s="17">
        <v>0</v>
      </c>
    </row>
    <row r="449" spans="1:12" x14ac:dyDescent="0.25">
      <c r="A449" s="39" t="s">
        <v>774</v>
      </c>
      <c r="B449" s="40"/>
      <c r="C449" s="46">
        <f t="shared" si="6"/>
        <v>0</v>
      </c>
      <c r="D449" s="17"/>
      <c r="E449" s="17"/>
      <c r="F449" s="17"/>
      <c r="G449" s="17"/>
      <c r="H449" s="17"/>
      <c r="I449" s="17"/>
      <c r="J449" s="17">
        <v>0</v>
      </c>
      <c r="K449" s="17">
        <v>0</v>
      </c>
      <c r="L449" s="17">
        <v>0</v>
      </c>
    </row>
    <row r="450" spans="1:12" x14ac:dyDescent="0.25">
      <c r="A450" s="39" t="s">
        <v>775</v>
      </c>
      <c r="B450" s="40"/>
      <c r="C450" s="46">
        <f t="shared" si="6"/>
        <v>0</v>
      </c>
      <c r="D450" s="17"/>
      <c r="E450" s="17"/>
      <c r="F450" s="17"/>
      <c r="G450" s="17"/>
      <c r="H450" s="17"/>
      <c r="I450" s="17"/>
      <c r="J450" s="17">
        <v>0</v>
      </c>
      <c r="K450" s="17">
        <v>0</v>
      </c>
      <c r="L450" s="17">
        <v>0</v>
      </c>
    </row>
    <row r="451" spans="1:12" x14ac:dyDescent="0.25">
      <c r="A451" s="39" t="s">
        <v>776</v>
      </c>
      <c r="B451" s="40"/>
      <c r="C451" s="46">
        <f t="shared" si="6"/>
        <v>0</v>
      </c>
      <c r="D451" s="17"/>
      <c r="E451" s="17"/>
      <c r="F451" s="17"/>
      <c r="G451" s="17"/>
      <c r="H451" s="17"/>
      <c r="I451" s="17"/>
      <c r="J451" s="17">
        <v>0</v>
      </c>
      <c r="K451" s="17">
        <v>0</v>
      </c>
      <c r="L451" s="17">
        <v>0</v>
      </c>
    </row>
    <row r="452" spans="1:12" x14ac:dyDescent="0.25">
      <c r="A452" s="39" t="s">
        <v>777</v>
      </c>
      <c r="B452" s="40"/>
      <c r="C452" s="46">
        <f t="shared" si="6"/>
        <v>0</v>
      </c>
      <c r="D452" s="17"/>
      <c r="E452" s="17"/>
      <c r="F452" s="17"/>
      <c r="G452" s="17"/>
      <c r="H452" s="17"/>
      <c r="I452" s="17"/>
      <c r="J452" s="17">
        <v>0</v>
      </c>
      <c r="K452" s="17">
        <v>0</v>
      </c>
      <c r="L452" s="17">
        <v>0</v>
      </c>
    </row>
    <row r="453" spans="1:12" x14ac:dyDescent="0.25">
      <c r="A453" s="39" t="s">
        <v>778</v>
      </c>
      <c r="B453" s="40"/>
      <c r="C453" s="46">
        <f t="shared" si="6"/>
        <v>0</v>
      </c>
      <c r="D453" s="17"/>
      <c r="E453" s="17"/>
      <c r="F453" s="17"/>
      <c r="G453" s="17"/>
      <c r="H453" s="17"/>
      <c r="I453" s="17"/>
      <c r="J453" s="17">
        <v>0</v>
      </c>
      <c r="K453" s="17">
        <v>0</v>
      </c>
      <c r="L453" s="17">
        <v>0</v>
      </c>
    </row>
    <row r="454" spans="1:12" x14ac:dyDescent="0.25">
      <c r="A454" s="39" t="s">
        <v>1325</v>
      </c>
      <c r="B454" s="40"/>
      <c r="C454" s="46">
        <f t="shared" ref="C454:C517" si="7">B454+SUM(D454:L454)</f>
        <v>0</v>
      </c>
      <c r="D454" s="17"/>
      <c r="E454" s="17"/>
      <c r="F454" s="17"/>
      <c r="G454" s="17"/>
      <c r="H454" s="17"/>
      <c r="I454" s="17"/>
      <c r="J454" s="17">
        <v>0</v>
      </c>
      <c r="K454" s="17">
        <v>0</v>
      </c>
      <c r="L454" s="17">
        <v>0</v>
      </c>
    </row>
    <row r="455" spans="1:12" x14ac:dyDescent="0.25">
      <c r="A455" s="39" t="s">
        <v>779</v>
      </c>
      <c r="B455" s="40"/>
      <c r="C455" s="46">
        <f t="shared" si="7"/>
        <v>0</v>
      </c>
      <c r="D455" s="17"/>
      <c r="E455" s="17"/>
      <c r="F455" s="17"/>
      <c r="G455" s="17"/>
      <c r="H455" s="17"/>
      <c r="I455" s="17"/>
      <c r="J455" s="17">
        <v>0</v>
      </c>
      <c r="K455" s="17">
        <v>0</v>
      </c>
      <c r="L455" s="17">
        <v>0</v>
      </c>
    </row>
    <row r="456" spans="1:12" x14ac:dyDescent="0.25">
      <c r="A456" s="39" t="s">
        <v>780</v>
      </c>
      <c r="B456" s="40"/>
      <c r="C456" s="46">
        <f t="shared" si="7"/>
        <v>0</v>
      </c>
      <c r="D456" s="17"/>
      <c r="E456" s="17"/>
      <c r="F456" s="17"/>
      <c r="G456" s="17"/>
      <c r="H456" s="17"/>
      <c r="I456" s="17"/>
      <c r="J456" s="17">
        <v>0</v>
      </c>
      <c r="K456" s="17">
        <v>0</v>
      </c>
      <c r="L456" s="17">
        <v>0</v>
      </c>
    </row>
    <row r="457" spans="1:12" x14ac:dyDescent="0.25">
      <c r="A457" s="39" t="s">
        <v>781</v>
      </c>
      <c r="B457" s="40"/>
      <c r="C457" s="46">
        <f t="shared" si="7"/>
        <v>0</v>
      </c>
      <c r="D457" s="17"/>
      <c r="E457" s="17"/>
      <c r="F457" s="17"/>
      <c r="G457" s="17"/>
      <c r="H457" s="17"/>
      <c r="I457" s="17"/>
      <c r="J457" s="17">
        <v>0</v>
      </c>
      <c r="K457" s="17">
        <v>0</v>
      </c>
      <c r="L457" s="17">
        <v>0</v>
      </c>
    </row>
    <row r="458" spans="1:12" x14ac:dyDescent="0.25">
      <c r="A458" s="39" t="s">
        <v>782</v>
      </c>
      <c r="B458" s="40"/>
      <c r="C458" s="46">
        <f t="shared" si="7"/>
        <v>0</v>
      </c>
      <c r="D458" s="17"/>
      <c r="E458" s="17"/>
      <c r="F458" s="17"/>
      <c r="G458" s="17"/>
      <c r="H458" s="17"/>
      <c r="I458" s="17"/>
      <c r="J458" s="17">
        <v>0</v>
      </c>
      <c r="K458" s="17">
        <v>0</v>
      </c>
      <c r="L458" s="17">
        <v>0</v>
      </c>
    </row>
    <row r="459" spans="1:12" x14ac:dyDescent="0.25">
      <c r="A459" s="39" t="s">
        <v>783</v>
      </c>
      <c r="B459" s="40"/>
      <c r="C459" s="46">
        <f t="shared" si="7"/>
        <v>0</v>
      </c>
      <c r="D459" s="17"/>
      <c r="E459" s="17"/>
      <c r="F459" s="17"/>
      <c r="G459" s="17"/>
      <c r="H459" s="17"/>
      <c r="I459" s="17"/>
      <c r="J459" s="17">
        <v>0</v>
      </c>
      <c r="K459" s="17">
        <v>0</v>
      </c>
      <c r="L459" s="17">
        <v>0</v>
      </c>
    </row>
    <row r="460" spans="1:12" x14ac:dyDescent="0.25">
      <c r="A460" s="39" t="s">
        <v>784</v>
      </c>
      <c r="B460" s="40"/>
      <c r="C460" s="46">
        <f t="shared" si="7"/>
        <v>0</v>
      </c>
      <c r="D460" s="17"/>
      <c r="E460" s="17"/>
      <c r="F460" s="17"/>
      <c r="G460" s="17"/>
      <c r="H460" s="17"/>
      <c r="I460" s="17"/>
      <c r="J460" s="17">
        <v>0</v>
      </c>
      <c r="K460" s="17">
        <v>0</v>
      </c>
      <c r="L460" s="17">
        <v>0</v>
      </c>
    </row>
    <row r="461" spans="1:12" x14ac:dyDescent="0.25">
      <c r="A461" s="39" t="s">
        <v>785</v>
      </c>
      <c r="B461" s="40"/>
      <c r="C461" s="46">
        <f t="shared" si="7"/>
        <v>0</v>
      </c>
      <c r="D461" s="17"/>
      <c r="E461" s="17"/>
      <c r="F461" s="17"/>
      <c r="G461" s="17"/>
      <c r="H461" s="17"/>
      <c r="I461" s="17"/>
      <c r="J461" s="17">
        <v>0</v>
      </c>
      <c r="K461" s="17">
        <v>0</v>
      </c>
      <c r="L461" s="17">
        <v>0</v>
      </c>
    </row>
    <row r="462" spans="1:12" x14ac:dyDescent="0.25">
      <c r="A462" s="39" t="s">
        <v>786</v>
      </c>
      <c r="B462" s="40"/>
      <c r="C462" s="46">
        <f t="shared" si="7"/>
        <v>0</v>
      </c>
      <c r="D462" s="17"/>
      <c r="E462" s="17"/>
      <c r="F462" s="17"/>
      <c r="G462" s="17"/>
      <c r="H462" s="17"/>
      <c r="I462" s="17"/>
      <c r="J462" s="17">
        <v>0</v>
      </c>
      <c r="K462" s="17">
        <v>0</v>
      </c>
      <c r="L462" s="17">
        <v>0</v>
      </c>
    </row>
    <row r="463" spans="1:12" x14ac:dyDescent="0.25">
      <c r="A463" s="39" t="s">
        <v>787</v>
      </c>
      <c r="B463" s="40"/>
      <c r="C463" s="46">
        <f t="shared" si="7"/>
        <v>0</v>
      </c>
      <c r="D463" s="17"/>
      <c r="E463" s="17"/>
      <c r="F463" s="17"/>
      <c r="G463" s="17"/>
      <c r="H463" s="17"/>
      <c r="I463" s="17"/>
      <c r="J463" s="17">
        <v>0</v>
      </c>
      <c r="K463" s="17">
        <v>0</v>
      </c>
      <c r="L463" s="17">
        <v>0</v>
      </c>
    </row>
    <row r="464" spans="1:12" x14ac:dyDescent="0.25">
      <c r="A464" s="39" t="s">
        <v>788</v>
      </c>
      <c r="B464" s="40"/>
      <c r="C464" s="46">
        <f t="shared" si="7"/>
        <v>0</v>
      </c>
      <c r="D464" s="17"/>
      <c r="E464" s="17"/>
      <c r="F464" s="17"/>
      <c r="G464" s="17"/>
      <c r="H464" s="17"/>
      <c r="I464" s="17"/>
      <c r="J464" s="17">
        <v>0</v>
      </c>
      <c r="K464" s="17">
        <v>0</v>
      </c>
      <c r="L464" s="17">
        <v>0</v>
      </c>
    </row>
    <row r="465" spans="1:12" x14ac:dyDescent="0.25">
      <c r="A465" s="39" t="s">
        <v>789</v>
      </c>
      <c r="B465" s="40"/>
      <c r="C465" s="46">
        <f t="shared" si="7"/>
        <v>0</v>
      </c>
      <c r="D465" s="17"/>
      <c r="E465" s="17"/>
      <c r="F465" s="17"/>
      <c r="G465" s="17"/>
      <c r="H465" s="17"/>
      <c r="I465" s="17"/>
      <c r="J465" s="17">
        <v>0</v>
      </c>
      <c r="K465" s="17">
        <v>0</v>
      </c>
      <c r="L465" s="17">
        <v>0</v>
      </c>
    </row>
    <row r="466" spans="1:12" x14ac:dyDescent="0.25">
      <c r="A466" s="39" t="s">
        <v>790</v>
      </c>
      <c r="B466" s="40"/>
      <c r="C466" s="46">
        <f t="shared" si="7"/>
        <v>0</v>
      </c>
      <c r="D466" s="17"/>
      <c r="E466" s="17"/>
      <c r="F466" s="17"/>
      <c r="G466" s="17"/>
      <c r="H466" s="17"/>
      <c r="I466" s="17"/>
      <c r="J466" s="17">
        <v>0</v>
      </c>
      <c r="K466" s="17">
        <v>0</v>
      </c>
      <c r="L466" s="17">
        <v>0</v>
      </c>
    </row>
    <row r="467" spans="1:12" x14ac:dyDescent="0.25">
      <c r="A467" s="39" t="s">
        <v>791</v>
      </c>
      <c r="B467" s="40"/>
      <c r="C467" s="46">
        <f t="shared" si="7"/>
        <v>0</v>
      </c>
      <c r="D467" s="17"/>
      <c r="E467" s="17"/>
      <c r="F467" s="17"/>
      <c r="G467" s="17"/>
      <c r="H467" s="17"/>
      <c r="I467" s="17"/>
      <c r="J467" s="17">
        <v>0</v>
      </c>
      <c r="K467" s="17">
        <v>0</v>
      </c>
      <c r="L467" s="17">
        <v>0</v>
      </c>
    </row>
    <row r="468" spans="1:12" x14ac:dyDescent="0.25">
      <c r="A468" s="39" t="s">
        <v>792</v>
      </c>
      <c r="B468" s="40"/>
      <c r="C468" s="46">
        <f t="shared" si="7"/>
        <v>0</v>
      </c>
      <c r="D468" s="17"/>
      <c r="E468" s="17"/>
      <c r="F468" s="17"/>
      <c r="G468" s="17"/>
      <c r="H468" s="17"/>
      <c r="I468" s="17"/>
      <c r="J468" s="17">
        <v>0</v>
      </c>
      <c r="K468" s="17">
        <v>0</v>
      </c>
      <c r="L468" s="17">
        <v>0</v>
      </c>
    </row>
    <row r="469" spans="1:12" x14ac:dyDescent="0.25">
      <c r="A469" s="39" t="s">
        <v>793</v>
      </c>
      <c r="B469" s="40"/>
      <c r="C469" s="46">
        <f t="shared" si="7"/>
        <v>0</v>
      </c>
      <c r="D469" s="17"/>
      <c r="E469" s="17"/>
      <c r="F469" s="17"/>
      <c r="G469" s="17"/>
      <c r="H469" s="17"/>
      <c r="I469" s="17"/>
      <c r="J469" s="17">
        <v>0</v>
      </c>
      <c r="K469" s="17">
        <v>0</v>
      </c>
      <c r="L469" s="17">
        <v>0</v>
      </c>
    </row>
    <row r="470" spans="1:12" x14ac:dyDescent="0.25">
      <c r="A470" s="39" t="s">
        <v>794</v>
      </c>
      <c r="B470" s="40"/>
      <c r="C470" s="46">
        <f t="shared" si="7"/>
        <v>0</v>
      </c>
      <c r="D470" s="17"/>
      <c r="E470" s="17"/>
      <c r="F470" s="17"/>
      <c r="G470" s="17"/>
      <c r="H470" s="17"/>
      <c r="I470" s="17"/>
      <c r="J470" s="17">
        <v>0</v>
      </c>
      <c r="K470" s="17">
        <v>0</v>
      </c>
      <c r="L470" s="17">
        <v>0</v>
      </c>
    </row>
    <row r="471" spans="1:12" x14ac:dyDescent="0.25">
      <c r="A471" s="39" t="s">
        <v>795</v>
      </c>
      <c r="B471" s="40"/>
      <c r="C471" s="46">
        <f t="shared" si="7"/>
        <v>0</v>
      </c>
      <c r="D471" s="17"/>
      <c r="E471" s="17"/>
      <c r="F471" s="17"/>
      <c r="G471" s="17"/>
      <c r="H471" s="17"/>
      <c r="I471" s="17"/>
      <c r="J471" s="17">
        <v>0</v>
      </c>
      <c r="K471" s="17">
        <v>0</v>
      </c>
      <c r="L471" s="17">
        <v>0</v>
      </c>
    </row>
    <row r="472" spans="1:12" x14ac:dyDescent="0.25">
      <c r="A472" s="39" t="s">
        <v>1326</v>
      </c>
      <c r="B472" s="40"/>
      <c r="C472" s="46">
        <f t="shared" si="7"/>
        <v>0</v>
      </c>
      <c r="D472" s="17"/>
      <c r="E472" s="17"/>
      <c r="F472" s="17"/>
      <c r="G472" s="17"/>
      <c r="H472" s="17"/>
      <c r="I472" s="17"/>
      <c r="J472" s="17">
        <v>0</v>
      </c>
      <c r="K472" s="17">
        <v>0</v>
      </c>
      <c r="L472" s="17">
        <v>0</v>
      </c>
    </row>
    <row r="473" spans="1:12" x14ac:dyDescent="0.25">
      <c r="A473" s="39" t="s">
        <v>1327</v>
      </c>
      <c r="B473" s="40"/>
      <c r="C473" s="46">
        <f t="shared" si="7"/>
        <v>0</v>
      </c>
      <c r="D473" s="17"/>
      <c r="E473" s="17"/>
      <c r="F473" s="17"/>
      <c r="G473" s="17"/>
      <c r="H473" s="17"/>
      <c r="I473" s="17"/>
      <c r="J473" s="17">
        <v>0</v>
      </c>
      <c r="K473" s="17">
        <v>0</v>
      </c>
      <c r="L473" s="17">
        <v>0</v>
      </c>
    </row>
    <row r="474" spans="1:12" x14ac:dyDescent="0.25">
      <c r="A474" s="39" t="s">
        <v>1328</v>
      </c>
      <c r="B474" s="40"/>
      <c r="C474" s="46">
        <f t="shared" si="7"/>
        <v>0</v>
      </c>
      <c r="D474" s="17"/>
      <c r="E474" s="17"/>
      <c r="F474" s="17"/>
      <c r="G474" s="17"/>
      <c r="H474" s="17"/>
      <c r="I474" s="17"/>
      <c r="J474" s="17">
        <v>0</v>
      </c>
      <c r="K474" s="17">
        <v>0</v>
      </c>
      <c r="L474" s="17">
        <v>0</v>
      </c>
    </row>
    <row r="475" spans="1:12" x14ac:dyDescent="0.25">
      <c r="A475" s="39" t="s">
        <v>1329</v>
      </c>
      <c r="B475" s="40"/>
      <c r="C475" s="46">
        <f t="shared" si="7"/>
        <v>0</v>
      </c>
      <c r="D475" s="17"/>
      <c r="E475" s="17"/>
      <c r="F475" s="17"/>
      <c r="G475" s="17"/>
      <c r="H475" s="17"/>
      <c r="I475" s="17"/>
      <c r="J475" s="17">
        <v>0</v>
      </c>
      <c r="K475" s="17">
        <v>0</v>
      </c>
      <c r="L475" s="17">
        <v>0</v>
      </c>
    </row>
    <row r="476" spans="1:12" x14ac:dyDescent="0.25">
      <c r="A476" s="39" t="s">
        <v>796</v>
      </c>
      <c r="B476" s="40"/>
      <c r="C476" s="46">
        <f t="shared" si="7"/>
        <v>0</v>
      </c>
      <c r="D476" s="17"/>
      <c r="E476" s="17"/>
      <c r="F476" s="17"/>
      <c r="G476" s="17"/>
      <c r="H476" s="17"/>
      <c r="I476" s="17"/>
      <c r="J476" s="17">
        <v>0</v>
      </c>
      <c r="K476" s="17">
        <v>0</v>
      </c>
      <c r="L476" s="17">
        <v>0</v>
      </c>
    </row>
    <row r="477" spans="1:12" x14ac:dyDescent="0.25">
      <c r="A477" s="39" t="s">
        <v>1296</v>
      </c>
      <c r="B477" s="40"/>
      <c r="C477" s="46">
        <f t="shared" si="7"/>
        <v>0</v>
      </c>
      <c r="D477" s="17"/>
      <c r="E477" s="17"/>
      <c r="F477" s="17"/>
      <c r="G477" s="17"/>
      <c r="H477" s="17"/>
      <c r="I477" s="17"/>
      <c r="J477" s="17">
        <v>0</v>
      </c>
      <c r="K477" s="17">
        <v>0</v>
      </c>
      <c r="L477" s="17">
        <v>0</v>
      </c>
    </row>
    <row r="478" spans="1:12" x14ac:dyDescent="0.25">
      <c r="A478" s="39" t="s">
        <v>1307</v>
      </c>
      <c r="B478" s="40"/>
      <c r="C478" s="46">
        <f t="shared" si="7"/>
        <v>0</v>
      </c>
      <c r="D478" s="17"/>
      <c r="E478" s="17"/>
      <c r="F478" s="17"/>
      <c r="G478" s="17"/>
      <c r="H478" s="17"/>
      <c r="I478" s="17"/>
      <c r="J478" s="17">
        <v>0</v>
      </c>
      <c r="K478" s="17">
        <v>0</v>
      </c>
      <c r="L478" s="17">
        <v>0</v>
      </c>
    </row>
    <row r="479" spans="1:12" x14ac:dyDescent="0.25">
      <c r="A479" s="39" t="s">
        <v>1300</v>
      </c>
      <c r="B479" s="40"/>
      <c r="C479" s="46">
        <f t="shared" si="7"/>
        <v>0</v>
      </c>
      <c r="D479" s="17"/>
      <c r="E479" s="17"/>
      <c r="F479" s="17"/>
      <c r="G479" s="17"/>
      <c r="H479" s="17"/>
      <c r="I479" s="17"/>
      <c r="J479" s="17">
        <v>0</v>
      </c>
      <c r="K479" s="17">
        <v>0</v>
      </c>
      <c r="L479" s="17">
        <v>0</v>
      </c>
    </row>
    <row r="480" spans="1:12" x14ac:dyDescent="0.25">
      <c r="A480" s="39" t="s">
        <v>1297</v>
      </c>
      <c r="B480" s="40"/>
      <c r="C480" s="46">
        <f t="shared" si="7"/>
        <v>0</v>
      </c>
      <c r="D480" s="17"/>
      <c r="E480" s="17"/>
      <c r="F480" s="17"/>
      <c r="G480" s="17"/>
      <c r="H480" s="17"/>
      <c r="I480" s="17"/>
      <c r="J480" s="17">
        <v>0</v>
      </c>
      <c r="K480" s="17">
        <v>0</v>
      </c>
      <c r="L480" s="17">
        <v>0</v>
      </c>
    </row>
    <row r="481" spans="1:12" x14ac:dyDescent="0.25">
      <c r="A481" s="39" t="s">
        <v>1298</v>
      </c>
      <c r="B481" s="40"/>
      <c r="C481" s="46">
        <f t="shared" si="7"/>
        <v>0</v>
      </c>
      <c r="D481" s="17"/>
      <c r="E481" s="17"/>
      <c r="F481" s="17"/>
      <c r="G481" s="17"/>
      <c r="H481" s="17"/>
      <c r="I481" s="17"/>
      <c r="J481" s="17">
        <v>0</v>
      </c>
      <c r="K481" s="17">
        <v>0</v>
      </c>
      <c r="L481" s="17">
        <v>0</v>
      </c>
    </row>
    <row r="482" spans="1:12" x14ac:dyDescent="0.25">
      <c r="A482" s="39" t="s">
        <v>1299</v>
      </c>
      <c r="B482" s="40"/>
      <c r="C482" s="46">
        <f t="shared" si="7"/>
        <v>0</v>
      </c>
      <c r="D482" s="17"/>
      <c r="E482" s="17"/>
      <c r="F482" s="17"/>
      <c r="G482" s="17"/>
      <c r="H482" s="17"/>
      <c r="I482" s="17"/>
      <c r="J482" s="17">
        <v>0</v>
      </c>
      <c r="K482" s="17">
        <v>0</v>
      </c>
      <c r="L482" s="17">
        <v>0</v>
      </c>
    </row>
    <row r="483" spans="1:12" x14ac:dyDescent="0.25">
      <c r="A483" s="39" t="s">
        <v>1303</v>
      </c>
      <c r="B483" s="40"/>
      <c r="C483" s="46">
        <f t="shared" si="7"/>
        <v>0</v>
      </c>
      <c r="D483" s="17"/>
      <c r="E483" s="17"/>
      <c r="F483" s="17"/>
      <c r="G483" s="17"/>
      <c r="H483" s="17"/>
      <c r="I483" s="17"/>
      <c r="J483" s="17">
        <v>0</v>
      </c>
      <c r="K483" s="17">
        <v>0</v>
      </c>
      <c r="L483" s="17">
        <v>0</v>
      </c>
    </row>
    <row r="484" spans="1:12" x14ac:dyDescent="0.25">
      <c r="A484" s="39" t="s">
        <v>1304</v>
      </c>
      <c r="B484" s="40"/>
      <c r="C484" s="46">
        <f t="shared" si="7"/>
        <v>0</v>
      </c>
      <c r="D484" s="17"/>
      <c r="E484" s="17"/>
      <c r="F484" s="17"/>
      <c r="G484" s="17"/>
      <c r="H484" s="17"/>
      <c r="I484" s="17"/>
      <c r="J484" s="17">
        <v>0</v>
      </c>
      <c r="K484" s="17">
        <v>0</v>
      </c>
      <c r="L484" s="17">
        <v>0</v>
      </c>
    </row>
    <row r="485" spans="1:12" x14ac:dyDescent="0.25">
      <c r="A485" s="39" t="s">
        <v>1305</v>
      </c>
      <c r="B485" s="40"/>
      <c r="C485" s="46">
        <f t="shared" si="7"/>
        <v>0</v>
      </c>
      <c r="D485" s="17"/>
      <c r="E485" s="17"/>
      <c r="F485" s="17"/>
      <c r="G485" s="17"/>
      <c r="H485" s="17"/>
      <c r="I485" s="17"/>
      <c r="J485" s="17">
        <v>0</v>
      </c>
      <c r="K485" s="17">
        <v>0</v>
      </c>
      <c r="L485" s="17">
        <v>0</v>
      </c>
    </row>
    <row r="486" spans="1:12" x14ac:dyDescent="0.25">
      <c r="A486" s="39" t="s">
        <v>1306</v>
      </c>
      <c r="B486" s="40"/>
      <c r="C486" s="46">
        <f t="shared" si="7"/>
        <v>0</v>
      </c>
      <c r="D486" s="17"/>
      <c r="E486" s="17"/>
      <c r="F486" s="17"/>
      <c r="G486" s="17"/>
      <c r="H486" s="17"/>
      <c r="I486" s="17"/>
      <c r="J486" s="17">
        <v>0</v>
      </c>
      <c r="K486" s="17">
        <v>0</v>
      </c>
      <c r="L486" s="17">
        <v>0</v>
      </c>
    </row>
    <row r="487" spans="1:12" x14ac:dyDescent="0.25">
      <c r="A487" s="39" t="s">
        <v>1302</v>
      </c>
      <c r="B487" s="40"/>
      <c r="C487" s="46">
        <f t="shared" si="7"/>
        <v>0</v>
      </c>
      <c r="D487" s="17"/>
      <c r="E487" s="17"/>
      <c r="F487" s="17"/>
      <c r="G487" s="17"/>
      <c r="H487" s="17"/>
      <c r="I487" s="17"/>
      <c r="J487" s="17">
        <v>0</v>
      </c>
      <c r="K487" s="17">
        <v>0</v>
      </c>
      <c r="L487" s="17">
        <v>0</v>
      </c>
    </row>
    <row r="488" spans="1:12" x14ac:dyDescent="0.25">
      <c r="A488" s="39" t="s">
        <v>1301</v>
      </c>
      <c r="B488" s="40"/>
      <c r="C488" s="46">
        <f t="shared" si="7"/>
        <v>0</v>
      </c>
      <c r="D488" s="17"/>
      <c r="E488" s="17"/>
      <c r="F488" s="17"/>
      <c r="G488" s="17"/>
      <c r="H488" s="17"/>
      <c r="I488" s="17"/>
      <c r="J488" s="17">
        <v>0</v>
      </c>
      <c r="K488" s="17">
        <v>0</v>
      </c>
      <c r="L488" s="17">
        <v>0</v>
      </c>
    </row>
    <row r="489" spans="1:12" x14ac:dyDescent="0.25">
      <c r="A489" s="39" t="s">
        <v>516</v>
      </c>
      <c r="B489" s="40"/>
      <c r="C489" s="46">
        <f t="shared" si="7"/>
        <v>0</v>
      </c>
      <c r="D489" s="17"/>
      <c r="E489" s="17"/>
      <c r="F489" s="17"/>
      <c r="G489" s="17"/>
      <c r="H489" s="17"/>
      <c r="I489" s="17"/>
      <c r="J489" s="17">
        <v>0</v>
      </c>
      <c r="K489" s="17">
        <v>0</v>
      </c>
      <c r="L489" s="17">
        <v>0</v>
      </c>
    </row>
    <row r="490" spans="1:12" x14ac:dyDescent="0.25">
      <c r="A490" s="39" t="s">
        <v>517</v>
      </c>
      <c r="B490" s="40"/>
      <c r="C490" s="46">
        <f t="shared" si="7"/>
        <v>0</v>
      </c>
      <c r="D490" s="17"/>
      <c r="E490" s="17"/>
      <c r="F490" s="17"/>
      <c r="G490" s="17"/>
      <c r="H490" s="17"/>
      <c r="I490" s="17"/>
      <c r="J490" s="17">
        <v>0</v>
      </c>
      <c r="K490" s="17">
        <v>0</v>
      </c>
      <c r="L490" s="17">
        <v>0</v>
      </c>
    </row>
    <row r="491" spans="1:12" x14ac:dyDescent="0.25">
      <c r="A491" s="39" t="s">
        <v>701</v>
      </c>
      <c r="B491" s="40"/>
      <c r="C491" s="46">
        <f t="shared" si="7"/>
        <v>0</v>
      </c>
      <c r="D491" s="17"/>
      <c r="E491" s="17"/>
      <c r="F491" s="17"/>
      <c r="G491" s="17"/>
      <c r="H491" s="17"/>
      <c r="I491" s="17"/>
      <c r="J491" s="17">
        <v>0</v>
      </c>
      <c r="K491" s="17">
        <v>0</v>
      </c>
      <c r="L491" s="17">
        <v>0</v>
      </c>
    </row>
    <row r="492" spans="1:12" x14ac:dyDescent="0.25">
      <c r="A492" s="39" t="s">
        <v>518</v>
      </c>
      <c r="B492" s="40"/>
      <c r="C492" s="46">
        <f t="shared" si="7"/>
        <v>0</v>
      </c>
      <c r="D492" s="17"/>
      <c r="E492" s="17"/>
      <c r="F492" s="17"/>
      <c r="G492" s="17"/>
      <c r="H492" s="17"/>
      <c r="I492" s="17"/>
      <c r="J492" s="17">
        <v>0</v>
      </c>
      <c r="K492" s="17">
        <v>0</v>
      </c>
      <c r="L492" s="17">
        <v>0</v>
      </c>
    </row>
    <row r="493" spans="1:12" x14ac:dyDescent="0.25">
      <c r="A493" s="39"/>
      <c r="B493" s="40"/>
      <c r="C493" s="46">
        <f t="shared" si="7"/>
        <v>0</v>
      </c>
      <c r="D493" s="17"/>
      <c r="E493" s="17"/>
      <c r="F493" s="17"/>
      <c r="G493" s="17"/>
      <c r="H493" s="17"/>
      <c r="I493" s="17"/>
      <c r="J493" s="17">
        <v>0</v>
      </c>
      <c r="K493" s="17">
        <v>0</v>
      </c>
      <c r="L493" s="17">
        <v>0</v>
      </c>
    </row>
    <row r="494" spans="1:12" x14ac:dyDescent="0.25">
      <c r="A494" s="39" t="s">
        <v>608</v>
      </c>
      <c r="B494" s="40">
        <v>24</v>
      </c>
      <c r="C494" s="46">
        <f t="shared" si="7"/>
        <v>24</v>
      </c>
      <c r="D494" s="17"/>
      <c r="E494" s="17"/>
      <c r="F494" s="17"/>
      <c r="G494" s="17"/>
      <c r="H494" s="17"/>
      <c r="I494" s="17"/>
      <c r="J494" s="17">
        <v>0</v>
      </c>
      <c r="K494" s="17">
        <v>0</v>
      </c>
      <c r="L494" s="17">
        <v>0</v>
      </c>
    </row>
    <row r="495" spans="1:12" x14ac:dyDescent="0.25">
      <c r="A495" s="39" t="s">
        <v>521</v>
      </c>
      <c r="B495" s="48">
        <v>53</v>
      </c>
      <c r="C495" s="46">
        <f t="shared" si="7"/>
        <v>33</v>
      </c>
      <c r="D495" s="17"/>
      <c r="E495" s="17">
        <v>-20</v>
      </c>
      <c r="F495" s="17"/>
      <c r="G495" s="17"/>
      <c r="H495" s="17"/>
      <c r="I495" s="17"/>
      <c r="J495" s="17">
        <v>0</v>
      </c>
      <c r="K495" s="17">
        <v>0</v>
      </c>
      <c r="L495" s="17">
        <v>0</v>
      </c>
    </row>
    <row r="496" spans="1:12" x14ac:dyDescent="0.25">
      <c r="A496" s="39" t="s">
        <v>609</v>
      </c>
      <c r="B496" s="40">
        <v>65</v>
      </c>
      <c r="C496" s="46">
        <f t="shared" si="7"/>
        <v>65</v>
      </c>
      <c r="D496" s="17"/>
      <c r="E496" s="17"/>
      <c r="F496" s="17"/>
      <c r="G496" s="17"/>
      <c r="H496" s="17"/>
      <c r="I496" s="17"/>
      <c r="J496" s="17">
        <v>0</v>
      </c>
      <c r="K496" s="17">
        <v>0</v>
      </c>
      <c r="L496" s="17">
        <v>0</v>
      </c>
    </row>
    <row r="497" spans="1:12" x14ac:dyDescent="0.25">
      <c r="A497" s="39" t="s">
        <v>1267</v>
      </c>
      <c r="B497" s="40">
        <v>56</v>
      </c>
      <c r="C497" s="46">
        <f t="shared" si="7"/>
        <v>56</v>
      </c>
      <c r="D497" s="17"/>
      <c r="E497" s="17"/>
      <c r="F497" s="17"/>
      <c r="G497" s="17"/>
      <c r="H497" s="17"/>
      <c r="I497" s="17"/>
      <c r="J497" s="17">
        <v>0</v>
      </c>
      <c r="K497" s="17">
        <v>0</v>
      </c>
      <c r="L497" s="17">
        <v>0</v>
      </c>
    </row>
    <row r="498" spans="1:12" x14ac:dyDescent="0.25">
      <c r="A498" s="39" t="s">
        <v>610</v>
      </c>
      <c r="B498" s="40"/>
      <c r="C498" s="46">
        <f t="shared" si="7"/>
        <v>0</v>
      </c>
      <c r="D498" s="17"/>
      <c r="E498" s="17"/>
      <c r="F498" s="17"/>
      <c r="G498" s="17"/>
      <c r="H498" s="17"/>
      <c r="I498" s="17"/>
      <c r="J498" s="17">
        <v>0</v>
      </c>
      <c r="K498" s="17">
        <v>0</v>
      </c>
      <c r="L498" s="17">
        <v>0</v>
      </c>
    </row>
    <row r="499" spans="1:12" x14ac:dyDescent="0.25">
      <c r="A499" s="39" t="s">
        <v>611</v>
      </c>
      <c r="B499" s="40"/>
      <c r="C499" s="46">
        <f t="shared" si="7"/>
        <v>0</v>
      </c>
      <c r="D499" s="17"/>
      <c r="E499" s="17"/>
      <c r="F499" s="17"/>
      <c r="G499" s="17"/>
      <c r="H499" s="17"/>
      <c r="I499" s="17"/>
      <c r="J499" s="17">
        <v>0</v>
      </c>
      <c r="K499" s="17">
        <v>0</v>
      </c>
      <c r="L499" s="17">
        <v>0</v>
      </c>
    </row>
    <row r="500" spans="1:12" x14ac:dyDescent="0.25">
      <c r="A500" s="39" t="s">
        <v>612</v>
      </c>
      <c r="B500" s="40">
        <v>21</v>
      </c>
      <c r="C500" s="46">
        <f t="shared" si="7"/>
        <v>21</v>
      </c>
      <c r="D500" s="17"/>
      <c r="E500" s="17"/>
      <c r="F500" s="17"/>
      <c r="G500" s="17"/>
      <c r="H500" s="17"/>
      <c r="I500" s="17"/>
      <c r="J500" s="17">
        <v>0</v>
      </c>
      <c r="K500" s="17">
        <v>0</v>
      </c>
      <c r="L500" s="17">
        <v>0</v>
      </c>
    </row>
    <row r="501" spans="1:12" x14ac:dyDescent="0.25">
      <c r="A501" s="39" t="s">
        <v>1388</v>
      </c>
      <c r="B501" s="40">
        <v>43</v>
      </c>
      <c r="C501" s="46">
        <f t="shared" si="7"/>
        <v>43</v>
      </c>
      <c r="D501" s="17"/>
      <c r="E501" s="17"/>
      <c r="F501" s="17"/>
      <c r="G501" s="17"/>
      <c r="H501" s="17"/>
      <c r="I501" s="17"/>
      <c r="J501" s="17">
        <v>0</v>
      </c>
      <c r="K501" s="17">
        <v>0</v>
      </c>
      <c r="L501" s="17">
        <v>0</v>
      </c>
    </row>
    <row r="502" spans="1:12" x14ac:dyDescent="0.25">
      <c r="A502" s="39" t="s">
        <v>1389</v>
      </c>
      <c r="B502" s="40">
        <v>104</v>
      </c>
      <c r="C502" s="46">
        <f t="shared" si="7"/>
        <v>104</v>
      </c>
      <c r="D502" s="17"/>
      <c r="E502" s="17"/>
      <c r="F502" s="17"/>
      <c r="G502" s="17"/>
      <c r="H502" s="17"/>
      <c r="I502" s="17"/>
      <c r="J502" s="17">
        <v>0</v>
      </c>
      <c r="K502" s="17">
        <v>0</v>
      </c>
      <c r="L502" s="17">
        <v>0</v>
      </c>
    </row>
    <row r="503" spans="1:12" x14ac:dyDescent="0.25">
      <c r="A503" s="39" t="s">
        <v>1390</v>
      </c>
      <c r="B503" s="48">
        <v>3</v>
      </c>
      <c r="C503" s="46">
        <f t="shared" si="7"/>
        <v>0</v>
      </c>
      <c r="D503" s="17"/>
      <c r="E503" s="17">
        <v>-3</v>
      </c>
      <c r="F503" s="17"/>
      <c r="G503" s="17"/>
      <c r="H503" s="17"/>
      <c r="I503" s="17"/>
      <c r="J503" s="17">
        <v>0</v>
      </c>
      <c r="K503" s="17">
        <v>0</v>
      </c>
      <c r="L503" s="17">
        <v>0</v>
      </c>
    </row>
    <row r="504" spans="1:12" x14ac:dyDescent="0.25">
      <c r="A504" s="39" t="s">
        <v>613</v>
      </c>
      <c r="B504" s="40">
        <v>22</v>
      </c>
      <c r="C504" s="46">
        <f t="shared" si="7"/>
        <v>22</v>
      </c>
      <c r="D504" s="17"/>
      <c r="E504" s="17"/>
      <c r="F504" s="17"/>
      <c r="G504" s="17"/>
      <c r="H504" s="17"/>
      <c r="I504" s="17"/>
      <c r="J504" s="17">
        <v>0</v>
      </c>
      <c r="K504" s="17">
        <v>0</v>
      </c>
      <c r="L504" s="17">
        <v>0</v>
      </c>
    </row>
    <row r="505" spans="1:12" x14ac:dyDescent="0.25">
      <c r="A505" s="39" t="s">
        <v>614</v>
      </c>
      <c r="B505" s="40"/>
      <c r="C505" s="46">
        <f t="shared" si="7"/>
        <v>0</v>
      </c>
      <c r="D505" s="17"/>
      <c r="E505" s="17"/>
      <c r="F505" s="17"/>
      <c r="G505" s="17"/>
      <c r="H505" s="17"/>
      <c r="I505" s="17"/>
      <c r="J505" s="17">
        <v>0</v>
      </c>
      <c r="K505" s="17">
        <v>0</v>
      </c>
      <c r="L505" s="17">
        <v>0</v>
      </c>
    </row>
    <row r="506" spans="1:12" x14ac:dyDescent="0.25">
      <c r="A506" s="39" t="s">
        <v>1258</v>
      </c>
      <c r="B506" s="40">
        <v>63</v>
      </c>
      <c r="C506" s="46">
        <f t="shared" si="7"/>
        <v>63</v>
      </c>
      <c r="D506" s="17"/>
      <c r="E506" s="17"/>
      <c r="F506" s="17"/>
      <c r="G506" s="17"/>
      <c r="H506" s="17"/>
      <c r="I506" s="17"/>
      <c r="J506" s="17">
        <v>0</v>
      </c>
      <c r="K506" s="17">
        <v>0</v>
      </c>
      <c r="L506" s="17">
        <v>0</v>
      </c>
    </row>
    <row r="507" spans="1:12" x14ac:dyDescent="0.25">
      <c r="A507" s="39" t="s">
        <v>1268</v>
      </c>
      <c r="B507" s="40">
        <v>31</v>
      </c>
      <c r="C507" s="46">
        <f t="shared" si="7"/>
        <v>31</v>
      </c>
      <c r="D507" s="17"/>
      <c r="E507" s="17"/>
      <c r="F507" s="17"/>
      <c r="G507" s="17"/>
      <c r="H507" s="17"/>
      <c r="I507" s="17"/>
      <c r="J507" s="17">
        <v>0</v>
      </c>
      <c r="K507" s="17">
        <v>0</v>
      </c>
      <c r="L507" s="17">
        <v>0</v>
      </c>
    </row>
    <row r="508" spans="1:12" x14ac:dyDescent="0.25">
      <c r="A508" s="39" t="s">
        <v>1270</v>
      </c>
      <c r="B508" s="40">
        <v>41</v>
      </c>
      <c r="C508" s="46">
        <f t="shared" si="7"/>
        <v>41</v>
      </c>
      <c r="D508" s="17"/>
      <c r="E508" s="17"/>
      <c r="F508" s="17"/>
      <c r="G508" s="17"/>
      <c r="H508" s="17"/>
      <c r="I508" s="17"/>
      <c r="J508" s="17">
        <v>0</v>
      </c>
      <c r="K508" s="17">
        <v>0</v>
      </c>
      <c r="L508" s="17">
        <v>0</v>
      </c>
    </row>
    <row r="509" spans="1:12" x14ac:dyDescent="0.25">
      <c r="A509" s="39" t="s">
        <v>618</v>
      </c>
      <c r="B509" s="40"/>
      <c r="C509" s="46">
        <f t="shared" si="7"/>
        <v>0</v>
      </c>
      <c r="D509" s="17"/>
      <c r="E509" s="17"/>
      <c r="F509" s="17"/>
      <c r="G509" s="17"/>
      <c r="H509" s="17"/>
      <c r="I509" s="17"/>
      <c r="J509" s="17">
        <v>0</v>
      </c>
      <c r="K509" s="17">
        <v>0</v>
      </c>
      <c r="L509" s="17">
        <v>0</v>
      </c>
    </row>
    <row r="510" spans="1:12" x14ac:dyDescent="0.25">
      <c r="A510" s="39" t="s">
        <v>1259</v>
      </c>
      <c r="B510" s="40">
        <v>16</v>
      </c>
      <c r="C510" s="46">
        <f t="shared" si="7"/>
        <v>16</v>
      </c>
      <c r="D510" s="17"/>
      <c r="E510" s="17"/>
      <c r="F510" s="17"/>
      <c r="G510" s="17"/>
      <c r="H510" s="17"/>
      <c r="I510" s="17"/>
      <c r="J510" s="17">
        <v>0</v>
      </c>
      <c r="K510" s="17">
        <v>0</v>
      </c>
      <c r="L510" s="17">
        <v>0</v>
      </c>
    </row>
    <row r="511" spans="1:12" x14ac:dyDescent="0.25">
      <c r="A511" s="39" t="s">
        <v>531</v>
      </c>
      <c r="B511" s="40"/>
      <c r="C511" s="46">
        <f t="shared" si="7"/>
        <v>0</v>
      </c>
      <c r="D511" s="17"/>
      <c r="E511" s="17"/>
      <c r="F511" s="17"/>
      <c r="G511" s="17"/>
      <c r="H511" s="17"/>
      <c r="I511" s="17"/>
      <c r="J511" s="17">
        <v>0</v>
      </c>
      <c r="K511" s="17">
        <v>0</v>
      </c>
      <c r="L511" s="17">
        <v>0</v>
      </c>
    </row>
    <row r="512" spans="1:12" x14ac:dyDescent="0.25">
      <c r="A512" s="39" t="s">
        <v>1392</v>
      </c>
      <c r="B512" s="40">
        <v>45</v>
      </c>
      <c r="C512" s="46">
        <f t="shared" si="7"/>
        <v>45</v>
      </c>
      <c r="D512" s="17"/>
      <c r="E512" s="17"/>
      <c r="F512" s="17"/>
      <c r="G512" s="17"/>
      <c r="H512" s="17"/>
      <c r="I512" s="17"/>
      <c r="J512" s="17">
        <v>0</v>
      </c>
      <c r="K512" s="17">
        <v>0</v>
      </c>
      <c r="L512" s="17">
        <v>0</v>
      </c>
    </row>
    <row r="513" spans="1:12" x14ac:dyDescent="0.25">
      <c r="A513" s="39" t="s">
        <v>1427</v>
      </c>
      <c r="B513" s="40">
        <v>30</v>
      </c>
      <c r="C513" s="46">
        <f t="shared" si="7"/>
        <v>30</v>
      </c>
      <c r="D513" s="17"/>
      <c r="E513" s="17"/>
      <c r="F513" s="17"/>
      <c r="G513" s="17"/>
      <c r="H513" s="17"/>
      <c r="I513" s="17"/>
      <c r="J513" s="17">
        <v>0</v>
      </c>
      <c r="K513" s="17">
        <v>0</v>
      </c>
      <c r="L513" s="17">
        <v>0</v>
      </c>
    </row>
    <row r="514" spans="1:12" x14ac:dyDescent="0.25">
      <c r="A514" s="39" t="s">
        <v>1428</v>
      </c>
      <c r="B514" s="40"/>
      <c r="C514" s="46">
        <f t="shared" si="7"/>
        <v>0</v>
      </c>
      <c r="D514" s="17"/>
      <c r="E514" s="17"/>
      <c r="F514" s="17"/>
      <c r="G514" s="17"/>
      <c r="H514" s="17"/>
      <c r="I514" s="17"/>
      <c r="J514" s="17">
        <v>0</v>
      </c>
      <c r="K514" s="17">
        <v>0</v>
      </c>
      <c r="L514" s="17">
        <v>0</v>
      </c>
    </row>
    <row r="515" spans="1:12" x14ac:dyDescent="0.25">
      <c r="A515" s="39" t="s">
        <v>623</v>
      </c>
      <c r="B515" s="40"/>
      <c r="C515" s="46">
        <f t="shared" si="7"/>
        <v>0</v>
      </c>
      <c r="D515" s="17"/>
      <c r="E515" s="17"/>
      <c r="F515" s="17"/>
      <c r="G515" s="17"/>
      <c r="H515" s="17"/>
      <c r="I515" s="17"/>
      <c r="J515" s="17">
        <v>0</v>
      </c>
      <c r="K515" s="17">
        <v>0</v>
      </c>
      <c r="L515" s="17">
        <v>0</v>
      </c>
    </row>
    <row r="516" spans="1:12" x14ac:dyDescent="0.25">
      <c r="A516" s="39" t="s">
        <v>1264</v>
      </c>
      <c r="B516" s="40"/>
      <c r="C516" s="46">
        <f t="shared" si="7"/>
        <v>0</v>
      </c>
      <c r="D516" s="17"/>
      <c r="E516" s="17"/>
      <c r="F516" s="17"/>
      <c r="G516" s="17"/>
      <c r="H516" s="17"/>
      <c r="I516" s="17"/>
      <c r="J516" s="17">
        <v>0</v>
      </c>
      <c r="K516" s="17">
        <v>0</v>
      </c>
      <c r="L516" s="17">
        <v>0</v>
      </c>
    </row>
    <row r="517" spans="1:12" x14ac:dyDescent="0.25">
      <c r="A517" s="39" t="s">
        <v>538</v>
      </c>
      <c r="B517" s="40">
        <v>99</v>
      </c>
      <c r="C517" s="46">
        <f t="shared" si="7"/>
        <v>99</v>
      </c>
      <c r="D517" s="17"/>
      <c r="E517" s="17"/>
      <c r="F517" s="17"/>
      <c r="G517" s="17"/>
      <c r="H517" s="17"/>
      <c r="I517" s="17"/>
      <c r="J517" s="17">
        <v>0</v>
      </c>
      <c r="K517" s="17">
        <v>0</v>
      </c>
      <c r="L517" s="17">
        <v>0</v>
      </c>
    </row>
    <row r="518" spans="1:12" x14ac:dyDescent="0.25">
      <c r="A518" s="39" t="s">
        <v>1265</v>
      </c>
      <c r="B518" s="40"/>
      <c r="C518" s="46">
        <f t="shared" ref="C518:C576" si="8">B518+SUM(D518:L518)</f>
        <v>0</v>
      </c>
      <c r="D518" s="17"/>
      <c r="E518" s="17"/>
      <c r="F518" s="17"/>
      <c r="G518" s="17"/>
      <c r="H518" s="17"/>
      <c r="I518" s="17"/>
      <c r="J518" s="17">
        <v>0</v>
      </c>
      <c r="K518" s="17">
        <v>0</v>
      </c>
      <c r="L518" s="17">
        <v>0</v>
      </c>
    </row>
    <row r="519" spans="1:12" x14ac:dyDescent="0.25">
      <c r="A519" s="39" t="s">
        <v>1406</v>
      </c>
      <c r="B519" s="40">
        <v>3</v>
      </c>
      <c r="C519" s="46">
        <f t="shared" si="8"/>
        <v>3</v>
      </c>
      <c r="D519" s="17"/>
      <c r="E519" s="17"/>
      <c r="F519" s="17"/>
      <c r="G519" s="17"/>
      <c r="H519" s="17"/>
      <c r="I519" s="17"/>
      <c r="J519" s="17">
        <v>0</v>
      </c>
      <c r="K519" s="17">
        <v>0</v>
      </c>
      <c r="L519" s="17">
        <v>0</v>
      </c>
    </row>
    <row r="520" spans="1:12" x14ac:dyDescent="0.25">
      <c r="A520" s="39" t="s">
        <v>745</v>
      </c>
      <c r="B520" s="40"/>
      <c r="C520" s="46">
        <f t="shared" si="8"/>
        <v>0</v>
      </c>
      <c r="D520" s="17"/>
      <c r="E520" s="17"/>
      <c r="F520" s="17"/>
      <c r="G520" s="17"/>
      <c r="H520" s="17"/>
      <c r="I520" s="17"/>
      <c r="J520" s="17">
        <v>0</v>
      </c>
      <c r="K520" s="17">
        <v>0</v>
      </c>
      <c r="L520" s="17">
        <v>0</v>
      </c>
    </row>
    <row r="521" spans="1:12" x14ac:dyDescent="0.25">
      <c r="A521" s="39" t="s">
        <v>744</v>
      </c>
      <c r="B521" s="40"/>
      <c r="C521" s="46">
        <f t="shared" si="8"/>
        <v>0</v>
      </c>
      <c r="D521" s="17"/>
      <c r="E521" s="17"/>
      <c r="F521" s="17"/>
      <c r="G521" s="17"/>
      <c r="H521" s="17"/>
      <c r="I521" s="17"/>
      <c r="J521" s="17">
        <v>0</v>
      </c>
      <c r="K521" s="17">
        <v>0</v>
      </c>
      <c r="L521" s="17">
        <v>0</v>
      </c>
    </row>
    <row r="522" spans="1:12" x14ac:dyDescent="0.25">
      <c r="A522" s="39" t="s">
        <v>746</v>
      </c>
      <c r="B522" s="40"/>
      <c r="C522" s="46">
        <f t="shared" si="8"/>
        <v>0</v>
      </c>
      <c r="D522" s="17"/>
      <c r="E522" s="17"/>
      <c r="F522" s="17"/>
      <c r="G522" s="17"/>
      <c r="H522" s="17"/>
      <c r="I522" s="17"/>
      <c r="J522" s="17">
        <v>0</v>
      </c>
      <c r="K522" s="17">
        <v>0</v>
      </c>
      <c r="L522" s="17">
        <v>0</v>
      </c>
    </row>
    <row r="523" spans="1:12" x14ac:dyDescent="0.25">
      <c r="A523" s="39" t="s">
        <v>1524</v>
      </c>
      <c r="B523" s="40"/>
      <c r="C523" s="46">
        <f t="shared" si="8"/>
        <v>0</v>
      </c>
      <c r="D523" s="17"/>
      <c r="E523" s="17"/>
      <c r="F523" s="17"/>
      <c r="G523" s="17"/>
      <c r="H523" s="17"/>
      <c r="I523" s="17">
        <v>12</v>
      </c>
      <c r="J523" s="17">
        <v>0</v>
      </c>
      <c r="K523" s="17">
        <v>0</v>
      </c>
      <c r="L523" s="17">
        <v>-12</v>
      </c>
    </row>
    <row r="524" spans="1:12" x14ac:dyDescent="0.25">
      <c r="A524" s="39" t="s">
        <v>1429</v>
      </c>
      <c r="B524" s="40">
        <v>46</v>
      </c>
      <c r="C524" s="46">
        <f t="shared" si="8"/>
        <v>44</v>
      </c>
      <c r="D524" s="17"/>
      <c r="E524" s="17"/>
      <c r="F524" s="17">
        <v>-2</v>
      </c>
      <c r="G524" s="17"/>
      <c r="H524" s="17"/>
      <c r="I524" s="17"/>
      <c r="J524" s="17">
        <v>0</v>
      </c>
      <c r="K524" s="17">
        <v>0</v>
      </c>
      <c r="L524" s="17">
        <v>0</v>
      </c>
    </row>
    <row r="525" spans="1:12" x14ac:dyDescent="0.25">
      <c r="A525" s="39" t="s">
        <v>542</v>
      </c>
      <c r="B525" s="40">
        <v>10</v>
      </c>
      <c r="C525" s="46">
        <f t="shared" si="8"/>
        <v>10</v>
      </c>
      <c r="D525" s="17"/>
      <c r="E525" s="17"/>
      <c r="F525" s="17"/>
      <c r="G525" s="17"/>
      <c r="H525" s="17"/>
      <c r="I525" s="17"/>
      <c r="J525" s="17">
        <v>0</v>
      </c>
      <c r="K525" s="17">
        <v>0</v>
      </c>
      <c r="L525" s="17">
        <v>0</v>
      </c>
    </row>
    <row r="526" spans="1:12" x14ac:dyDescent="0.25">
      <c r="A526" s="39" t="s">
        <v>1391</v>
      </c>
      <c r="B526" s="40">
        <v>15</v>
      </c>
      <c r="C526" s="46">
        <f t="shared" si="8"/>
        <v>15</v>
      </c>
      <c r="D526" s="17"/>
      <c r="E526" s="17"/>
      <c r="F526" s="17"/>
      <c r="G526" s="17"/>
      <c r="H526" s="17"/>
      <c r="I526" s="17"/>
      <c r="J526" s="17">
        <v>0</v>
      </c>
      <c r="K526" s="17">
        <v>0</v>
      </c>
      <c r="L526" s="17">
        <v>0</v>
      </c>
    </row>
    <row r="527" spans="1:12" x14ac:dyDescent="0.25">
      <c r="A527" s="39" t="s">
        <v>1393</v>
      </c>
      <c r="B527" s="40">
        <v>30</v>
      </c>
      <c r="C527" s="46">
        <f t="shared" si="8"/>
        <v>30</v>
      </c>
      <c r="D527" s="17"/>
      <c r="E527" s="17"/>
      <c r="F527" s="17"/>
      <c r="G527" s="17"/>
      <c r="H527" s="17"/>
      <c r="I527" s="17"/>
      <c r="J527" s="17">
        <v>0</v>
      </c>
      <c r="K527" s="17">
        <v>0</v>
      </c>
      <c r="L527" s="17">
        <v>0</v>
      </c>
    </row>
    <row r="528" spans="1:12" x14ac:dyDescent="0.25">
      <c r="A528" s="39" t="s">
        <v>1394</v>
      </c>
      <c r="B528" s="40"/>
      <c r="C528" s="46">
        <f t="shared" si="8"/>
        <v>0</v>
      </c>
      <c r="D528" s="17"/>
      <c r="E528" s="17"/>
      <c r="F528" s="17"/>
      <c r="G528" s="17"/>
      <c r="H528" s="17"/>
      <c r="I528" s="17"/>
      <c r="J528" s="17">
        <v>0</v>
      </c>
      <c r="K528" s="17">
        <v>0</v>
      </c>
      <c r="L528" s="17">
        <v>0</v>
      </c>
    </row>
    <row r="529" spans="1:12" x14ac:dyDescent="0.25">
      <c r="A529" s="39" t="s">
        <v>1430</v>
      </c>
      <c r="B529" s="40">
        <v>29</v>
      </c>
      <c r="C529" s="46">
        <f t="shared" si="8"/>
        <v>29</v>
      </c>
      <c r="D529" s="17"/>
      <c r="E529" s="17"/>
      <c r="F529" s="17"/>
      <c r="G529" s="17"/>
      <c r="H529" s="17"/>
      <c r="I529" s="17"/>
      <c r="J529" s="17">
        <v>0</v>
      </c>
      <c r="K529" s="17">
        <v>0</v>
      </c>
      <c r="L529" s="17">
        <v>0</v>
      </c>
    </row>
    <row r="530" spans="1:12" x14ac:dyDescent="0.25">
      <c r="A530" s="39" t="s">
        <v>1526</v>
      </c>
      <c r="B530" s="40"/>
      <c r="C530" s="46">
        <f t="shared" si="8"/>
        <v>0</v>
      </c>
      <c r="D530" s="17"/>
      <c r="E530" s="17"/>
      <c r="F530" s="17"/>
      <c r="G530" s="17"/>
      <c r="H530" s="17"/>
      <c r="I530" s="17">
        <v>12</v>
      </c>
      <c r="J530" s="17">
        <v>0</v>
      </c>
      <c r="K530" s="17">
        <v>0</v>
      </c>
      <c r="L530" s="17">
        <v>-12</v>
      </c>
    </row>
    <row r="531" spans="1:12" x14ac:dyDescent="0.25">
      <c r="A531" s="39" t="s">
        <v>1530</v>
      </c>
      <c r="B531" s="40"/>
      <c r="C531" s="46">
        <f t="shared" si="8"/>
        <v>0</v>
      </c>
      <c r="D531" s="17"/>
      <c r="E531" s="17"/>
      <c r="F531" s="17"/>
      <c r="G531" s="17"/>
      <c r="H531" s="17"/>
      <c r="I531" s="17">
        <v>12</v>
      </c>
      <c r="J531" s="17">
        <v>0</v>
      </c>
      <c r="K531" s="17">
        <v>0</v>
      </c>
      <c r="L531" s="17">
        <v>-12</v>
      </c>
    </row>
    <row r="532" spans="1:12" x14ac:dyDescent="0.25">
      <c r="A532" s="39" t="s">
        <v>1528</v>
      </c>
      <c r="B532" s="40"/>
      <c r="C532" s="46">
        <f t="shared" si="8"/>
        <v>0</v>
      </c>
      <c r="D532" s="17"/>
      <c r="E532" s="17"/>
      <c r="F532" s="17"/>
      <c r="G532" s="17"/>
      <c r="H532" s="17"/>
      <c r="I532" s="17">
        <v>12</v>
      </c>
      <c r="J532" s="17">
        <v>0</v>
      </c>
      <c r="K532" s="17">
        <v>0</v>
      </c>
      <c r="L532" s="17">
        <v>-12</v>
      </c>
    </row>
    <row r="533" spans="1:12" x14ac:dyDescent="0.25">
      <c r="A533" s="39" t="s">
        <v>705</v>
      </c>
      <c r="B533" s="40">
        <v>46</v>
      </c>
      <c r="C533" s="46">
        <f t="shared" si="8"/>
        <v>46</v>
      </c>
      <c r="D533" s="17"/>
      <c r="E533" s="17"/>
      <c r="F533" s="17"/>
      <c r="G533" s="17"/>
      <c r="H533" s="17"/>
      <c r="I533" s="17"/>
      <c r="J533" s="17">
        <v>0</v>
      </c>
      <c r="K533" s="17">
        <v>0</v>
      </c>
      <c r="L533" s="17">
        <v>0</v>
      </c>
    </row>
    <row r="534" spans="1:12" x14ac:dyDescent="0.25">
      <c r="A534" s="39" t="s">
        <v>747</v>
      </c>
      <c r="B534" s="40"/>
      <c r="C534" s="46">
        <f t="shared" si="8"/>
        <v>0</v>
      </c>
      <c r="D534" s="17"/>
      <c r="E534" s="17"/>
      <c r="F534" s="17"/>
      <c r="G534" s="17"/>
      <c r="H534" s="17"/>
      <c r="I534" s="17"/>
      <c r="J534" s="17">
        <v>0</v>
      </c>
      <c r="K534" s="17">
        <v>0</v>
      </c>
      <c r="L534" s="17">
        <v>0</v>
      </c>
    </row>
    <row r="535" spans="1:12" x14ac:dyDescent="0.25">
      <c r="A535" s="39" t="s">
        <v>748</v>
      </c>
      <c r="B535" s="40"/>
      <c r="C535" s="46">
        <f t="shared" si="8"/>
        <v>0</v>
      </c>
      <c r="D535" s="17"/>
      <c r="E535" s="17"/>
      <c r="F535" s="17"/>
      <c r="G535" s="17"/>
      <c r="H535" s="17"/>
      <c r="I535" s="17"/>
      <c r="J535" s="17">
        <v>0</v>
      </c>
      <c r="K535" s="17">
        <v>0</v>
      </c>
      <c r="L535" s="17">
        <v>0</v>
      </c>
    </row>
    <row r="536" spans="1:12" x14ac:dyDescent="0.25">
      <c r="A536" s="39" t="s">
        <v>1467</v>
      </c>
      <c r="B536" s="40">
        <v>122</v>
      </c>
      <c r="C536" s="46">
        <f t="shared" si="8"/>
        <v>122</v>
      </c>
      <c r="D536" s="17"/>
      <c r="E536" s="17"/>
      <c r="F536" s="17"/>
      <c r="G536" s="17"/>
      <c r="H536" s="17"/>
      <c r="I536" s="17"/>
      <c r="J536" s="17">
        <v>0</v>
      </c>
      <c r="K536" s="17">
        <v>0</v>
      </c>
      <c r="L536" s="17">
        <v>0</v>
      </c>
    </row>
    <row r="537" spans="1:12" x14ac:dyDescent="0.25">
      <c r="A537" s="39" t="s">
        <v>707</v>
      </c>
      <c r="B537" s="40"/>
      <c r="C537" s="46">
        <f t="shared" si="8"/>
        <v>0</v>
      </c>
      <c r="D537" s="17"/>
      <c r="E537" s="17"/>
      <c r="F537" s="17"/>
      <c r="G537" s="17"/>
      <c r="H537" s="17"/>
      <c r="I537" s="17"/>
      <c r="J537" s="17">
        <v>0</v>
      </c>
      <c r="K537" s="17">
        <v>0</v>
      </c>
      <c r="L537" s="17">
        <v>0</v>
      </c>
    </row>
    <row r="538" spans="1:12" x14ac:dyDescent="0.25">
      <c r="A538" s="39" t="s">
        <v>1468</v>
      </c>
      <c r="B538" s="40">
        <v>80</v>
      </c>
      <c r="C538" s="46">
        <f t="shared" si="8"/>
        <v>80</v>
      </c>
      <c r="D538" s="17"/>
      <c r="E538" s="17"/>
      <c r="F538" s="17"/>
      <c r="G538" s="17"/>
      <c r="H538" s="17"/>
      <c r="I538" s="17"/>
      <c r="J538" s="17">
        <v>0</v>
      </c>
      <c r="K538" s="17">
        <v>0</v>
      </c>
      <c r="L538" s="17">
        <v>0</v>
      </c>
    </row>
    <row r="539" spans="1:12" x14ac:dyDescent="0.25">
      <c r="A539" s="39" t="s">
        <v>543</v>
      </c>
      <c r="B539" s="40"/>
      <c r="C539" s="46">
        <f t="shared" si="8"/>
        <v>0</v>
      </c>
      <c r="D539" s="17"/>
      <c r="E539" s="17"/>
      <c r="F539" s="17"/>
      <c r="G539" s="17"/>
      <c r="H539" s="17"/>
      <c r="I539" s="17"/>
      <c r="J539" s="17">
        <v>0</v>
      </c>
      <c r="K539" s="17">
        <v>0</v>
      </c>
      <c r="L539" s="17">
        <v>0</v>
      </c>
    </row>
    <row r="540" spans="1:12" x14ac:dyDescent="0.25">
      <c r="A540" s="39" t="s">
        <v>544</v>
      </c>
      <c r="B540" s="40"/>
      <c r="C540" s="46">
        <f t="shared" si="8"/>
        <v>0</v>
      </c>
      <c r="D540" s="17"/>
      <c r="E540" s="17"/>
      <c r="F540" s="17"/>
      <c r="G540" s="17"/>
      <c r="H540" s="17"/>
      <c r="I540" s="17"/>
      <c r="J540" s="17">
        <v>0</v>
      </c>
      <c r="K540" s="17">
        <v>0</v>
      </c>
      <c r="L540" s="17">
        <v>0</v>
      </c>
    </row>
    <row r="541" spans="1:12" x14ac:dyDescent="0.25">
      <c r="A541" s="39" t="s">
        <v>545</v>
      </c>
      <c r="B541" s="40"/>
      <c r="C541" s="46">
        <f t="shared" si="8"/>
        <v>0</v>
      </c>
      <c r="D541" s="17"/>
      <c r="E541" s="17"/>
      <c r="F541" s="17"/>
      <c r="G541" s="17"/>
      <c r="H541" s="17"/>
      <c r="I541" s="17"/>
      <c r="J541" s="17">
        <v>0</v>
      </c>
      <c r="K541" s="17">
        <v>0</v>
      </c>
      <c r="L541" s="17">
        <v>0</v>
      </c>
    </row>
    <row r="542" spans="1:12" x14ac:dyDescent="0.25">
      <c r="A542" s="39" t="s">
        <v>546</v>
      </c>
      <c r="B542" s="40"/>
      <c r="C542" s="46">
        <f t="shared" si="8"/>
        <v>0</v>
      </c>
      <c r="D542" s="17"/>
      <c r="E542" s="17"/>
      <c r="F542" s="17"/>
      <c r="G542" s="17"/>
      <c r="H542" s="17"/>
      <c r="I542" s="17"/>
      <c r="J542" s="17">
        <v>0</v>
      </c>
      <c r="K542" s="17">
        <v>0</v>
      </c>
      <c r="L542" s="17">
        <v>0</v>
      </c>
    </row>
    <row r="543" spans="1:12" x14ac:dyDescent="0.25">
      <c r="A543" s="39" t="s">
        <v>547</v>
      </c>
      <c r="B543" s="40"/>
      <c r="C543" s="46">
        <f t="shared" si="8"/>
        <v>0</v>
      </c>
      <c r="D543" s="17"/>
      <c r="E543" s="17"/>
      <c r="F543" s="17"/>
      <c r="G543" s="17"/>
      <c r="H543" s="17"/>
      <c r="I543" s="17"/>
      <c r="J543" s="17">
        <v>0</v>
      </c>
      <c r="K543" s="17">
        <v>0</v>
      </c>
      <c r="L543" s="17">
        <v>0</v>
      </c>
    </row>
    <row r="544" spans="1:12" x14ac:dyDescent="0.25">
      <c r="A544" s="39" t="s">
        <v>548</v>
      </c>
      <c r="B544" s="40"/>
      <c r="C544" s="46">
        <f t="shared" si="8"/>
        <v>0</v>
      </c>
      <c r="D544" s="17"/>
      <c r="E544" s="17"/>
      <c r="F544" s="17"/>
      <c r="G544" s="17"/>
      <c r="H544" s="17"/>
      <c r="I544" s="17"/>
      <c r="J544" s="17">
        <v>0</v>
      </c>
      <c r="K544" s="17">
        <v>0</v>
      </c>
      <c r="L544" s="17">
        <v>0</v>
      </c>
    </row>
    <row r="545" spans="1:12" x14ac:dyDescent="0.25">
      <c r="A545" s="39" t="s">
        <v>549</v>
      </c>
      <c r="B545" s="40"/>
      <c r="C545" s="46">
        <f t="shared" si="8"/>
        <v>0</v>
      </c>
      <c r="D545" s="17"/>
      <c r="E545" s="17"/>
      <c r="F545" s="17"/>
      <c r="G545" s="17"/>
      <c r="H545" s="17"/>
      <c r="I545" s="17"/>
      <c r="J545" s="17">
        <v>0</v>
      </c>
      <c r="K545" s="17">
        <v>0</v>
      </c>
      <c r="L545" s="17">
        <v>0</v>
      </c>
    </row>
    <row r="546" spans="1:12" x14ac:dyDescent="0.25">
      <c r="A546" s="39" t="s">
        <v>550</v>
      </c>
      <c r="B546" s="40"/>
      <c r="C546" s="46">
        <f t="shared" si="8"/>
        <v>0</v>
      </c>
      <c r="D546" s="17"/>
      <c r="E546" s="17"/>
      <c r="F546" s="17"/>
      <c r="G546" s="17"/>
      <c r="H546" s="17"/>
      <c r="I546" s="17"/>
      <c r="J546" s="17">
        <v>0</v>
      </c>
      <c r="K546" s="17">
        <v>0</v>
      </c>
      <c r="L546" s="17">
        <v>0</v>
      </c>
    </row>
    <row r="547" spans="1:12" x14ac:dyDescent="0.25">
      <c r="A547" s="39" t="s">
        <v>551</v>
      </c>
      <c r="B547" s="40"/>
      <c r="C547" s="46">
        <f t="shared" si="8"/>
        <v>0</v>
      </c>
      <c r="D547" s="17"/>
      <c r="E547" s="17"/>
      <c r="F547" s="17"/>
      <c r="G547" s="17"/>
      <c r="H547" s="17"/>
      <c r="I547" s="17"/>
      <c r="J547" s="17">
        <v>0</v>
      </c>
      <c r="K547" s="17">
        <v>0</v>
      </c>
      <c r="L547" s="17">
        <v>0</v>
      </c>
    </row>
    <row r="548" spans="1:12" x14ac:dyDescent="0.25">
      <c r="A548" s="39" t="s">
        <v>552</v>
      </c>
      <c r="B548" s="40"/>
      <c r="C548" s="46">
        <f t="shared" si="8"/>
        <v>0</v>
      </c>
      <c r="D548" s="17"/>
      <c r="E548" s="17"/>
      <c r="F548" s="17"/>
      <c r="G548" s="17"/>
      <c r="H548" s="17"/>
      <c r="I548" s="17"/>
      <c r="J548" s="17">
        <v>0</v>
      </c>
      <c r="K548" s="17">
        <v>0</v>
      </c>
      <c r="L548" s="17">
        <v>0</v>
      </c>
    </row>
    <row r="549" spans="1:12" x14ac:dyDescent="0.25">
      <c r="A549" s="39" t="s">
        <v>553</v>
      </c>
      <c r="B549" s="40"/>
      <c r="C549" s="46">
        <f t="shared" si="8"/>
        <v>0</v>
      </c>
      <c r="D549" s="17"/>
      <c r="E549" s="17"/>
      <c r="F549" s="17"/>
      <c r="G549" s="17"/>
      <c r="H549" s="17"/>
      <c r="I549" s="17"/>
      <c r="J549" s="17">
        <v>0</v>
      </c>
      <c r="K549" s="17">
        <v>0</v>
      </c>
      <c r="L549" s="17">
        <v>0</v>
      </c>
    </row>
    <row r="550" spans="1:12" x14ac:dyDescent="0.25">
      <c r="A550" s="39" t="s">
        <v>554</v>
      </c>
      <c r="B550" s="40"/>
      <c r="C550" s="46">
        <f t="shared" si="8"/>
        <v>0</v>
      </c>
      <c r="D550" s="17"/>
      <c r="E550" s="17"/>
      <c r="F550" s="17"/>
      <c r="G550" s="17"/>
      <c r="H550" s="17"/>
      <c r="I550" s="17"/>
      <c r="J550" s="17">
        <v>0</v>
      </c>
      <c r="K550" s="17">
        <v>0</v>
      </c>
      <c r="L550" s="17">
        <v>0</v>
      </c>
    </row>
    <row r="551" spans="1:12" x14ac:dyDescent="0.25">
      <c r="A551" s="39" t="s">
        <v>555</v>
      </c>
      <c r="B551" s="40"/>
      <c r="C551" s="46">
        <f t="shared" si="8"/>
        <v>0</v>
      </c>
      <c r="D551" s="17"/>
      <c r="E551" s="17"/>
      <c r="F551" s="17"/>
      <c r="G551" s="17"/>
      <c r="H551" s="17"/>
      <c r="I551" s="17"/>
      <c r="J551" s="17">
        <v>0</v>
      </c>
      <c r="K551" s="17">
        <v>0</v>
      </c>
      <c r="L551" s="17">
        <v>0</v>
      </c>
    </row>
    <row r="552" spans="1:12" x14ac:dyDescent="0.25">
      <c r="A552" s="39" t="s">
        <v>556</v>
      </c>
      <c r="B552" s="40"/>
      <c r="C552" s="46">
        <f t="shared" si="8"/>
        <v>0</v>
      </c>
      <c r="D552" s="17"/>
      <c r="E552" s="17"/>
      <c r="F552" s="17"/>
      <c r="G552" s="17"/>
      <c r="H552" s="17"/>
      <c r="I552" s="17"/>
      <c r="J552" s="17">
        <v>0</v>
      </c>
      <c r="K552" s="17">
        <v>0</v>
      </c>
      <c r="L552" s="17">
        <v>0</v>
      </c>
    </row>
    <row r="553" spans="1:12" x14ac:dyDescent="0.25">
      <c r="A553" s="39" t="s">
        <v>709</v>
      </c>
      <c r="B553" s="40">
        <v>144</v>
      </c>
      <c r="C553" s="46">
        <f t="shared" si="8"/>
        <v>144</v>
      </c>
      <c r="D553" s="17"/>
      <c r="E553" s="17"/>
      <c r="F553" s="17"/>
      <c r="G553" s="17"/>
      <c r="H553" s="17"/>
      <c r="I553" s="17"/>
      <c r="J553" s="17">
        <v>0</v>
      </c>
      <c r="K553" s="17">
        <v>0</v>
      </c>
      <c r="L553" s="17">
        <v>0</v>
      </c>
    </row>
    <row r="554" spans="1:12" x14ac:dyDescent="0.25">
      <c r="A554" s="39" t="s">
        <v>710</v>
      </c>
      <c r="B554" s="40">
        <v>72</v>
      </c>
      <c r="C554" s="46">
        <f t="shared" si="8"/>
        <v>72</v>
      </c>
      <c r="D554" s="17"/>
      <c r="E554" s="17"/>
      <c r="F554" s="17"/>
      <c r="G554" s="17"/>
      <c r="H554" s="17"/>
      <c r="I554" s="17"/>
      <c r="J554" s="17">
        <v>0</v>
      </c>
      <c r="K554" s="17">
        <v>0</v>
      </c>
      <c r="L554" s="17">
        <v>0</v>
      </c>
    </row>
    <row r="555" spans="1:12" x14ac:dyDescent="0.25">
      <c r="A555" s="39" t="s">
        <v>711</v>
      </c>
      <c r="B555" s="40">
        <v>55</v>
      </c>
      <c r="C555" s="46">
        <f t="shared" si="8"/>
        <v>55</v>
      </c>
      <c r="D555" s="17"/>
      <c r="E555" s="17"/>
      <c r="F555" s="17"/>
      <c r="G555" s="17"/>
      <c r="H555" s="17"/>
      <c r="I555" s="17"/>
      <c r="J555" s="17">
        <v>0</v>
      </c>
      <c r="K555" s="17">
        <v>0</v>
      </c>
      <c r="L555" s="17">
        <v>0</v>
      </c>
    </row>
    <row r="556" spans="1:12" x14ac:dyDescent="0.25">
      <c r="A556" s="39" t="s">
        <v>712</v>
      </c>
      <c r="B556" s="40">
        <v>36</v>
      </c>
      <c r="C556" s="46">
        <f t="shared" si="8"/>
        <v>36</v>
      </c>
      <c r="D556" s="17"/>
      <c r="E556" s="17"/>
      <c r="F556" s="17"/>
      <c r="G556" s="17"/>
      <c r="H556" s="17"/>
      <c r="I556" s="17"/>
      <c r="J556" s="17">
        <v>0</v>
      </c>
      <c r="K556" s="17">
        <v>0</v>
      </c>
      <c r="L556" s="17">
        <v>0</v>
      </c>
    </row>
    <row r="557" spans="1:12" x14ac:dyDescent="0.25">
      <c r="A557" s="39" t="s">
        <v>713</v>
      </c>
      <c r="B557" s="40">
        <v>84</v>
      </c>
      <c r="C557" s="46">
        <f t="shared" si="8"/>
        <v>84</v>
      </c>
      <c r="D557" s="17"/>
      <c r="E557" s="17"/>
      <c r="F557" s="17"/>
      <c r="G557" s="17"/>
      <c r="H557" s="17"/>
      <c r="I557" s="17"/>
      <c r="J557" s="17">
        <v>0</v>
      </c>
      <c r="K557" s="17">
        <v>0</v>
      </c>
      <c r="L557" s="17">
        <v>0</v>
      </c>
    </row>
    <row r="558" spans="1:12" x14ac:dyDescent="0.25">
      <c r="A558" s="39" t="s">
        <v>714</v>
      </c>
      <c r="B558" s="40">
        <v>54</v>
      </c>
      <c r="C558" s="46">
        <f t="shared" si="8"/>
        <v>54</v>
      </c>
      <c r="D558" s="17"/>
      <c r="E558" s="17"/>
      <c r="F558" s="17"/>
      <c r="G558" s="17"/>
      <c r="H558" s="17"/>
      <c r="I558" s="17"/>
      <c r="J558" s="17">
        <v>0</v>
      </c>
      <c r="K558" s="17">
        <v>0</v>
      </c>
      <c r="L558" s="17">
        <v>0</v>
      </c>
    </row>
    <row r="559" spans="1:12" x14ac:dyDescent="0.25">
      <c r="A559" s="39" t="s">
        <v>715</v>
      </c>
      <c r="B559" s="40">
        <v>84</v>
      </c>
      <c r="C559" s="46">
        <f t="shared" si="8"/>
        <v>84</v>
      </c>
      <c r="D559" s="17"/>
      <c r="E559" s="17"/>
      <c r="F559" s="17"/>
      <c r="G559" s="17"/>
      <c r="H559" s="17"/>
      <c r="I559" s="17"/>
      <c r="J559" s="17">
        <v>0</v>
      </c>
      <c r="K559" s="17">
        <v>0</v>
      </c>
      <c r="L559" s="17">
        <v>0</v>
      </c>
    </row>
    <row r="560" spans="1:12" x14ac:dyDescent="0.25">
      <c r="A560" s="39" t="s">
        <v>716</v>
      </c>
      <c r="B560" s="40">
        <v>13</v>
      </c>
      <c r="C560" s="46">
        <f t="shared" si="8"/>
        <v>13</v>
      </c>
      <c r="D560" s="17"/>
      <c r="E560" s="17"/>
      <c r="F560" s="17"/>
      <c r="G560" s="17"/>
      <c r="H560" s="17"/>
      <c r="I560" s="17"/>
      <c r="J560" s="17">
        <v>0</v>
      </c>
      <c r="K560" s="17">
        <v>0</v>
      </c>
      <c r="L560" s="17">
        <v>0</v>
      </c>
    </row>
    <row r="561" spans="1:12" x14ac:dyDescent="0.25">
      <c r="A561" s="39" t="s">
        <v>717</v>
      </c>
      <c r="B561" s="40">
        <v>63</v>
      </c>
      <c r="C561" s="46">
        <f t="shared" si="8"/>
        <v>63</v>
      </c>
      <c r="D561" s="17"/>
      <c r="E561" s="17"/>
      <c r="F561" s="17"/>
      <c r="G561" s="17"/>
      <c r="H561" s="17"/>
      <c r="I561" s="17"/>
      <c r="J561" s="17">
        <v>0</v>
      </c>
      <c r="K561" s="17">
        <v>0</v>
      </c>
      <c r="L561" s="17">
        <v>0</v>
      </c>
    </row>
    <row r="562" spans="1:12" x14ac:dyDescent="0.25">
      <c r="A562" s="39" t="s">
        <v>718</v>
      </c>
      <c r="B562" s="40">
        <v>76</v>
      </c>
      <c r="C562" s="46">
        <f t="shared" si="8"/>
        <v>76</v>
      </c>
      <c r="D562" s="17"/>
      <c r="E562" s="17"/>
      <c r="F562" s="17"/>
      <c r="G562" s="17"/>
      <c r="H562" s="17"/>
      <c r="I562" s="17"/>
      <c r="J562" s="17">
        <v>0</v>
      </c>
      <c r="K562" s="17">
        <v>0</v>
      </c>
      <c r="L562" s="17">
        <v>0</v>
      </c>
    </row>
    <row r="563" spans="1:12" x14ac:dyDescent="0.25">
      <c r="A563" s="39" t="s">
        <v>719</v>
      </c>
      <c r="B563" s="40">
        <v>48</v>
      </c>
      <c r="C563" s="46">
        <f t="shared" si="8"/>
        <v>48</v>
      </c>
      <c r="D563" s="17"/>
      <c r="E563" s="17"/>
      <c r="F563" s="17"/>
      <c r="G563" s="17"/>
      <c r="H563" s="17"/>
      <c r="I563" s="17"/>
      <c r="J563" s="17">
        <v>0</v>
      </c>
      <c r="K563" s="17">
        <v>0</v>
      </c>
      <c r="L563" s="17">
        <v>0</v>
      </c>
    </row>
    <row r="564" spans="1:12" x14ac:dyDescent="0.25">
      <c r="A564" s="39" t="s">
        <v>720</v>
      </c>
      <c r="B564" s="40"/>
      <c r="C564" s="46">
        <f t="shared" si="8"/>
        <v>0</v>
      </c>
      <c r="D564" s="17"/>
      <c r="E564" s="17"/>
      <c r="F564" s="17"/>
      <c r="G564" s="17"/>
      <c r="H564" s="17"/>
      <c r="I564" s="17"/>
      <c r="J564" s="17">
        <v>0</v>
      </c>
      <c r="K564" s="17">
        <v>0</v>
      </c>
      <c r="L564" s="17">
        <v>0</v>
      </c>
    </row>
    <row r="565" spans="1:12" x14ac:dyDescent="0.25">
      <c r="A565" s="39" t="s">
        <v>721</v>
      </c>
      <c r="B565" s="40">
        <v>36</v>
      </c>
      <c r="C565" s="46">
        <f t="shared" si="8"/>
        <v>36</v>
      </c>
      <c r="D565" s="17"/>
      <c r="E565" s="17"/>
      <c r="F565" s="17"/>
      <c r="G565" s="17"/>
      <c r="H565" s="17"/>
      <c r="I565" s="17"/>
      <c r="J565" s="17">
        <v>0</v>
      </c>
      <c r="K565" s="17">
        <v>0</v>
      </c>
      <c r="L565" s="17">
        <v>0</v>
      </c>
    </row>
    <row r="566" spans="1:12" x14ac:dyDescent="0.25">
      <c r="A566" s="39" t="s">
        <v>722</v>
      </c>
      <c r="B566" s="40">
        <v>152</v>
      </c>
      <c r="C566" s="46">
        <f t="shared" si="8"/>
        <v>152</v>
      </c>
      <c r="D566" s="17"/>
      <c r="E566" s="17"/>
      <c r="F566" s="17"/>
      <c r="G566" s="17"/>
      <c r="H566" s="17"/>
      <c r="I566" s="17"/>
      <c r="J566" s="17">
        <v>0</v>
      </c>
      <c r="K566" s="17">
        <v>0</v>
      </c>
      <c r="L566" s="17">
        <v>0</v>
      </c>
    </row>
    <row r="567" spans="1:12" x14ac:dyDescent="0.25">
      <c r="A567" s="39" t="s">
        <v>1473</v>
      </c>
      <c r="B567" s="40">
        <v>60</v>
      </c>
      <c r="C567" s="46">
        <f t="shared" si="8"/>
        <v>36</v>
      </c>
      <c r="D567" s="17"/>
      <c r="E567" s="17"/>
      <c r="F567" s="17"/>
      <c r="G567" s="17"/>
      <c r="H567" s="17"/>
      <c r="I567" s="17"/>
      <c r="J567" s="17">
        <v>0</v>
      </c>
      <c r="K567" s="17">
        <v>0</v>
      </c>
      <c r="L567" s="17">
        <v>-24</v>
      </c>
    </row>
    <row r="568" spans="1:12" x14ac:dyDescent="0.25">
      <c r="A568" s="39" t="s">
        <v>1472</v>
      </c>
      <c r="B568" s="40">
        <v>76</v>
      </c>
      <c r="C568" s="46">
        <f t="shared" si="8"/>
        <v>76</v>
      </c>
      <c r="D568" s="17"/>
      <c r="E568" s="17"/>
      <c r="F568" s="17"/>
      <c r="G568" s="17"/>
      <c r="H568" s="17"/>
      <c r="I568" s="17"/>
      <c r="J568" s="17">
        <v>0</v>
      </c>
      <c r="K568" s="17">
        <v>0</v>
      </c>
      <c r="L568" s="17">
        <v>0</v>
      </c>
    </row>
    <row r="569" spans="1:12" x14ac:dyDescent="0.25">
      <c r="A569" s="39" t="s">
        <v>1470</v>
      </c>
      <c r="B569" s="40">
        <v>14</v>
      </c>
      <c r="C569" s="46">
        <f t="shared" si="8"/>
        <v>14</v>
      </c>
      <c r="D569" s="17"/>
      <c r="E569" s="17"/>
      <c r="F569" s="17"/>
      <c r="G569" s="17"/>
      <c r="H569" s="17"/>
      <c r="I569" s="17"/>
      <c r="J569" s="17">
        <v>0</v>
      </c>
      <c r="K569" s="17">
        <v>0</v>
      </c>
      <c r="L569" s="17">
        <v>0</v>
      </c>
    </row>
    <row r="570" spans="1:12" x14ac:dyDescent="0.25">
      <c r="A570" s="39" t="s">
        <v>1469</v>
      </c>
      <c r="B570" s="40">
        <v>23</v>
      </c>
      <c r="C570" s="46">
        <f t="shared" si="8"/>
        <v>23</v>
      </c>
      <c r="D570" s="17"/>
      <c r="E570" s="17"/>
      <c r="F570" s="17"/>
      <c r="G570" s="17"/>
      <c r="H570" s="17"/>
      <c r="I570" s="17"/>
      <c r="J570" s="17">
        <v>0</v>
      </c>
      <c r="K570" s="17">
        <v>0</v>
      </c>
      <c r="L570" s="17">
        <v>0</v>
      </c>
    </row>
    <row r="571" spans="1:12" x14ac:dyDescent="0.25">
      <c r="A571" s="39" t="s">
        <v>1471</v>
      </c>
      <c r="B571" s="40">
        <v>48</v>
      </c>
      <c r="C571" s="46">
        <f t="shared" si="8"/>
        <v>48</v>
      </c>
      <c r="D571" s="17"/>
      <c r="E571" s="17"/>
      <c r="F571" s="17"/>
      <c r="G571" s="17"/>
      <c r="H571" s="17"/>
      <c r="I571" s="17"/>
      <c r="J571" s="17">
        <v>0</v>
      </c>
      <c r="K571" s="17">
        <v>0</v>
      </c>
      <c r="L571" s="17">
        <v>0</v>
      </c>
    </row>
    <row r="572" spans="1:12" x14ac:dyDescent="0.25">
      <c r="A572" s="39" t="s">
        <v>724</v>
      </c>
      <c r="B572" s="40">
        <v>101</v>
      </c>
      <c r="C572" s="46">
        <f t="shared" si="8"/>
        <v>81</v>
      </c>
      <c r="D572" s="17"/>
      <c r="E572" s="17"/>
      <c r="F572" s="17"/>
      <c r="G572" s="17"/>
      <c r="H572" s="17"/>
      <c r="I572" s="17"/>
      <c r="J572" s="17">
        <v>-20</v>
      </c>
      <c r="K572" s="17">
        <v>0</v>
      </c>
      <c r="L572" s="17">
        <v>0</v>
      </c>
    </row>
    <row r="573" spans="1:12" x14ac:dyDescent="0.25">
      <c r="A573" s="39" t="s">
        <v>725</v>
      </c>
      <c r="B573" s="40">
        <v>52</v>
      </c>
      <c r="C573" s="46">
        <f t="shared" si="8"/>
        <v>52</v>
      </c>
      <c r="D573" s="17"/>
      <c r="E573" s="17"/>
      <c r="F573" s="17"/>
      <c r="G573" s="17"/>
      <c r="H573" s="17"/>
      <c r="I573" s="17"/>
      <c r="J573" s="17">
        <v>0</v>
      </c>
      <c r="K573" s="17">
        <v>0</v>
      </c>
      <c r="L573" s="17">
        <v>0</v>
      </c>
    </row>
    <row r="574" spans="1:12" x14ac:dyDescent="0.25">
      <c r="A574" s="39" t="s">
        <v>726</v>
      </c>
      <c r="B574" s="40"/>
      <c r="C574" s="46">
        <f t="shared" si="8"/>
        <v>0</v>
      </c>
      <c r="D574" s="17"/>
      <c r="E574" s="17"/>
      <c r="F574" s="17"/>
      <c r="G574" s="17"/>
      <c r="H574" s="17"/>
      <c r="I574" s="17"/>
      <c r="J574" s="17">
        <v>0</v>
      </c>
      <c r="K574" s="17">
        <v>0</v>
      </c>
      <c r="L574" s="17">
        <v>0</v>
      </c>
    </row>
    <row r="575" spans="1:12" x14ac:dyDescent="0.25">
      <c r="A575" s="39" t="s">
        <v>727</v>
      </c>
      <c r="B575" s="40">
        <v>10</v>
      </c>
      <c r="C575" s="46">
        <f t="shared" si="8"/>
        <v>51</v>
      </c>
      <c r="D575" s="17"/>
      <c r="E575" s="17">
        <v>5</v>
      </c>
      <c r="F575" s="17"/>
      <c r="G575" s="17"/>
      <c r="H575" s="17"/>
      <c r="I575" s="17">
        <v>60</v>
      </c>
      <c r="J575" s="17">
        <v>0</v>
      </c>
      <c r="K575" s="17">
        <v>0</v>
      </c>
      <c r="L575" s="17">
        <v>-24</v>
      </c>
    </row>
    <row r="576" spans="1:12" x14ac:dyDescent="0.25">
      <c r="A576" s="39" t="s">
        <v>672</v>
      </c>
      <c r="B576" s="40"/>
      <c r="C576" s="46">
        <f t="shared" si="8"/>
        <v>0</v>
      </c>
      <c r="D576" s="17"/>
      <c r="E576" s="17"/>
      <c r="F576" s="17"/>
      <c r="G576" s="17"/>
      <c r="H576" s="17"/>
      <c r="I576" s="17"/>
      <c r="J576" s="17">
        <v>0</v>
      </c>
      <c r="K576" s="17">
        <v>0</v>
      </c>
      <c r="L576" s="17">
        <v>0</v>
      </c>
    </row>
  </sheetData>
  <autoFilter ref="A1:L576"/>
  <conditionalFormatting sqref="C1:C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G26" sqref="G26"/>
    </sheetView>
  </sheetViews>
  <sheetFormatPr defaultRowHeight="13.8" x14ac:dyDescent="0.25"/>
  <sheetData>
    <row r="1" spans="1:25" x14ac:dyDescent="0.25">
      <c r="A1" t="s">
        <v>1106</v>
      </c>
      <c r="B1" t="s">
        <v>1095</v>
      </c>
      <c r="C1" t="s">
        <v>1107</v>
      </c>
      <c r="D1" t="s">
        <v>1094</v>
      </c>
      <c r="E1" t="s">
        <v>1098</v>
      </c>
      <c r="F1" t="s">
        <v>1108</v>
      </c>
      <c r="G1" t="s">
        <v>1105</v>
      </c>
      <c r="H1" t="s">
        <v>1100</v>
      </c>
      <c r="I1" t="s">
        <v>1099</v>
      </c>
      <c r="J1" t="s">
        <v>1117</v>
      </c>
      <c r="K1" t="s">
        <v>1123</v>
      </c>
      <c r="L1" t="s">
        <v>1109</v>
      </c>
      <c r="M1" t="s">
        <v>1110</v>
      </c>
      <c r="N1" t="s">
        <v>1104</v>
      </c>
      <c r="O1" t="s">
        <v>8</v>
      </c>
      <c r="P1" t="s">
        <v>1111</v>
      </c>
      <c r="Q1" t="s">
        <v>877</v>
      </c>
      <c r="R1" t="s">
        <v>1112</v>
      </c>
      <c r="S1" t="s">
        <v>1113</v>
      </c>
      <c r="T1" t="s">
        <v>1114</v>
      </c>
      <c r="U1" t="s">
        <v>1101</v>
      </c>
      <c r="V1" t="s">
        <v>1115</v>
      </c>
      <c r="W1" t="s">
        <v>1103</v>
      </c>
      <c r="X1" t="s">
        <v>1102</v>
      </c>
      <c r="Y1" t="s">
        <v>1116</v>
      </c>
    </row>
    <row r="2" spans="1:25" x14ac:dyDescent="0.25">
      <c r="A2" t="s">
        <v>1095</v>
      </c>
      <c r="B2" t="s">
        <v>858</v>
      </c>
      <c r="C2" t="s">
        <v>581</v>
      </c>
      <c r="D2" t="s">
        <v>49</v>
      </c>
      <c r="E2" t="s">
        <v>102</v>
      </c>
      <c r="F2" t="s">
        <v>128</v>
      </c>
      <c r="G2" t="s">
        <v>214</v>
      </c>
      <c r="H2" t="s">
        <v>193</v>
      </c>
      <c r="I2" t="s">
        <v>162</v>
      </c>
      <c r="J2" t="s">
        <v>590</v>
      </c>
      <c r="K2" t="s">
        <v>257</v>
      </c>
      <c r="L2" t="s">
        <v>435</v>
      </c>
      <c r="M2" t="s">
        <v>483</v>
      </c>
      <c r="N2" t="s">
        <v>516</v>
      </c>
      <c r="O2" t="s">
        <v>419</v>
      </c>
      <c r="P2" t="s">
        <v>495</v>
      </c>
      <c r="Q2" t="s">
        <v>608</v>
      </c>
      <c r="R2" t="s">
        <v>349</v>
      </c>
      <c r="S2" t="s">
        <v>370</v>
      </c>
      <c r="T2" t="s">
        <v>386</v>
      </c>
      <c r="U2" t="s">
        <v>241</v>
      </c>
      <c r="V2" t="s">
        <v>315</v>
      </c>
      <c r="W2" t="s">
        <v>511</v>
      </c>
      <c r="X2" t="s">
        <v>493</v>
      </c>
      <c r="Y2" t="s">
        <v>766</v>
      </c>
    </row>
    <row r="3" spans="1:25" x14ac:dyDescent="0.25">
      <c r="A3" t="s">
        <v>1097</v>
      </c>
      <c r="B3" t="s">
        <v>859</v>
      </c>
      <c r="C3" t="s">
        <v>582</v>
      </c>
      <c r="D3" t="s">
        <v>51</v>
      </c>
      <c r="E3" t="s">
        <v>104</v>
      </c>
      <c r="F3" t="s">
        <v>130</v>
      </c>
      <c r="G3" t="s">
        <v>216</v>
      </c>
      <c r="H3" t="s">
        <v>625</v>
      </c>
      <c r="I3" t="s">
        <v>164</v>
      </c>
      <c r="J3" t="s">
        <v>591</v>
      </c>
      <c r="K3" t="s">
        <v>259</v>
      </c>
      <c r="L3" t="s">
        <v>436</v>
      </c>
      <c r="M3" t="s">
        <v>484</v>
      </c>
      <c r="N3" t="s">
        <v>517</v>
      </c>
      <c r="O3" t="s">
        <v>421</v>
      </c>
      <c r="P3" t="s">
        <v>496</v>
      </c>
      <c r="Q3" t="s">
        <v>521</v>
      </c>
      <c r="R3" t="s">
        <v>350</v>
      </c>
      <c r="S3" t="s">
        <v>372</v>
      </c>
      <c r="T3" t="s">
        <v>388</v>
      </c>
      <c r="U3" t="s">
        <v>243</v>
      </c>
      <c r="V3" t="s">
        <v>317</v>
      </c>
      <c r="W3" t="s">
        <v>513</v>
      </c>
      <c r="X3" t="s">
        <v>505</v>
      </c>
      <c r="Y3" t="s">
        <v>767</v>
      </c>
    </row>
    <row r="4" spans="1:25" x14ac:dyDescent="0.25">
      <c r="A4" t="s">
        <v>1094</v>
      </c>
      <c r="B4" t="s">
        <v>860</v>
      </c>
      <c r="C4" t="s">
        <v>583</v>
      </c>
      <c r="D4" t="s">
        <v>53</v>
      </c>
      <c r="E4" t="s">
        <v>106</v>
      </c>
      <c r="F4" t="s">
        <v>132</v>
      </c>
      <c r="G4" t="s">
        <v>217</v>
      </c>
      <c r="H4" t="s">
        <v>195</v>
      </c>
      <c r="I4" t="s">
        <v>166</v>
      </c>
      <c r="J4" t="s">
        <v>592</v>
      </c>
      <c r="K4" t="s">
        <v>260</v>
      </c>
      <c r="L4" t="s">
        <v>606</v>
      </c>
      <c r="M4" t="s">
        <v>485</v>
      </c>
      <c r="N4" t="s">
        <v>701</v>
      </c>
      <c r="O4" t="s">
        <v>422</v>
      </c>
      <c r="P4" t="s">
        <v>498</v>
      </c>
      <c r="Q4" t="s">
        <v>609</v>
      </c>
      <c r="R4" t="s">
        <v>352</v>
      </c>
      <c r="S4" t="s">
        <v>374</v>
      </c>
      <c r="T4" t="s">
        <v>390</v>
      </c>
      <c r="U4" t="s">
        <v>244</v>
      </c>
      <c r="V4" t="s">
        <v>319</v>
      </c>
      <c r="X4" t="s">
        <v>507</v>
      </c>
      <c r="Y4" t="s">
        <v>768</v>
      </c>
    </row>
    <row r="5" spans="1:25" x14ac:dyDescent="0.25">
      <c r="A5" t="s">
        <v>1098</v>
      </c>
      <c r="B5" t="s">
        <v>80</v>
      </c>
      <c r="C5" t="s">
        <v>735</v>
      </c>
      <c r="D5" t="s">
        <v>55</v>
      </c>
      <c r="E5" t="s">
        <v>108</v>
      </c>
      <c r="F5" t="s">
        <v>134</v>
      </c>
      <c r="G5" t="s">
        <v>737</v>
      </c>
      <c r="H5" t="s">
        <v>196</v>
      </c>
      <c r="I5" t="s">
        <v>168</v>
      </c>
      <c r="J5" t="s">
        <v>593</v>
      </c>
      <c r="K5" t="s">
        <v>262</v>
      </c>
      <c r="L5" t="s">
        <v>607</v>
      </c>
      <c r="M5" t="s">
        <v>486</v>
      </c>
      <c r="N5" t="s">
        <v>518</v>
      </c>
      <c r="O5" t="s">
        <v>423</v>
      </c>
      <c r="P5" t="s">
        <v>499</v>
      </c>
      <c r="Q5" t="s">
        <v>702</v>
      </c>
      <c r="R5" t="s">
        <v>353</v>
      </c>
      <c r="S5" t="s">
        <v>376</v>
      </c>
      <c r="T5" t="s">
        <v>392</v>
      </c>
      <c r="U5" t="s">
        <v>749</v>
      </c>
      <c r="V5" t="s">
        <v>321</v>
      </c>
      <c r="X5" t="s">
        <v>509</v>
      </c>
      <c r="Y5" t="s">
        <v>769</v>
      </c>
    </row>
    <row r="6" spans="1:25" x14ac:dyDescent="0.25">
      <c r="A6" t="s">
        <v>1108</v>
      </c>
      <c r="B6" t="s">
        <v>81</v>
      </c>
      <c r="C6" t="s">
        <v>584</v>
      </c>
      <c r="D6" t="s">
        <v>57</v>
      </c>
      <c r="E6" t="s">
        <v>110</v>
      </c>
      <c r="F6" t="s">
        <v>135</v>
      </c>
      <c r="G6" t="s">
        <v>219</v>
      </c>
      <c r="H6" t="s">
        <v>740</v>
      </c>
      <c r="I6" t="s">
        <v>169</v>
      </c>
      <c r="J6" t="s">
        <v>594</v>
      </c>
      <c r="K6" t="s">
        <v>263</v>
      </c>
      <c r="L6" t="s">
        <v>437</v>
      </c>
      <c r="M6" t="s">
        <v>487</v>
      </c>
      <c r="O6" t="s">
        <v>425</v>
      </c>
      <c r="P6" t="s">
        <v>500</v>
      </c>
      <c r="Q6" t="s">
        <v>610</v>
      </c>
      <c r="R6" t="s">
        <v>355</v>
      </c>
      <c r="S6" t="s">
        <v>378</v>
      </c>
      <c r="T6" t="s">
        <v>395</v>
      </c>
      <c r="U6" t="s">
        <v>626</v>
      </c>
      <c r="V6" t="s">
        <v>323</v>
      </c>
      <c r="X6" t="s">
        <v>515</v>
      </c>
      <c r="Y6" t="s">
        <v>770</v>
      </c>
    </row>
    <row r="7" spans="1:25" x14ac:dyDescent="0.25">
      <c r="A7" t="s">
        <v>1105</v>
      </c>
      <c r="B7" t="s">
        <v>861</v>
      </c>
      <c r="C7" t="s">
        <v>585</v>
      </c>
      <c r="D7" t="s">
        <v>59</v>
      </c>
      <c r="E7" t="s">
        <v>112</v>
      </c>
      <c r="F7" t="s">
        <v>136</v>
      </c>
      <c r="G7" t="s">
        <v>221</v>
      </c>
      <c r="H7" t="s">
        <v>198</v>
      </c>
      <c r="I7" t="s">
        <v>170</v>
      </c>
      <c r="J7" t="s">
        <v>283</v>
      </c>
      <c r="K7" t="s">
        <v>264</v>
      </c>
      <c r="L7" t="s">
        <v>439</v>
      </c>
      <c r="M7" t="s">
        <v>488</v>
      </c>
      <c r="O7" t="s">
        <v>426</v>
      </c>
      <c r="P7" t="s">
        <v>502</v>
      </c>
      <c r="Q7" t="s">
        <v>611</v>
      </c>
      <c r="R7" t="s">
        <v>356</v>
      </c>
      <c r="S7" t="s">
        <v>380</v>
      </c>
      <c r="T7" t="s">
        <v>396</v>
      </c>
      <c r="U7" t="s">
        <v>247</v>
      </c>
      <c r="V7" t="s">
        <v>325</v>
      </c>
      <c r="Y7" t="s">
        <v>771</v>
      </c>
    </row>
    <row r="8" spans="1:25" x14ac:dyDescent="0.25">
      <c r="A8" t="s">
        <v>1100</v>
      </c>
      <c r="B8" t="s">
        <v>862</v>
      </c>
      <c r="C8" t="s">
        <v>731</v>
      </c>
      <c r="D8" t="s">
        <v>61</v>
      </c>
      <c r="E8" t="s">
        <v>114</v>
      </c>
      <c r="F8" t="s">
        <v>138</v>
      </c>
      <c r="G8" t="s">
        <v>223</v>
      </c>
      <c r="H8" t="s">
        <v>200</v>
      </c>
      <c r="I8" t="s">
        <v>172</v>
      </c>
      <c r="J8" t="s">
        <v>595</v>
      </c>
      <c r="K8" t="s">
        <v>266</v>
      </c>
      <c r="L8" t="s">
        <v>440</v>
      </c>
      <c r="M8" t="s">
        <v>489</v>
      </c>
      <c r="O8" t="s">
        <v>428</v>
      </c>
      <c r="P8" t="s">
        <v>503</v>
      </c>
      <c r="Q8" t="s">
        <v>612</v>
      </c>
      <c r="R8" t="s">
        <v>358</v>
      </c>
      <c r="S8" t="s">
        <v>382</v>
      </c>
      <c r="T8" t="s">
        <v>397</v>
      </c>
      <c r="U8" t="s">
        <v>249</v>
      </c>
      <c r="V8" t="s">
        <v>327</v>
      </c>
      <c r="Y8" t="s">
        <v>772</v>
      </c>
    </row>
    <row r="9" spans="1:25" x14ac:dyDescent="0.25">
      <c r="A9" t="s">
        <v>1117</v>
      </c>
      <c r="B9" t="s">
        <v>863</v>
      </c>
      <c r="C9" t="s">
        <v>736</v>
      </c>
      <c r="D9" t="s">
        <v>63</v>
      </c>
      <c r="E9" t="s">
        <v>116</v>
      </c>
      <c r="F9" t="s">
        <v>140</v>
      </c>
      <c r="G9" t="s">
        <v>225</v>
      </c>
      <c r="H9" t="s">
        <v>202</v>
      </c>
      <c r="I9" t="s">
        <v>174</v>
      </c>
      <c r="J9" t="s">
        <v>286</v>
      </c>
      <c r="K9" t="s">
        <v>750</v>
      </c>
      <c r="L9" t="s">
        <v>441</v>
      </c>
      <c r="M9" t="s">
        <v>490</v>
      </c>
      <c r="O9" t="s">
        <v>429</v>
      </c>
      <c r="P9" t="s">
        <v>519</v>
      </c>
      <c r="Q9" t="s">
        <v>613</v>
      </c>
      <c r="R9" t="s">
        <v>360</v>
      </c>
      <c r="S9" t="s">
        <v>384</v>
      </c>
      <c r="T9" t="s">
        <v>398</v>
      </c>
      <c r="U9" t="s">
        <v>251</v>
      </c>
      <c r="V9" t="s">
        <v>329</v>
      </c>
      <c r="Y9" t="s">
        <v>773</v>
      </c>
    </row>
    <row r="10" spans="1:25" x14ac:dyDescent="0.25">
      <c r="A10" t="s">
        <v>1124</v>
      </c>
      <c r="B10" t="s">
        <v>864</v>
      </c>
      <c r="C10" t="s">
        <v>586</v>
      </c>
      <c r="D10" t="s">
        <v>65</v>
      </c>
      <c r="E10" t="s">
        <v>118</v>
      </c>
      <c r="F10" t="s">
        <v>142</v>
      </c>
      <c r="G10" t="s">
        <v>227</v>
      </c>
      <c r="H10" t="s">
        <v>204</v>
      </c>
      <c r="I10" t="s">
        <v>176</v>
      </c>
      <c r="J10" t="s">
        <v>288</v>
      </c>
      <c r="K10" t="s">
        <v>268</v>
      </c>
      <c r="L10" t="s">
        <v>442</v>
      </c>
      <c r="M10" t="s">
        <v>491</v>
      </c>
      <c r="O10" t="s">
        <v>604</v>
      </c>
      <c r="Q10" t="s">
        <v>614</v>
      </c>
      <c r="R10" t="s">
        <v>362</v>
      </c>
      <c r="T10" t="s">
        <v>400</v>
      </c>
      <c r="U10" t="s">
        <v>253</v>
      </c>
      <c r="V10" t="s">
        <v>331</v>
      </c>
      <c r="Y10" t="s">
        <v>774</v>
      </c>
    </row>
    <row r="11" spans="1:25" x14ac:dyDescent="0.25">
      <c r="A11" t="s">
        <v>1118</v>
      </c>
      <c r="B11" t="s">
        <v>865</v>
      </c>
      <c r="C11" t="s">
        <v>587</v>
      </c>
      <c r="D11" t="s">
        <v>67</v>
      </c>
      <c r="E11" t="s">
        <v>120</v>
      </c>
      <c r="F11" t="s">
        <v>144</v>
      </c>
      <c r="G11" t="s">
        <v>229</v>
      </c>
      <c r="H11" t="s">
        <v>205</v>
      </c>
      <c r="I11" t="s">
        <v>177</v>
      </c>
      <c r="J11" t="s">
        <v>290</v>
      </c>
      <c r="K11" t="s">
        <v>270</v>
      </c>
      <c r="L11" t="s">
        <v>443</v>
      </c>
      <c r="M11" t="s">
        <v>492</v>
      </c>
      <c r="O11" t="s">
        <v>605</v>
      </c>
      <c r="Q11" t="s">
        <v>615</v>
      </c>
      <c r="R11" t="s">
        <v>364</v>
      </c>
      <c r="T11" t="s">
        <v>632</v>
      </c>
      <c r="U11" t="s">
        <v>255</v>
      </c>
      <c r="V11" t="s">
        <v>333</v>
      </c>
      <c r="Y11" t="s">
        <v>775</v>
      </c>
    </row>
    <row r="12" spans="1:25" x14ac:dyDescent="0.25">
      <c r="A12" t="s">
        <v>1110</v>
      </c>
      <c r="B12" t="s">
        <v>866</v>
      </c>
      <c r="C12" t="s">
        <v>588</v>
      </c>
      <c r="D12" t="s">
        <v>68</v>
      </c>
      <c r="E12" t="s">
        <v>122</v>
      </c>
      <c r="F12" t="s">
        <v>733</v>
      </c>
      <c r="G12" t="s">
        <v>231</v>
      </c>
      <c r="H12" t="s">
        <v>207</v>
      </c>
      <c r="I12" t="s">
        <v>178</v>
      </c>
      <c r="J12" t="s">
        <v>292</v>
      </c>
      <c r="K12" t="s">
        <v>272</v>
      </c>
      <c r="L12" t="s">
        <v>444</v>
      </c>
      <c r="O12" t="s">
        <v>431</v>
      </c>
      <c r="Q12" t="s">
        <v>616</v>
      </c>
      <c r="R12" t="s">
        <v>366</v>
      </c>
      <c r="T12" t="s">
        <v>633</v>
      </c>
      <c r="V12" t="s">
        <v>335</v>
      </c>
      <c r="Y12" t="s">
        <v>776</v>
      </c>
    </row>
    <row r="13" spans="1:25" x14ac:dyDescent="0.25">
      <c r="A13" t="s">
        <v>1104</v>
      </c>
      <c r="B13" t="s">
        <v>867</v>
      </c>
      <c r="C13" t="s">
        <v>732</v>
      </c>
      <c r="D13" t="s">
        <v>70</v>
      </c>
      <c r="E13" t="s">
        <v>124</v>
      </c>
      <c r="F13" t="s">
        <v>147</v>
      </c>
      <c r="G13" t="s">
        <v>233</v>
      </c>
      <c r="H13" t="s">
        <v>209</v>
      </c>
      <c r="I13" t="s">
        <v>179</v>
      </c>
      <c r="J13" t="s">
        <v>294</v>
      </c>
      <c r="K13" t="s">
        <v>274</v>
      </c>
      <c r="L13" t="s">
        <v>445</v>
      </c>
      <c r="O13" t="s">
        <v>432</v>
      </c>
      <c r="Q13" t="s">
        <v>617</v>
      </c>
      <c r="R13" t="s">
        <v>368</v>
      </c>
      <c r="T13" t="s">
        <v>403</v>
      </c>
      <c r="V13" t="s">
        <v>600</v>
      </c>
      <c r="Y13" t="s">
        <v>777</v>
      </c>
    </row>
    <row r="14" spans="1:25" x14ac:dyDescent="0.25">
      <c r="A14" t="s">
        <v>8</v>
      </c>
      <c r="B14" t="s">
        <v>868</v>
      </c>
      <c r="C14" t="s">
        <v>589</v>
      </c>
      <c r="D14" t="s">
        <v>71</v>
      </c>
      <c r="E14" t="s">
        <v>125</v>
      </c>
      <c r="G14" t="s">
        <v>235</v>
      </c>
      <c r="H14" t="s">
        <v>210</v>
      </c>
      <c r="I14" t="s">
        <v>181</v>
      </c>
      <c r="J14" t="s">
        <v>296</v>
      </c>
      <c r="K14" t="s">
        <v>276</v>
      </c>
      <c r="O14" t="s">
        <v>433</v>
      </c>
      <c r="Q14" t="s">
        <v>618</v>
      </c>
      <c r="T14" t="s">
        <v>405</v>
      </c>
      <c r="V14" t="s">
        <v>601</v>
      </c>
      <c r="Y14" t="s">
        <v>778</v>
      </c>
    </row>
    <row r="15" spans="1:25" x14ac:dyDescent="0.25">
      <c r="A15" t="s">
        <v>1119</v>
      </c>
      <c r="B15" t="s">
        <v>869</v>
      </c>
      <c r="C15" t="s">
        <v>100</v>
      </c>
      <c r="D15" t="s">
        <v>73</v>
      </c>
      <c r="E15" t="s">
        <v>126</v>
      </c>
      <c r="G15" t="s">
        <v>237</v>
      </c>
      <c r="H15" t="s">
        <v>212</v>
      </c>
      <c r="I15" t="s">
        <v>151</v>
      </c>
      <c r="J15" t="s">
        <v>298</v>
      </c>
      <c r="K15" t="s">
        <v>277</v>
      </c>
      <c r="Q15" t="s">
        <v>619</v>
      </c>
      <c r="T15" t="s">
        <v>406</v>
      </c>
      <c r="V15" t="s">
        <v>602</v>
      </c>
      <c r="Y15" t="s">
        <v>779</v>
      </c>
    </row>
    <row r="16" spans="1:25" x14ac:dyDescent="0.25">
      <c r="A16" t="s">
        <v>877</v>
      </c>
      <c r="B16" t="s">
        <v>729</v>
      </c>
      <c r="D16" t="s">
        <v>74</v>
      </c>
      <c r="E16" t="s">
        <v>741</v>
      </c>
      <c r="G16" t="s">
        <v>239</v>
      </c>
      <c r="I16" t="s">
        <v>153</v>
      </c>
      <c r="J16" t="s">
        <v>300</v>
      </c>
      <c r="Q16" t="s">
        <v>531</v>
      </c>
      <c r="T16" t="s">
        <v>408</v>
      </c>
      <c r="V16" t="s">
        <v>603</v>
      </c>
      <c r="Y16" t="s">
        <v>780</v>
      </c>
    </row>
    <row r="17" spans="1:25" x14ac:dyDescent="0.25">
      <c r="A17" t="s">
        <v>1112</v>
      </c>
      <c r="B17" t="s">
        <v>730</v>
      </c>
      <c r="D17" t="s">
        <v>75</v>
      </c>
      <c r="E17" t="s">
        <v>742</v>
      </c>
      <c r="I17" t="s">
        <v>155</v>
      </c>
      <c r="J17" t="s">
        <v>301</v>
      </c>
      <c r="Q17" t="s">
        <v>621</v>
      </c>
      <c r="T17" t="s">
        <v>409</v>
      </c>
      <c r="V17" t="s">
        <v>340</v>
      </c>
      <c r="Y17" t="s">
        <v>781</v>
      </c>
    </row>
    <row r="18" spans="1:25" x14ac:dyDescent="0.25">
      <c r="A18" t="s">
        <v>1120</v>
      </c>
      <c r="E18" t="s">
        <v>743</v>
      </c>
      <c r="I18" t="s">
        <v>157</v>
      </c>
      <c r="J18" t="s">
        <v>596</v>
      </c>
      <c r="Q18" t="s">
        <v>622</v>
      </c>
      <c r="T18" t="s">
        <v>410</v>
      </c>
      <c r="V18" t="s">
        <v>342</v>
      </c>
      <c r="Y18" t="s">
        <v>782</v>
      </c>
    </row>
    <row r="19" spans="1:25" x14ac:dyDescent="0.25">
      <c r="A19" t="s">
        <v>1121</v>
      </c>
      <c r="E19" t="s">
        <v>2</v>
      </c>
      <c r="I19" t="s">
        <v>159</v>
      </c>
      <c r="J19" t="s">
        <v>597</v>
      </c>
      <c r="Q19" t="s">
        <v>623</v>
      </c>
      <c r="T19" t="s">
        <v>411</v>
      </c>
      <c r="V19" t="s">
        <v>343</v>
      </c>
      <c r="Y19" t="s">
        <v>783</v>
      </c>
    </row>
    <row r="20" spans="1:25" x14ac:dyDescent="0.25">
      <c r="A20" t="s">
        <v>1122</v>
      </c>
      <c r="I20" t="s">
        <v>160</v>
      </c>
      <c r="J20" t="s">
        <v>598</v>
      </c>
      <c r="Q20" t="s">
        <v>536</v>
      </c>
      <c r="T20" t="s">
        <v>413</v>
      </c>
      <c r="V20" t="s">
        <v>345</v>
      </c>
      <c r="Y20" t="s">
        <v>784</v>
      </c>
    </row>
    <row r="21" spans="1:25" x14ac:dyDescent="0.25">
      <c r="A21" t="s">
        <v>1115</v>
      </c>
      <c r="I21" t="s">
        <v>700</v>
      </c>
      <c r="J21" t="s">
        <v>599</v>
      </c>
      <c r="Q21" t="s">
        <v>538</v>
      </c>
      <c r="T21" t="s">
        <v>414</v>
      </c>
      <c r="V21" t="s">
        <v>347</v>
      </c>
      <c r="Y21" t="s">
        <v>785</v>
      </c>
    </row>
    <row r="22" spans="1:25" x14ac:dyDescent="0.25">
      <c r="A22" t="s">
        <v>1103</v>
      </c>
      <c r="I22" t="s">
        <v>183</v>
      </c>
      <c r="Q22" t="s">
        <v>624</v>
      </c>
      <c r="T22" t="s">
        <v>415</v>
      </c>
      <c r="Y22" t="s">
        <v>786</v>
      </c>
    </row>
    <row r="23" spans="1:25" x14ac:dyDescent="0.25">
      <c r="A23" t="s">
        <v>1102</v>
      </c>
      <c r="I23" t="s">
        <v>185</v>
      </c>
      <c r="Q23" t="s">
        <v>703</v>
      </c>
      <c r="T23" t="s">
        <v>417</v>
      </c>
      <c r="Y23" t="s">
        <v>787</v>
      </c>
    </row>
    <row r="24" spans="1:25" x14ac:dyDescent="0.25">
      <c r="A24" t="s">
        <v>1125</v>
      </c>
      <c r="I24" t="s">
        <v>187</v>
      </c>
      <c r="Q24" t="s">
        <v>745</v>
      </c>
      <c r="T24" t="s">
        <v>418</v>
      </c>
      <c r="Y24" t="s">
        <v>788</v>
      </c>
    </row>
    <row r="25" spans="1:25" x14ac:dyDescent="0.25">
      <c r="I25" t="s">
        <v>189</v>
      </c>
      <c r="Q25" t="s">
        <v>744</v>
      </c>
      <c r="T25" t="s">
        <v>447</v>
      </c>
      <c r="Y25" t="s">
        <v>789</v>
      </c>
    </row>
    <row r="26" spans="1:25" x14ac:dyDescent="0.25">
      <c r="I26" t="s">
        <v>191</v>
      </c>
      <c r="Q26" t="s">
        <v>746</v>
      </c>
      <c r="T26" t="s">
        <v>449</v>
      </c>
      <c r="Y26" t="s">
        <v>790</v>
      </c>
    </row>
    <row r="27" spans="1:25" x14ac:dyDescent="0.25">
      <c r="I27" t="s">
        <v>752</v>
      </c>
      <c r="Q27" t="s">
        <v>704</v>
      </c>
      <c r="T27" t="s">
        <v>451</v>
      </c>
      <c r="Y27" t="s">
        <v>791</v>
      </c>
    </row>
    <row r="28" spans="1:25" x14ac:dyDescent="0.25">
      <c r="I28" t="s">
        <v>307</v>
      </c>
      <c r="Q28" t="s">
        <v>542</v>
      </c>
      <c r="T28" t="s">
        <v>452</v>
      </c>
      <c r="Y28" t="s">
        <v>792</v>
      </c>
    </row>
    <row r="29" spans="1:25" x14ac:dyDescent="0.25">
      <c r="I29" t="s">
        <v>309</v>
      </c>
      <c r="Q29" t="s">
        <v>705</v>
      </c>
      <c r="T29" t="s">
        <v>751</v>
      </c>
      <c r="Y29" t="s">
        <v>793</v>
      </c>
    </row>
    <row r="30" spans="1:25" x14ac:dyDescent="0.25">
      <c r="I30" t="s">
        <v>311</v>
      </c>
      <c r="Q30" t="s">
        <v>747</v>
      </c>
      <c r="T30" t="s">
        <v>454</v>
      </c>
      <c r="Y30" t="s">
        <v>794</v>
      </c>
    </row>
    <row r="31" spans="1:25" x14ac:dyDescent="0.25">
      <c r="I31" t="s">
        <v>313</v>
      </c>
      <c r="Q31" t="s">
        <v>748</v>
      </c>
      <c r="T31" t="s">
        <v>456</v>
      </c>
      <c r="Y31" t="s">
        <v>795</v>
      </c>
    </row>
    <row r="32" spans="1:25" x14ac:dyDescent="0.25">
      <c r="Q32" t="s">
        <v>706</v>
      </c>
      <c r="T32" t="s">
        <v>738</v>
      </c>
      <c r="Y32" t="s">
        <v>796</v>
      </c>
    </row>
    <row r="33" spans="17:20" x14ac:dyDescent="0.25">
      <c r="Q33" t="s">
        <v>707</v>
      </c>
      <c r="T33" t="s">
        <v>739</v>
      </c>
    </row>
    <row r="34" spans="17:20" x14ac:dyDescent="0.25">
      <c r="Q34" t="s">
        <v>708</v>
      </c>
      <c r="T34" t="s">
        <v>458</v>
      </c>
    </row>
    <row r="35" spans="17:20" x14ac:dyDescent="0.25">
      <c r="Q35" t="s">
        <v>543</v>
      </c>
      <c r="T35" t="s">
        <v>459</v>
      </c>
    </row>
    <row r="36" spans="17:20" x14ac:dyDescent="0.25">
      <c r="Q36" t="s">
        <v>544</v>
      </c>
      <c r="T36" t="s">
        <v>460</v>
      </c>
    </row>
    <row r="37" spans="17:20" x14ac:dyDescent="0.25">
      <c r="Q37" t="s">
        <v>545</v>
      </c>
      <c r="T37" t="s">
        <v>461</v>
      </c>
    </row>
    <row r="38" spans="17:20" x14ac:dyDescent="0.25">
      <c r="Q38" t="s">
        <v>546</v>
      </c>
      <c r="T38" t="s">
        <v>463</v>
      </c>
    </row>
    <row r="39" spans="17:20" x14ac:dyDescent="0.25">
      <c r="Q39" t="s">
        <v>547</v>
      </c>
      <c r="T39" t="s">
        <v>464</v>
      </c>
    </row>
    <row r="40" spans="17:20" x14ac:dyDescent="0.25">
      <c r="Q40" t="s">
        <v>548</v>
      </c>
      <c r="T40" t="s">
        <v>465</v>
      </c>
    </row>
    <row r="41" spans="17:20" x14ac:dyDescent="0.25">
      <c r="Q41" t="s">
        <v>549</v>
      </c>
      <c r="T41" t="s">
        <v>467</v>
      </c>
    </row>
    <row r="42" spans="17:20" x14ac:dyDescent="0.25">
      <c r="Q42" t="s">
        <v>550</v>
      </c>
      <c r="T42" t="s">
        <v>469</v>
      </c>
    </row>
    <row r="43" spans="17:20" x14ac:dyDescent="0.25">
      <c r="Q43" t="s">
        <v>551</v>
      </c>
      <c r="T43" t="s">
        <v>471</v>
      </c>
    </row>
    <row r="44" spans="17:20" x14ac:dyDescent="0.25">
      <c r="Q44" t="s">
        <v>552</v>
      </c>
      <c r="T44" t="s">
        <v>472</v>
      </c>
    </row>
    <row r="45" spans="17:20" x14ac:dyDescent="0.25">
      <c r="Q45" t="s">
        <v>553</v>
      </c>
      <c r="T45" t="s">
        <v>473</v>
      </c>
    </row>
    <row r="46" spans="17:20" x14ac:dyDescent="0.25">
      <c r="Q46" t="s">
        <v>554</v>
      </c>
      <c r="T46" t="s">
        <v>474</v>
      </c>
    </row>
    <row r="47" spans="17:20" x14ac:dyDescent="0.25">
      <c r="Q47" t="s">
        <v>555</v>
      </c>
      <c r="T47" t="s">
        <v>475</v>
      </c>
    </row>
    <row r="48" spans="17:20" x14ac:dyDescent="0.25">
      <c r="Q48" t="s">
        <v>556</v>
      </c>
      <c r="T48" t="s">
        <v>476</v>
      </c>
    </row>
    <row r="49" spans="17:20" x14ac:dyDescent="0.25">
      <c r="Q49" t="s">
        <v>709</v>
      </c>
      <c r="T49" t="s">
        <v>478</v>
      </c>
    </row>
    <row r="50" spans="17:20" x14ac:dyDescent="0.25">
      <c r="Q50" t="s">
        <v>710</v>
      </c>
      <c r="T50" t="s">
        <v>479</v>
      </c>
    </row>
    <row r="51" spans="17:20" x14ac:dyDescent="0.25">
      <c r="Q51" t="s">
        <v>711</v>
      </c>
      <c r="T51" t="s">
        <v>480</v>
      </c>
    </row>
    <row r="52" spans="17:20" x14ac:dyDescent="0.25">
      <c r="Q52" t="s">
        <v>712</v>
      </c>
      <c r="T52" t="s">
        <v>482</v>
      </c>
    </row>
    <row r="53" spans="17:20" x14ac:dyDescent="0.25">
      <c r="Q53" t="s">
        <v>713</v>
      </c>
    </row>
    <row r="54" spans="17:20" x14ac:dyDescent="0.25">
      <c r="Q54" t="s">
        <v>714</v>
      </c>
    </row>
    <row r="55" spans="17:20" x14ac:dyDescent="0.25">
      <c r="Q55" t="s">
        <v>715</v>
      </c>
    </row>
    <row r="56" spans="17:20" x14ac:dyDescent="0.25">
      <c r="Q56" t="s">
        <v>716</v>
      </c>
    </row>
    <row r="57" spans="17:20" x14ac:dyDescent="0.25">
      <c r="Q57" t="s">
        <v>717</v>
      </c>
    </row>
    <row r="58" spans="17:20" x14ac:dyDescent="0.25">
      <c r="Q58" t="s">
        <v>718</v>
      </c>
    </row>
    <row r="59" spans="17:20" x14ac:dyDescent="0.25">
      <c r="Q59" t="s">
        <v>719</v>
      </c>
    </row>
    <row r="60" spans="17:20" x14ac:dyDescent="0.25">
      <c r="Q60" t="s">
        <v>720</v>
      </c>
    </row>
    <row r="61" spans="17:20" x14ac:dyDescent="0.25">
      <c r="Q61" t="s">
        <v>721</v>
      </c>
    </row>
    <row r="62" spans="17:20" x14ac:dyDescent="0.25">
      <c r="Q62" t="s">
        <v>722</v>
      </c>
    </row>
    <row r="63" spans="17:20" x14ac:dyDescent="0.25">
      <c r="Q63" t="s">
        <v>723</v>
      </c>
    </row>
    <row r="64" spans="17:20" x14ac:dyDescent="0.25">
      <c r="Q64" t="s">
        <v>724</v>
      </c>
    </row>
    <row r="65" spans="17:17" x14ac:dyDescent="0.25">
      <c r="Q65" t="s">
        <v>725</v>
      </c>
    </row>
    <row r="66" spans="17:17" x14ac:dyDescent="0.25">
      <c r="Q66" t="s">
        <v>726</v>
      </c>
    </row>
    <row r="67" spans="17:17" x14ac:dyDescent="0.25">
      <c r="Q67" t="s">
        <v>727</v>
      </c>
    </row>
    <row r="68" spans="17:17" x14ac:dyDescent="0.25">
      <c r="Q68" t="s">
        <v>672</v>
      </c>
    </row>
    <row r="69" spans="17:17" x14ac:dyDescent="0.25">
      <c r="Q69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opLeftCell="A242" workbookViewId="0">
      <selection activeCell="B269" sqref="B269"/>
    </sheetView>
  </sheetViews>
  <sheetFormatPr defaultRowHeight="13.8" x14ac:dyDescent="0.25"/>
  <cols>
    <col min="1" max="2" width="18" bestFit="1" customWidth="1"/>
    <col min="3" max="3" width="18" customWidth="1"/>
    <col min="10" max="10" width="10.8984375" bestFit="1" customWidth="1"/>
    <col min="11" max="11" width="24.8984375" bestFit="1" customWidth="1"/>
  </cols>
  <sheetData>
    <row r="1" spans="1:12" x14ac:dyDescent="0.25">
      <c r="A1" t="s">
        <v>48</v>
      </c>
      <c r="B1" t="s">
        <v>880</v>
      </c>
      <c r="C1" t="str">
        <f>A1&amp;","&amp;B1</f>
        <v>pencilA24,pencil24</v>
      </c>
      <c r="D1" t="e">
        <f>VLOOKUP(A1,J:L,3,0)</f>
        <v>#N/A</v>
      </c>
      <c r="F1" t="s">
        <v>1025</v>
      </c>
      <c r="J1" t="s">
        <v>273</v>
      </c>
      <c r="K1" t="s">
        <v>274</v>
      </c>
      <c r="L1" t="s">
        <v>627</v>
      </c>
    </row>
    <row r="2" spans="1:12" x14ac:dyDescent="0.25">
      <c r="A2" t="s">
        <v>52</v>
      </c>
      <c r="B2" t="s">
        <v>881</v>
      </c>
      <c r="C2" t="str">
        <f t="shared" ref="C2:C65" si="0">A2&amp;","&amp;B2</f>
        <v>pencilA15,pencil15</v>
      </c>
      <c r="D2" t="e">
        <f t="shared" ref="D2:D65" si="1">VLOOKUP(A2,J:L,3,0)</f>
        <v>#N/A</v>
      </c>
      <c r="J2" t="s">
        <v>275</v>
      </c>
      <c r="K2" t="s">
        <v>276</v>
      </c>
      <c r="L2" t="s">
        <v>627</v>
      </c>
    </row>
    <row r="3" spans="1:12" x14ac:dyDescent="0.25">
      <c r="A3" t="s">
        <v>56</v>
      </c>
      <c r="B3" t="s">
        <v>882</v>
      </c>
      <c r="C3" t="str">
        <f t="shared" si="0"/>
        <v>pencilA13,pencil13</v>
      </c>
      <c r="D3" t="e">
        <f t="shared" si="1"/>
        <v>#N/A</v>
      </c>
      <c r="J3" t="s">
        <v>275</v>
      </c>
      <c r="K3" t="s">
        <v>277</v>
      </c>
      <c r="L3" t="s">
        <v>627</v>
      </c>
    </row>
    <row r="4" spans="1:12" x14ac:dyDescent="0.25">
      <c r="A4" t="s">
        <v>58</v>
      </c>
      <c r="B4" t="s">
        <v>883</v>
      </c>
      <c r="C4" t="str">
        <f t="shared" si="0"/>
        <v>pencilA14,pencil14</v>
      </c>
      <c r="D4" t="e">
        <f t="shared" si="1"/>
        <v>#N/A</v>
      </c>
      <c r="J4" t="s">
        <v>391</v>
      </c>
      <c r="K4" t="s">
        <v>392</v>
      </c>
      <c r="L4" t="s">
        <v>630</v>
      </c>
    </row>
    <row r="5" spans="1:12" x14ac:dyDescent="0.25">
      <c r="A5" t="s">
        <v>60</v>
      </c>
      <c r="B5" t="s">
        <v>884</v>
      </c>
      <c r="C5" t="str">
        <f t="shared" si="0"/>
        <v>pencilA18,pencil18</v>
      </c>
      <c r="D5" t="e">
        <f t="shared" si="1"/>
        <v>#N/A</v>
      </c>
      <c r="J5" t="s">
        <v>668</v>
      </c>
      <c r="K5" t="s">
        <v>419</v>
      </c>
      <c r="L5" t="s">
        <v>630</v>
      </c>
    </row>
    <row r="6" spans="1:12" x14ac:dyDescent="0.25">
      <c r="A6" t="s">
        <v>62</v>
      </c>
      <c r="B6" t="s">
        <v>885</v>
      </c>
      <c r="C6" t="str">
        <f t="shared" si="0"/>
        <v>pencilA22,pencil22</v>
      </c>
      <c r="D6" t="e">
        <f t="shared" si="1"/>
        <v>#N/A</v>
      </c>
      <c r="J6" t="s">
        <v>420</v>
      </c>
      <c r="K6" t="s">
        <v>421</v>
      </c>
      <c r="L6" t="s">
        <v>630</v>
      </c>
    </row>
    <row r="7" spans="1:12" x14ac:dyDescent="0.25">
      <c r="A7" t="s">
        <v>64</v>
      </c>
      <c r="B7" t="s">
        <v>886</v>
      </c>
      <c r="C7" t="str">
        <f t="shared" si="0"/>
        <v>pencilA21,pencil21</v>
      </c>
      <c r="D7" t="e">
        <f t="shared" si="1"/>
        <v>#N/A</v>
      </c>
      <c r="J7" t="s">
        <v>420</v>
      </c>
      <c r="K7" t="s">
        <v>422</v>
      </c>
      <c r="L7" t="s">
        <v>630</v>
      </c>
    </row>
    <row r="8" spans="1:12" x14ac:dyDescent="0.25">
      <c r="A8" t="s">
        <v>66</v>
      </c>
      <c r="B8" t="s">
        <v>887</v>
      </c>
      <c r="C8" t="str">
        <f t="shared" si="0"/>
        <v>pencilA0,pencil0</v>
      </c>
      <c r="D8" t="e">
        <f t="shared" si="1"/>
        <v>#N/A</v>
      </c>
      <c r="J8" t="s">
        <v>420</v>
      </c>
      <c r="K8" t="s">
        <v>423</v>
      </c>
      <c r="L8" t="s">
        <v>630</v>
      </c>
    </row>
    <row r="9" spans="1:12" x14ac:dyDescent="0.25">
      <c r="A9" t="s">
        <v>69</v>
      </c>
      <c r="B9" t="s">
        <v>888</v>
      </c>
      <c r="C9" t="str">
        <f t="shared" si="0"/>
        <v>pencilA4,pencil4</v>
      </c>
      <c r="D9" t="e">
        <f t="shared" si="1"/>
        <v>#N/A</v>
      </c>
      <c r="J9" t="s">
        <v>424</v>
      </c>
      <c r="K9" t="s">
        <v>425</v>
      </c>
      <c r="L9" t="s">
        <v>630</v>
      </c>
    </row>
    <row r="10" spans="1:12" x14ac:dyDescent="0.25">
      <c r="A10" t="s">
        <v>728</v>
      </c>
      <c r="B10" t="s">
        <v>889</v>
      </c>
      <c r="C10" t="str">
        <f t="shared" si="0"/>
        <v>pencilA2,pencil2</v>
      </c>
      <c r="D10" t="e">
        <f t="shared" si="1"/>
        <v>#N/A</v>
      </c>
      <c r="J10" t="s">
        <v>424</v>
      </c>
      <c r="K10" t="s">
        <v>426</v>
      </c>
      <c r="L10" t="s">
        <v>630</v>
      </c>
    </row>
    <row r="11" spans="1:12" x14ac:dyDescent="0.25">
      <c r="A11" t="s">
        <v>72</v>
      </c>
      <c r="B11" t="s">
        <v>890</v>
      </c>
      <c r="C11" t="str">
        <f t="shared" si="0"/>
        <v>pencilA23,pencil23</v>
      </c>
      <c r="D11" t="e">
        <f t="shared" si="1"/>
        <v>#N/A</v>
      </c>
      <c r="J11" t="s">
        <v>427</v>
      </c>
      <c r="K11" t="s">
        <v>428</v>
      </c>
      <c r="L11" t="s">
        <v>630</v>
      </c>
    </row>
    <row r="12" spans="1:12" x14ac:dyDescent="0.25">
      <c r="A12" t="s">
        <v>76</v>
      </c>
      <c r="B12" t="s">
        <v>891</v>
      </c>
      <c r="C12" t="str">
        <f t="shared" si="0"/>
        <v>mechanicalPencila9,mechanicalPencil9</v>
      </c>
      <c r="D12" t="e">
        <f t="shared" si="1"/>
        <v>#N/A</v>
      </c>
      <c r="J12" t="s">
        <v>427</v>
      </c>
      <c r="K12" t="s">
        <v>429</v>
      </c>
      <c r="L12" t="s">
        <v>630</v>
      </c>
    </row>
    <row r="13" spans="1:12" x14ac:dyDescent="0.25">
      <c r="A13" t="s">
        <v>77</v>
      </c>
      <c r="B13" t="s">
        <v>892</v>
      </c>
      <c r="C13" t="str">
        <f t="shared" si="0"/>
        <v>mechanicalPencila12,mechanicalPencil12</v>
      </c>
      <c r="D13" t="e">
        <f t="shared" si="1"/>
        <v>#N/A</v>
      </c>
      <c r="J13" t="s">
        <v>430</v>
      </c>
      <c r="K13" t="s">
        <v>604</v>
      </c>
      <c r="L13" t="s">
        <v>630</v>
      </c>
    </row>
    <row r="14" spans="1:12" x14ac:dyDescent="0.25">
      <c r="A14" t="s">
        <v>78</v>
      </c>
      <c r="B14" t="s">
        <v>893</v>
      </c>
      <c r="C14" t="str">
        <f t="shared" si="0"/>
        <v>mechanicalPencila27,mechanicalPencil27</v>
      </c>
      <c r="D14" t="e">
        <f t="shared" si="1"/>
        <v>#N/A</v>
      </c>
      <c r="J14" t="s">
        <v>430</v>
      </c>
      <c r="K14" t="s">
        <v>605</v>
      </c>
      <c r="L14" t="s">
        <v>630</v>
      </c>
    </row>
    <row r="15" spans="1:12" x14ac:dyDescent="0.25">
      <c r="A15" t="s">
        <v>79</v>
      </c>
      <c r="B15" t="s">
        <v>894</v>
      </c>
      <c r="C15" t="str">
        <f t="shared" si="0"/>
        <v>mechanicalPencila17,mechanicalPencil17</v>
      </c>
      <c r="D15" t="e">
        <f t="shared" si="1"/>
        <v>#N/A</v>
      </c>
      <c r="J15" t="s">
        <v>850</v>
      </c>
      <c r="K15" t="s">
        <v>433</v>
      </c>
      <c r="L15" t="s">
        <v>630</v>
      </c>
    </row>
    <row r="16" spans="1:12" x14ac:dyDescent="0.25">
      <c r="A16" t="s">
        <v>82</v>
      </c>
      <c r="B16" t="s">
        <v>895</v>
      </c>
      <c r="C16" t="str">
        <f t="shared" si="0"/>
        <v>mechanicalPencila8,mechanicalPencil8</v>
      </c>
      <c r="D16" t="e">
        <f t="shared" si="1"/>
        <v>#N/A</v>
      </c>
      <c r="J16" t="s">
        <v>669</v>
      </c>
      <c r="K16" t="s">
        <v>435</v>
      </c>
      <c r="L16" t="s">
        <v>630</v>
      </c>
    </row>
    <row r="17" spans="1:12" x14ac:dyDescent="0.25">
      <c r="A17" t="s">
        <v>83</v>
      </c>
      <c r="B17" t="s">
        <v>896</v>
      </c>
      <c r="C17" t="str">
        <f t="shared" si="0"/>
        <v>mechanicalPencila7,mechanicalPencil7</v>
      </c>
      <c r="D17" t="e">
        <f t="shared" si="1"/>
        <v>#N/A</v>
      </c>
      <c r="J17" t="s">
        <v>669</v>
      </c>
      <c r="K17" t="s">
        <v>436</v>
      </c>
      <c r="L17" t="s">
        <v>630</v>
      </c>
    </row>
    <row r="18" spans="1:12" x14ac:dyDescent="0.25">
      <c r="A18" t="s">
        <v>84</v>
      </c>
      <c r="B18" t="s">
        <v>897</v>
      </c>
      <c r="C18" t="str">
        <f t="shared" si="0"/>
        <v>mechanicalPencila18,mechanicalPencil18</v>
      </c>
      <c r="D18" t="e">
        <f t="shared" si="1"/>
        <v>#N/A</v>
      </c>
      <c r="J18" t="s">
        <v>669</v>
      </c>
      <c r="K18" t="s">
        <v>606</v>
      </c>
      <c r="L18" t="s">
        <v>630</v>
      </c>
    </row>
    <row r="19" spans="1:12" x14ac:dyDescent="0.25">
      <c r="A19" t="s">
        <v>85</v>
      </c>
      <c r="B19" t="s">
        <v>898</v>
      </c>
      <c r="C19" t="str">
        <f t="shared" si="0"/>
        <v>mechanicalPencila15,mechanicalPencil15</v>
      </c>
      <c r="D19" t="e">
        <f t="shared" si="1"/>
        <v>#N/A</v>
      </c>
      <c r="J19" t="s">
        <v>669</v>
      </c>
      <c r="K19" t="s">
        <v>607</v>
      </c>
      <c r="L19" t="s">
        <v>630</v>
      </c>
    </row>
    <row r="20" spans="1:12" x14ac:dyDescent="0.25">
      <c r="A20" t="s">
        <v>86</v>
      </c>
      <c r="B20" t="s">
        <v>899</v>
      </c>
      <c r="C20" t="str">
        <f t="shared" si="0"/>
        <v>mechanicalPencila14,mechanicalPencil14</v>
      </c>
      <c r="D20" t="e">
        <f t="shared" si="1"/>
        <v>#N/A</v>
      </c>
      <c r="J20" t="s">
        <v>669</v>
      </c>
      <c r="K20" t="s">
        <v>437</v>
      </c>
      <c r="L20" t="s">
        <v>630</v>
      </c>
    </row>
    <row r="21" spans="1:12" x14ac:dyDescent="0.25">
      <c r="A21" t="s">
        <v>87</v>
      </c>
      <c r="B21" t="s">
        <v>900</v>
      </c>
      <c r="C21" t="str">
        <f t="shared" si="0"/>
        <v>mechanicalPencila13,mechanicalPencil13</v>
      </c>
      <c r="D21" t="e">
        <f t="shared" si="1"/>
        <v>#N/A</v>
      </c>
      <c r="J21" t="s">
        <v>438</v>
      </c>
      <c r="K21" t="s">
        <v>439</v>
      </c>
      <c r="L21" t="s">
        <v>630</v>
      </c>
    </row>
    <row r="22" spans="1:12" x14ac:dyDescent="0.25">
      <c r="A22" t="s">
        <v>843</v>
      </c>
      <c r="B22" t="s">
        <v>901</v>
      </c>
      <c r="C22" t="str">
        <f t="shared" si="0"/>
        <v>mechanicalPencila30,mechanicalPencil30</v>
      </c>
      <c r="D22" t="e">
        <f t="shared" si="1"/>
        <v>#N/A</v>
      </c>
      <c r="J22" t="s">
        <v>434</v>
      </c>
      <c r="K22" t="s">
        <v>445</v>
      </c>
      <c r="L22" t="s">
        <v>630</v>
      </c>
    </row>
    <row r="23" spans="1:12" x14ac:dyDescent="0.25">
      <c r="A23" t="s">
        <v>88</v>
      </c>
      <c r="B23" t="s">
        <v>902</v>
      </c>
      <c r="C23" t="str">
        <f t="shared" si="0"/>
        <v>mechanicalPencila0,mechanicalPencil0</v>
      </c>
      <c r="D23" t="e">
        <f t="shared" si="1"/>
        <v>#N/A</v>
      </c>
      <c r="J23" t="s">
        <v>504</v>
      </c>
      <c r="K23" t="s">
        <v>505</v>
      </c>
      <c r="L23" t="s">
        <v>631</v>
      </c>
    </row>
    <row r="24" spans="1:12" x14ac:dyDescent="0.25">
      <c r="A24" t="s">
        <v>89</v>
      </c>
      <c r="B24" t="s">
        <v>903</v>
      </c>
      <c r="C24" t="str">
        <f t="shared" si="0"/>
        <v>mechanicalPencila16,mechanicalPencil16</v>
      </c>
      <c r="D24" t="e">
        <f t="shared" si="1"/>
        <v>#N/A</v>
      </c>
      <c r="J24" t="s">
        <v>506</v>
      </c>
      <c r="K24" t="s">
        <v>507</v>
      </c>
      <c r="L24" t="s">
        <v>631</v>
      </c>
    </row>
    <row r="25" spans="1:12" x14ac:dyDescent="0.25">
      <c r="A25" t="s">
        <v>90</v>
      </c>
      <c r="B25" t="s">
        <v>904</v>
      </c>
      <c r="C25" t="str">
        <f t="shared" si="0"/>
        <v>mechanicalPencila5,mechanicalPencil5</v>
      </c>
      <c r="D25" t="e">
        <f t="shared" si="1"/>
        <v>#N/A</v>
      </c>
      <c r="J25" t="s">
        <v>508</v>
      </c>
      <c r="K25" t="s">
        <v>509</v>
      </c>
      <c r="L25" t="s">
        <v>631</v>
      </c>
    </row>
    <row r="26" spans="1:12" x14ac:dyDescent="0.25">
      <c r="A26" t="s">
        <v>91</v>
      </c>
      <c r="B26" t="s">
        <v>905</v>
      </c>
      <c r="C26" t="str">
        <f t="shared" si="0"/>
        <v>mechanicalPencila23,mechanicalPencil23</v>
      </c>
      <c r="D26" t="e">
        <f t="shared" si="1"/>
        <v>#N/A</v>
      </c>
      <c r="J26" t="s">
        <v>510</v>
      </c>
      <c r="K26" t="s">
        <v>511</v>
      </c>
      <c r="L26" t="s">
        <v>631</v>
      </c>
    </row>
    <row r="27" spans="1:12" x14ac:dyDescent="0.25">
      <c r="A27" t="s">
        <v>92</v>
      </c>
      <c r="B27" t="s">
        <v>906</v>
      </c>
      <c r="C27" t="str">
        <f t="shared" si="0"/>
        <v>mechanicalPencila2,mechanicalPencil2</v>
      </c>
      <c r="D27" t="e">
        <f t="shared" si="1"/>
        <v>#N/A</v>
      </c>
      <c r="J27" t="s">
        <v>512</v>
      </c>
      <c r="K27" t="s">
        <v>513</v>
      </c>
      <c r="L27" t="s">
        <v>631</v>
      </c>
    </row>
    <row r="28" spans="1:12" x14ac:dyDescent="0.25">
      <c r="A28" t="s">
        <v>93</v>
      </c>
      <c r="B28" t="s">
        <v>907</v>
      </c>
      <c r="C28" t="str">
        <f t="shared" si="0"/>
        <v>mechanicalPencila26,mechanicalPencil26</v>
      </c>
      <c r="D28" t="e">
        <f t="shared" si="1"/>
        <v>#N/A</v>
      </c>
      <c r="J28" t="s">
        <v>514</v>
      </c>
      <c r="K28" t="s">
        <v>515</v>
      </c>
      <c r="L28" t="s">
        <v>631</v>
      </c>
    </row>
    <row r="29" spans="1:12" x14ac:dyDescent="0.25">
      <c r="A29" t="s">
        <v>811</v>
      </c>
      <c r="B29" t="s">
        <v>908</v>
      </c>
      <c r="C29" t="str">
        <f t="shared" si="0"/>
        <v>mechanicalPencila29,mechanicalPencil29</v>
      </c>
      <c r="D29" t="e">
        <f t="shared" si="1"/>
        <v>#N/A</v>
      </c>
      <c r="J29" t="s">
        <v>797</v>
      </c>
      <c r="K29" t="s">
        <v>766</v>
      </c>
      <c r="L29" t="s">
        <v>631</v>
      </c>
    </row>
    <row r="30" spans="1:12" x14ac:dyDescent="0.25">
      <c r="A30" t="s">
        <v>94</v>
      </c>
      <c r="B30" t="s">
        <v>909</v>
      </c>
      <c r="C30" t="str">
        <f t="shared" si="0"/>
        <v>mechanicalPencila3,mechanicalPencil3</v>
      </c>
      <c r="D30" t="e">
        <f t="shared" si="1"/>
        <v>#N/A</v>
      </c>
      <c r="J30" t="s">
        <v>812</v>
      </c>
      <c r="K30" t="s">
        <v>767</v>
      </c>
      <c r="L30" t="s">
        <v>631</v>
      </c>
    </row>
    <row r="31" spans="1:12" x14ac:dyDescent="0.25">
      <c r="A31" t="s">
        <v>95</v>
      </c>
      <c r="B31" t="s">
        <v>910</v>
      </c>
      <c r="C31" t="str">
        <f t="shared" si="0"/>
        <v>mechanicalPencila25,mechanicalPencil25</v>
      </c>
      <c r="D31" t="e">
        <f t="shared" si="1"/>
        <v>#N/A</v>
      </c>
      <c r="J31" t="s">
        <v>813</v>
      </c>
      <c r="K31" t="s">
        <v>768</v>
      </c>
      <c r="L31" t="s">
        <v>631</v>
      </c>
    </row>
    <row r="32" spans="1:12" x14ac:dyDescent="0.25">
      <c r="A32" t="s">
        <v>844</v>
      </c>
      <c r="B32" t="s">
        <v>911</v>
      </c>
      <c r="C32" t="str">
        <f t="shared" si="0"/>
        <v>mechanicalPencila31,mechanicalPencil31</v>
      </c>
      <c r="D32" t="e">
        <f t="shared" si="1"/>
        <v>#N/A</v>
      </c>
      <c r="J32" t="s">
        <v>814</v>
      </c>
      <c r="K32" t="s">
        <v>769</v>
      </c>
      <c r="L32" t="s">
        <v>631</v>
      </c>
    </row>
    <row r="33" spans="1:12" x14ac:dyDescent="0.25">
      <c r="A33" t="s">
        <v>845</v>
      </c>
      <c r="B33" t="s">
        <v>912</v>
      </c>
      <c r="C33" t="str">
        <f t="shared" si="0"/>
        <v>mechanicalPencila32,mechanicalPencil32</v>
      </c>
      <c r="D33" t="e">
        <f t="shared" si="1"/>
        <v>#N/A</v>
      </c>
      <c r="J33" t="s">
        <v>815</v>
      </c>
      <c r="K33" t="s">
        <v>770</v>
      </c>
      <c r="L33" t="s">
        <v>631</v>
      </c>
    </row>
    <row r="34" spans="1:12" x14ac:dyDescent="0.25">
      <c r="A34" t="s">
        <v>96</v>
      </c>
      <c r="B34" t="s">
        <v>913</v>
      </c>
      <c r="C34" t="str">
        <f t="shared" si="0"/>
        <v>mechanicalPencila21,mechanicalPencil21</v>
      </c>
      <c r="D34" t="e">
        <f t="shared" si="1"/>
        <v>#N/A</v>
      </c>
      <c r="J34" t="s">
        <v>816</v>
      </c>
      <c r="K34" t="s">
        <v>771</v>
      </c>
      <c r="L34" t="s">
        <v>631</v>
      </c>
    </row>
    <row r="35" spans="1:12" x14ac:dyDescent="0.25">
      <c r="A35" t="s">
        <v>97</v>
      </c>
      <c r="B35" t="s">
        <v>914</v>
      </c>
      <c r="C35" t="str">
        <f t="shared" si="0"/>
        <v>mechanicalPencila24,mechanicalPencil24</v>
      </c>
      <c r="D35" t="e">
        <f t="shared" si="1"/>
        <v>#N/A</v>
      </c>
      <c r="J35" t="s">
        <v>817</v>
      </c>
      <c r="K35" t="s">
        <v>772</v>
      </c>
      <c r="L35" t="s">
        <v>631</v>
      </c>
    </row>
    <row r="36" spans="1:12" x14ac:dyDescent="0.25">
      <c r="A36" t="s">
        <v>98</v>
      </c>
      <c r="B36" t="s">
        <v>915</v>
      </c>
      <c r="C36" t="str">
        <f t="shared" si="0"/>
        <v>mechanicalPencila20,mechanicalPencil20</v>
      </c>
      <c r="D36" t="e">
        <f t="shared" si="1"/>
        <v>#N/A</v>
      </c>
      <c r="J36" t="s">
        <v>818</v>
      </c>
      <c r="K36" t="s">
        <v>773</v>
      </c>
      <c r="L36" t="s">
        <v>631</v>
      </c>
    </row>
    <row r="37" spans="1:12" x14ac:dyDescent="0.25">
      <c r="A37" t="s">
        <v>99</v>
      </c>
      <c r="B37" t="s">
        <v>916</v>
      </c>
      <c r="C37" t="str">
        <f t="shared" si="0"/>
        <v>mechanicalPencila28,mechanicalPencil28</v>
      </c>
      <c r="D37" t="e">
        <f t="shared" si="1"/>
        <v>#N/A</v>
      </c>
      <c r="J37" t="s">
        <v>819</v>
      </c>
      <c r="K37" t="s">
        <v>774</v>
      </c>
      <c r="L37" t="s">
        <v>631</v>
      </c>
    </row>
    <row r="38" spans="1:12" x14ac:dyDescent="0.25">
      <c r="A38" t="s">
        <v>101</v>
      </c>
      <c r="B38" t="s">
        <v>917</v>
      </c>
      <c r="C38" t="str">
        <f t="shared" si="0"/>
        <v>penA9,pen9</v>
      </c>
      <c r="D38" t="e">
        <f t="shared" si="1"/>
        <v>#N/A</v>
      </c>
      <c r="J38" t="s">
        <v>820</v>
      </c>
      <c r="K38" t="s">
        <v>775</v>
      </c>
      <c r="L38" t="s">
        <v>631</v>
      </c>
    </row>
    <row r="39" spans="1:12" x14ac:dyDescent="0.25">
      <c r="A39" t="s">
        <v>103</v>
      </c>
      <c r="B39" t="s">
        <v>918</v>
      </c>
      <c r="C39" t="str">
        <f t="shared" si="0"/>
        <v>penA4,pen4</v>
      </c>
      <c r="D39" t="e">
        <f t="shared" si="1"/>
        <v>#N/A</v>
      </c>
      <c r="J39" t="s">
        <v>821</v>
      </c>
      <c r="K39" t="s">
        <v>776</v>
      </c>
      <c r="L39" t="s">
        <v>631</v>
      </c>
    </row>
    <row r="40" spans="1:12" x14ac:dyDescent="0.25">
      <c r="A40" t="s">
        <v>105</v>
      </c>
      <c r="B40" t="s">
        <v>919</v>
      </c>
      <c r="C40" t="str">
        <f t="shared" si="0"/>
        <v>penA30,pen30</v>
      </c>
      <c r="D40" t="e">
        <f t="shared" si="1"/>
        <v>#N/A</v>
      </c>
      <c r="J40" t="s">
        <v>822</v>
      </c>
      <c r="K40" t="s">
        <v>777</v>
      </c>
      <c r="L40" t="s">
        <v>631</v>
      </c>
    </row>
    <row r="41" spans="1:12" x14ac:dyDescent="0.25">
      <c r="A41" t="s">
        <v>107</v>
      </c>
      <c r="B41" t="s">
        <v>920</v>
      </c>
      <c r="C41" t="str">
        <f t="shared" si="0"/>
        <v>penA12,pen12</v>
      </c>
      <c r="D41" t="e">
        <f t="shared" si="1"/>
        <v>#N/A</v>
      </c>
      <c r="J41" t="s">
        <v>823</v>
      </c>
      <c r="K41" t="s">
        <v>778</v>
      </c>
      <c r="L41" t="s">
        <v>631</v>
      </c>
    </row>
    <row r="42" spans="1:12" x14ac:dyDescent="0.25">
      <c r="A42" t="s">
        <v>109</v>
      </c>
      <c r="B42" t="s">
        <v>921</v>
      </c>
      <c r="C42" t="str">
        <f t="shared" si="0"/>
        <v>penA29,pen29</v>
      </c>
      <c r="D42" t="e">
        <f t="shared" si="1"/>
        <v>#N/A</v>
      </c>
      <c r="J42" t="s">
        <v>824</v>
      </c>
      <c r="K42" t="s">
        <v>779</v>
      </c>
      <c r="L42" t="s">
        <v>631</v>
      </c>
    </row>
    <row r="43" spans="1:12" x14ac:dyDescent="0.25">
      <c r="A43" t="s">
        <v>111</v>
      </c>
      <c r="B43" t="s">
        <v>922</v>
      </c>
      <c r="C43" t="str">
        <f t="shared" si="0"/>
        <v>penA15,pen15</v>
      </c>
      <c r="D43" t="e">
        <f t="shared" si="1"/>
        <v>#N/A</v>
      </c>
      <c r="J43" t="s">
        <v>825</v>
      </c>
      <c r="K43" t="s">
        <v>780</v>
      </c>
      <c r="L43" t="s">
        <v>631</v>
      </c>
    </row>
    <row r="44" spans="1:12" x14ac:dyDescent="0.25">
      <c r="A44" t="s">
        <v>113</v>
      </c>
      <c r="B44" t="s">
        <v>923</v>
      </c>
      <c r="C44" t="str">
        <f t="shared" si="0"/>
        <v>penA6,pen6</v>
      </c>
      <c r="D44" t="e">
        <f t="shared" si="1"/>
        <v>#N/A</v>
      </c>
      <c r="J44" t="s">
        <v>826</v>
      </c>
      <c r="K44" t="s">
        <v>781</v>
      </c>
      <c r="L44" t="s">
        <v>631</v>
      </c>
    </row>
    <row r="45" spans="1:12" x14ac:dyDescent="0.25">
      <c r="A45" t="s">
        <v>115</v>
      </c>
      <c r="B45" t="s">
        <v>924</v>
      </c>
      <c r="C45" t="str">
        <f t="shared" si="0"/>
        <v>penA8,pen8</v>
      </c>
      <c r="D45" t="e">
        <f t="shared" si="1"/>
        <v>#N/A</v>
      </c>
      <c r="J45" t="s">
        <v>827</v>
      </c>
      <c r="K45" t="s">
        <v>782</v>
      </c>
      <c r="L45" t="s">
        <v>631</v>
      </c>
    </row>
    <row r="46" spans="1:12" x14ac:dyDescent="0.25">
      <c r="A46" t="s">
        <v>117</v>
      </c>
      <c r="B46" t="s">
        <v>925</v>
      </c>
      <c r="C46" t="str">
        <f t="shared" si="0"/>
        <v>penA21,pen21</v>
      </c>
      <c r="D46" t="e">
        <f t="shared" si="1"/>
        <v>#N/A</v>
      </c>
      <c r="J46" t="s">
        <v>828</v>
      </c>
      <c r="K46" t="s">
        <v>783</v>
      </c>
      <c r="L46" t="s">
        <v>631</v>
      </c>
    </row>
    <row r="47" spans="1:12" x14ac:dyDescent="0.25">
      <c r="A47" t="s">
        <v>119</v>
      </c>
      <c r="B47" t="s">
        <v>926</v>
      </c>
      <c r="C47" t="str">
        <f t="shared" si="0"/>
        <v>penA5,pen5</v>
      </c>
      <c r="D47" t="e">
        <f t="shared" si="1"/>
        <v>#N/A</v>
      </c>
      <c r="J47" t="s">
        <v>829</v>
      </c>
      <c r="K47" t="s">
        <v>784</v>
      </c>
      <c r="L47" t="s">
        <v>631</v>
      </c>
    </row>
    <row r="48" spans="1:12" x14ac:dyDescent="0.25">
      <c r="A48" t="s">
        <v>121</v>
      </c>
      <c r="B48" t="s">
        <v>927</v>
      </c>
      <c r="C48" t="str">
        <f t="shared" si="0"/>
        <v>penA20,pen20</v>
      </c>
      <c r="D48" t="e">
        <f t="shared" si="1"/>
        <v>#N/A</v>
      </c>
      <c r="J48" t="s">
        <v>830</v>
      </c>
      <c r="K48" t="s">
        <v>785</v>
      </c>
      <c r="L48" t="s">
        <v>631</v>
      </c>
    </row>
    <row r="49" spans="1:12" x14ac:dyDescent="0.25">
      <c r="A49" t="s">
        <v>123</v>
      </c>
      <c r="B49" t="s">
        <v>928</v>
      </c>
      <c r="C49" t="str">
        <f t="shared" si="0"/>
        <v>penA14,pen14</v>
      </c>
      <c r="D49" t="e">
        <f t="shared" si="1"/>
        <v>#N/A</v>
      </c>
      <c r="J49" t="s">
        <v>831</v>
      </c>
      <c r="K49" t="s">
        <v>786</v>
      </c>
      <c r="L49" t="s">
        <v>631</v>
      </c>
    </row>
    <row r="50" spans="1:12" x14ac:dyDescent="0.25">
      <c r="A50" t="s">
        <v>127</v>
      </c>
      <c r="B50" t="s">
        <v>929</v>
      </c>
      <c r="C50" t="str">
        <f t="shared" si="0"/>
        <v>penA16,pen16</v>
      </c>
      <c r="D50" t="e">
        <f t="shared" si="1"/>
        <v>#N/A</v>
      </c>
      <c r="J50" t="s">
        <v>832</v>
      </c>
      <c r="K50" t="s">
        <v>787</v>
      </c>
      <c r="L50" t="s">
        <v>631</v>
      </c>
    </row>
    <row r="51" spans="1:12" x14ac:dyDescent="0.25">
      <c r="A51" t="s">
        <v>129</v>
      </c>
      <c r="B51" t="s">
        <v>930</v>
      </c>
      <c r="C51" t="str">
        <f t="shared" si="0"/>
        <v>penA1,pen1</v>
      </c>
      <c r="D51" t="e">
        <f t="shared" si="1"/>
        <v>#N/A</v>
      </c>
      <c r="J51" t="s">
        <v>833</v>
      </c>
      <c r="K51" t="s">
        <v>788</v>
      </c>
      <c r="L51" t="s">
        <v>631</v>
      </c>
    </row>
    <row r="52" spans="1:12" x14ac:dyDescent="0.25">
      <c r="A52" t="s">
        <v>131</v>
      </c>
      <c r="B52" t="s">
        <v>931</v>
      </c>
      <c r="C52" t="str">
        <f t="shared" si="0"/>
        <v>penA25,pen25</v>
      </c>
      <c r="D52" t="e">
        <f t="shared" si="1"/>
        <v>#N/A</v>
      </c>
      <c r="J52" t="s">
        <v>834</v>
      </c>
      <c r="K52" t="s">
        <v>789</v>
      </c>
      <c r="L52" t="s">
        <v>631</v>
      </c>
    </row>
    <row r="53" spans="1:12" x14ac:dyDescent="0.25">
      <c r="A53" t="s">
        <v>133</v>
      </c>
      <c r="B53" t="s">
        <v>932</v>
      </c>
      <c r="C53" t="str">
        <f t="shared" si="0"/>
        <v>penA19,pen19</v>
      </c>
      <c r="D53" t="e">
        <f t="shared" si="1"/>
        <v>#N/A</v>
      </c>
      <c r="J53" t="s">
        <v>835</v>
      </c>
      <c r="K53" t="s">
        <v>790</v>
      </c>
      <c r="L53" t="s">
        <v>631</v>
      </c>
    </row>
    <row r="54" spans="1:12" x14ac:dyDescent="0.25">
      <c r="A54" t="s">
        <v>137</v>
      </c>
      <c r="B54" t="s">
        <v>933</v>
      </c>
      <c r="C54" t="str">
        <f t="shared" si="0"/>
        <v>penA23,pen23</v>
      </c>
      <c r="D54" t="e">
        <f t="shared" si="1"/>
        <v>#N/A</v>
      </c>
      <c r="J54" t="s">
        <v>836</v>
      </c>
      <c r="K54" t="s">
        <v>791</v>
      </c>
      <c r="L54" t="s">
        <v>631</v>
      </c>
    </row>
    <row r="55" spans="1:12" x14ac:dyDescent="0.25">
      <c r="A55" t="s">
        <v>139</v>
      </c>
      <c r="B55" t="s">
        <v>934</v>
      </c>
      <c r="C55" t="str">
        <f t="shared" si="0"/>
        <v>penA24,pen24</v>
      </c>
      <c r="D55" t="e">
        <f t="shared" si="1"/>
        <v>#N/A</v>
      </c>
      <c r="J55" t="s">
        <v>837</v>
      </c>
      <c r="K55" t="s">
        <v>792</v>
      </c>
      <c r="L55" t="s">
        <v>631</v>
      </c>
    </row>
    <row r="56" spans="1:12" x14ac:dyDescent="0.25">
      <c r="A56" t="s">
        <v>141</v>
      </c>
      <c r="B56" t="s">
        <v>935</v>
      </c>
      <c r="C56" t="str">
        <f t="shared" si="0"/>
        <v>penA18,pen18</v>
      </c>
      <c r="D56" t="e">
        <f t="shared" si="1"/>
        <v>#N/A</v>
      </c>
      <c r="J56" t="s">
        <v>838</v>
      </c>
      <c r="K56" t="s">
        <v>793</v>
      </c>
      <c r="L56" t="s">
        <v>631</v>
      </c>
    </row>
    <row r="57" spans="1:12" x14ac:dyDescent="0.25">
      <c r="A57" t="s">
        <v>143</v>
      </c>
      <c r="B57" t="s">
        <v>936</v>
      </c>
      <c r="C57" t="str">
        <f t="shared" si="0"/>
        <v>penA26,pen26</v>
      </c>
      <c r="D57" t="e">
        <f t="shared" si="1"/>
        <v>#N/A</v>
      </c>
      <c r="J57" t="s">
        <v>839</v>
      </c>
      <c r="K57" t="s">
        <v>794</v>
      </c>
      <c r="L57" t="s">
        <v>631</v>
      </c>
    </row>
    <row r="58" spans="1:12" x14ac:dyDescent="0.25">
      <c r="A58" t="s">
        <v>145</v>
      </c>
      <c r="B58" t="s">
        <v>937</v>
      </c>
      <c r="C58" t="str">
        <f t="shared" si="0"/>
        <v>penA17,pen17</v>
      </c>
      <c r="D58" t="e">
        <f t="shared" si="1"/>
        <v>#N/A</v>
      </c>
      <c r="J58" t="s">
        <v>840</v>
      </c>
      <c r="K58" t="s">
        <v>795</v>
      </c>
      <c r="L58" t="s">
        <v>631</v>
      </c>
    </row>
    <row r="59" spans="1:12" x14ac:dyDescent="0.25">
      <c r="A59" t="s">
        <v>146</v>
      </c>
      <c r="B59" t="s">
        <v>938</v>
      </c>
      <c r="C59" t="str">
        <f t="shared" si="0"/>
        <v>penA28,pen28</v>
      </c>
      <c r="D59" t="e">
        <f t="shared" si="1"/>
        <v>#N/A</v>
      </c>
    </row>
    <row r="60" spans="1:12" x14ac:dyDescent="0.25">
      <c r="A60" t="s">
        <v>149</v>
      </c>
      <c r="B60" t="s">
        <v>939</v>
      </c>
      <c r="C60" t="str">
        <f t="shared" si="0"/>
        <v>penA11,pen11</v>
      </c>
      <c r="D60" t="e">
        <f t="shared" si="1"/>
        <v>#N/A</v>
      </c>
    </row>
    <row r="61" spans="1:12" x14ac:dyDescent="0.25">
      <c r="A61" t="s">
        <v>150</v>
      </c>
      <c r="B61" t="s">
        <v>940</v>
      </c>
      <c r="C61" t="str">
        <f t="shared" si="0"/>
        <v>markerA21,marker21</v>
      </c>
      <c r="D61" t="e">
        <f t="shared" si="1"/>
        <v>#N/A</v>
      </c>
    </row>
    <row r="62" spans="1:12" x14ac:dyDescent="0.25">
      <c r="A62" t="s">
        <v>152</v>
      </c>
      <c r="B62" t="s">
        <v>941</v>
      </c>
      <c r="C62" t="str">
        <f t="shared" si="0"/>
        <v>markerA20,marker20</v>
      </c>
      <c r="D62" t="e">
        <f t="shared" si="1"/>
        <v>#N/A</v>
      </c>
    </row>
    <row r="63" spans="1:12" x14ac:dyDescent="0.25">
      <c r="A63" t="s">
        <v>154</v>
      </c>
      <c r="B63" t="s">
        <v>942</v>
      </c>
      <c r="C63" t="str">
        <f t="shared" si="0"/>
        <v>markerA2,marker2</v>
      </c>
      <c r="D63" t="e">
        <f t="shared" si="1"/>
        <v>#N/A</v>
      </c>
    </row>
    <row r="64" spans="1:12" x14ac:dyDescent="0.25">
      <c r="A64" t="s">
        <v>156</v>
      </c>
      <c r="B64" t="s">
        <v>943</v>
      </c>
      <c r="C64" t="str">
        <f t="shared" si="0"/>
        <v>markerA1,marker1</v>
      </c>
      <c r="D64" t="e">
        <f t="shared" si="1"/>
        <v>#N/A</v>
      </c>
    </row>
    <row r="65" spans="1:4" x14ac:dyDescent="0.25">
      <c r="A65" t="s">
        <v>158</v>
      </c>
      <c r="B65" t="s">
        <v>944</v>
      </c>
      <c r="C65" t="str">
        <f t="shared" si="0"/>
        <v>markerA0,marker0</v>
      </c>
      <c r="D65" t="e">
        <f t="shared" si="1"/>
        <v>#N/A</v>
      </c>
    </row>
    <row r="66" spans="1:4" x14ac:dyDescent="0.25">
      <c r="A66" t="s">
        <v>846</v>
      </c>
      <c r="B66" t="s">
        <v>945</v>
      </c>
      <c r="C66" t="str">
        <f t="shared" ref="C66:C129" si="2">A66&amp;","&amp;B66</f>
        <v>markerA27,marker27</v>
      </c>
      <c r="D66" t="e">
        <f t="shared" ref="D66:D129" si="3">VLOOKUP(A66,J:L,3,0)</f>
        <v>#N/A</v>
      </c>
    </row>
    <row r="67" spans="1:4" x14ac:dyDescent="0.25">
      <c r="A67" t="s">
        <v>161</v>
      </c>
      <c r="B67" t="s">
        <v>946</v>
      </c>
      <c r="C67" t="str">
        <f t="shared" si="2"/>
        <v>markerA4,marker4</v>
      </c>
      <c r="D67" t="e">
        <f t="shared" si="3"/>
        <v>#N/A</v>
      </c>
    </row>
    <row r="68" spans="1:4" x14ac:dyDescent="0.25">
      <c r="A68" t="s">
        <v>163</v>
      </c>
      <c r="B68" t="s">
        <v>947</v>
      </c>
      <c r="C68" t="str">
        <f t="shared" si="2"/>
        <v>markerA18,marker18</v>
      </c>
      <c r="D68" t="e">
        <f t="shared" si="3"/>
        <v>#N/A</v>
      </c>
    </row>
    <row r="69" spans="1:4" x14ac:dyDescent="0.25">
      <c r="A69" t="s">
        <v>165</v>
      </c>
      <c r="B69" t="s">
        <v>948</v>
      </c>
      <c r="C69" t="str">
        <f t="shared" si="2"/>
        <v>markerA19,marker19</v>
      </c>
      <c r="D69" t="e">
        <f t="shared" si="3"/>
        <v>#N/A</v>
      </c>
    </row>
    <row r="70" spans="1:4" x14ac:dyDescent="0.25">
      <c r="A70" t="s">
        <v>167</v>
      </c>
      <c r="B70" t="s">
        <v>949</v>
      </c>
      <c r="C70" t="str">
        <f t="shared" si="2"/>
        <v>markerA5,marker5</v>
      </c>
      <c r="D70" t="e">
        <f t="shared" si="3"/>
        <v>#N/A</v>
      </c>
    </row>
    <row r="71" spans="1:4" x14ac:dyDescent="0.25">
      <c r="A71" t="s">
        <v>171</v>
      </c>
      <c r="B71" t="s">
        <v>950</v>
      </c>
      <c r="C71" t="str">
        <f t="shared" si="2"/>
        <v>markerA23,marker23</v>
      </c>
      <c r="D71" t="e">
        <f t="shared" si="3"/>
        <v>#N/A</v>
      </c>
    </row>
    <row r="72" spans="1:4" x14ac:dyDescent="0.25">
      <c r="A72" t="s">
        <v>175</v>
      </c>
      <c r="B72" t="s">
        <v>951</v>
      </c>
      <c r="C72" t="str">
        <f t="shared" si="2"/>
        <v>markerA13,marker13</v>
      </c>
      <c r="D72" t="e">
        <f t="shared" si="3"/>
        <v>#N/A</v>
      </c>
    </row>
    <row r="73" spans="1:4" x14ac:dyDescent="0.25">
      <c r="A73" t="s">
        <v>180</v>
      </c>
      <c r="B73" t="s">
        <v>952</v>
      </c>
      <c r="C73" t="str">
        <f t="shared" si="2"/>
        <v>markerA25,marker25</v>
      </c>
      <c r="D73" t="e">
        <f t="shared" si="3"/>
        <v>#N/A</v>
      </c>
    </row>
    <row r="74" spans="1:4" x14ac:dyDescent="0.25">
      <c r="A74" t="s">
        <v>182</v>
      </c>
      <c r="B74" t="s">
        <v>953</v>
      </c>
      <c r="C74" t="str">
        <f t="shared" si="2"/>
        <v>markerA24,marker24</v>
      </c>
      <c r="D74" t="e">
        <f t="shared" si="3"/>
        <v>#N/A</v>
      </c>
    </row>
    <row r="75" spans="1:4" x14ac:dyDescent="0.25">
      <c r="A75" t="s">
        <v>184</v>
      </c>
      <c r="B75" t="s">
        <v>954</v>
      </c>
      <c r="C75" t="str">
        <f t="shared" si="2"/>
        <v>markerA7,marker7</v>
      </c>
      <c r="D75" t="e">
        <f t="shared" si="3"/>
        <v>#N/A</v>
      </c>
    </row>
    <row r="76" spans="1:4" x14ac:dyDescent="0.25">
      <c r="A76" t="s">
        <v>186</v>
      </c>
      <c r="B76" t="s">
        <v>955</v>
      </c>
      <c r="C76" t="str">
        <f t="shared" si="2"/>
        <v>markerA12,marker12</v>
      </c>
      <c r="D76" t="e">
        <f t="shared" si="3"/>
        <v>#N/A</v>
      </c>
    </row>
    <row r="77" spans="1:4" x14ac:dyDescent="0.25">
      <c r="A77" t="s">
        <v>188</v>
      </c>
      <c r="B77" t="s">
        <v>956</v>
      </c>
      <c r="C77" t="str">
        <f t="shared" si="2"/>
        <v>markerA10,marker10</v>
      </c>
      <c r="D77" t="e">
        <f t="shared" si="3"/>
        <v>#N/A</v>
      </c>
    </row>
    <row r="78" spans="1:4" x14ac:dyDescent="0.25">
      <c r="A78" t="s">
        <v>190</v>
      </c>
      <c r="B78" t="s">
        <v>957</v>
      </c>
      <c r="C78" t="str">
        <f t="shared" si="2"/>
        <v>markerA11,marker11</v>
      </c>
      <c r="D78" t="e">
        <f t="shared" si="3"/>
        <v>#N/A</v>
      </c>
    </row>
    <row r="79" spans="1:4" x14ac:dyDescent="0.25">
      <c r="A79" t="s">
        <v>192</v>
      </c>
      <c r="B79" t="s">
        <v>192</v>
      </c>
      <c r="C79" t="str">
        <f t="shared" si="2"/>
        <v>trash16,trash16</v>
      </c>
      <c r="D79" t="e">
        <f t="shared" si="3"/>
        <v>#N/A</v>
      </c>
    </row>
    <row r="80" spans="1:4" x14ac:dyDescent="0.25">
      <c r="A80" t="s">
        <v>194</v>
      </c>
      <c r="B80" t="s">
        <v>194</v>
      </c>
      <c r="C80" t="str">
        <f t="shared" si="2"/>
        <v>trash12,trash12</v>
      </c>
      <c r="D80" t="e">
        <f t="shared" si="3"/>
        <v>#N/A</v>
      </c>
    </row>
    <row r="81" spans="1:4" x14ac:dyDescent="0.25">
      <c r="A81" t="s">
        <v>197</v>
      </c>
      <c r="B81" t="s">
        <v>197</v>
      </c>
      <c r="C81" t="str">
        <f t="shared" si="2"/>
        <v>trash20,trash20</v>
      </c>
      <c r="D81" t="e">
        <f t="shared" si="3"/>
        <v>#N/A</v>
      </c>
    </row>
    <row r="82" spans="1:4" x14ac:dyDescent="0.25">
      <c r="A82" t="s">
        <v>199</v>
      </c>
      <c r="B82" t="s">
        <v>199</v>
      </c>
      <c r="C82" t="str">
        <f t="shared" si="2"/>
        <v>trash110,trash110</v>
      </c>
      <c r="D82" t="e">
        <f t="shared" si="3"/>
        <v>#N/A</v>
      </c>
    </row>
    <row r="83" spans="1:4" x14ac:dyDescent="0.25">
      <c r="A83" t="s">
        <v>201</v>
      </c>
      <c r="B83" t="s">
        <v>201</v>
      </c>
      <c r="C83" t="str">
        <f t="shared" si="2"/>
        <v>trash11,trash11</v>
      </c>
      <c r="D83" t="e">
        <f t="shared" si="3"/>
        <v>#N/A</v>
      </c>
    </row>
    <row r="84" spans="1:4" x14ac:dyDescent="0.25">
      <c r="A84" t="s">
        <v>203</v>
      </c>
      <c r="B84" t="s">
        <v>203</v>
      </c>
      <c r="C84" t="str">
        <f t="shared" si="2"/>
        <v>trash114,trash114</v>
      </c>
      <c r="D84" t="e">
        <f t="shared" si="3"/>
        <v>#N/A</v>
      </c>
    </row>
    <row r="85" spans="1:4" x14ac:dyDescent="0.25">
      <c r="A85" t="s">
        <v>206</v>
      </c>
      <c r="B85" t="s">
        <v>206</v>
      </c>
      <c r="C85" t="str">
        <f t="shared" si="2"/>
        <v>trash19,trash19</v>
      </c>
      <c r="D85" t="e">
        <f t="shared" si="3"/>
        <v>#N/A</v>
      </c>
    </row>
    <row r="86" spans="1:4" x14ac:dyDescent="0.25">
      <c r="A86" t="s">
        <v>208</v>
      </c>
      <c r="B86" t="s">
        <v>208</v>
      </c>
      <c r="C86" t="str">
        <f t="shared" si="2"/>
        <v>trash117,trash117</v>
      </c>
      <c r="D86" t="e">
        <f t="shared" si="3"/>
        <v>#N/A</v>
      </c>
    </row>
    <row r="87" spans="1:4" x14ac:dyDescent="0.25">
      <c r="A87" t="s">
        <v>211</v>
      </c>
      <c r="B87" t="s">
        <v>211</v>
      </c>
      <c r="C87" t="str">
        <f t="shared" si="2"/>
        <v>trash113,trash113</v>
      </c>
      <c r="D87" t="e">
        <f t="shared" si="3"/>
        <v>#N/A</v>
      </c>
    </row>
    <row r="88" spans="1:4" x14ac:dyDescent="0.25">
      <c r="A88" t="s">
        <v>213</v>
      </c>
      <c r="B88" t="s">
        <v>958</v>
      </c>
      <c r="C88" t="str">
        <f t="shared" si="2"/>
        <v>eraserA14,eraser14</v>
      </c>
      <c r="D88" t="e">
        <f t="shared" si="3"/>
        <v>#N/A</v>
      </c>
    </row>
    <row r="89" spans="1:4" x14ac:dyDescent="0.25">
      <c r="A89" t="s">
        <v>218</v>
      </c>
      <c r="B89" t="s">
        <v>959</v>
      </c>
      <c r="C89" t="str">
        <f t="shared" si="2"/>
        <v>eraserA12,eraser12</v>
      </c>
      <c r="D89" t="e">
        <f t="shared" si="3"/>
        <v>#N/A</v>
      </c>
    </row>
    <row r="90" spans="1:4" x14ac:dyDescent="0.25">
      <c r="A90" t="s">
        <v>220</v>
      </c>
      <c r="B90" t="s">
        <v>960</v>
      </c>
      <c r="C90" t="str">
        <f t="shared" si="2"/>
        <v>eraserA13,eraser13</v>
      </c>
      <c r="D90" t="e">
        <f t="shared" si="3"/>
        <v>#N/A</v>
      </c>
    </row>
    <row r="91" spans="1:4" x14ac:dyDescent="0.25">
      <c r="A91" t="s">
        <v>222</v>
      </c>
      <c r="B91" t="s">
        <v>961</v>
      </c>
      <c r="C91" t="str">
        <f t="shared" si="2"/>
        <v>eraserA3,eraser3</v>
      </c>
      <c r="D91" t="e">
        <f t="shared" si="3"/>
        <v>#N/A</v>
      </c>
    </row>
    <row r="92" spans="1:4" x14ac:dyDescent="0.25">
      <c r="A92" t="s">
        <v>224</v>
      </c>
      <c r="B92" t="s">
        <v>962</v>
      </c>
      <c r="C92" t="str">
        <f t="shared" si="2"/>
        <v>eraserA11,eraser11</v>
      </c>
      <c r="D92" t="e">
        <f t="shared" si="3"/>
        <v>#N/A</v>
      </c>
    </row>
    <row r="93" spans="1:4" x14ac:dyDescent="0.25">
      <c r="A93" t="s">
        <v>226</v>
      </c>
      <c r="B93" t="s">
        <v>963</v>
      </c>
      <c r="C93" t="str">
        <f t="shared" si="2"/>
        <v>eraserA2,eraser2</v>
      </c>
      <c r="D93" t="e">
        <f t="shared" si="3"/>
        <v>#N/A</v>
      </c>
    </row>
    <row r="94" spans="1:4" x14ac:dyDescent="0.25">
      <c r="A94" t="s">
        <v>228</v>
      </c>
      <c r="B94" t="s">
        <v>964</v>
      </c>
      <c r="C94" t="str">
        <f t="shared" si="2"/>
        <v>eraserA10,eraser10</v>
      </c>
      <c r="D94" t="e">
        <f t="shared" si="3"/>
        <v>#N/A</v>
      </c>
    </row>
    <row r="95" spans="1:4" x14ac:dyDescent="0.25">
      <c r="A95" t="s">
        <v>230</v>
      </c>
      <c r="B95" t="s">
        <v>965</v>
      </c>
      <c r="C95" t="str">
        <f t="shared" si="2"/>
        <v>eraserA4,eraser4</v>
      </c>
      <c r="D95" t="e">
        <f t="shared" si="3"/>
        <v>#N/A</v>
      </c>
    </row>
    <row r="96" spans="1:4" x14ac:dyDescent="0.25">
      <c r="A96" t="s">
        <v>232</v>
      </c>
      <c r="B96" t="s">
        <v>966</v>
      </c>
      <c r="C96" t="str">
        <f t="shared" si="2"/>
        <v>eraserA7,eraser7</v>
      </c>
      <c r="D96" t="e">
        <f t="shared" si="3"/>
        <v>#N/A</v>
      </c>
    </row>
    <row r="97" spans="1:4" x14ac:dyDescent="0.25">
      <c r="A97" t="s">
        <v>234</v>
      </c>
      <c r="B97" t="s">
        <v>967</v>
      </c>
      <c r="C97" t="str">
        <f t="shared" si="2"/>
        <v>eraserA9,eraser9</v>
      </c>
      <c r="D97" t="e">
        <f t="shared" si="3"/>
        <v>#N/A</v>
      </c>
    </row>
    <row r="98" spans="1:4" x14ac:dyDescent="0.25">
      <c r="A98" t="s">
        <v>236</v>
      </c>
      <c r="B98" t="s">
        <v>968</v>
      </c>
      <c r="C98" t="str">
        <f t="shared" si="2"/>
        <v>eraserA8,eraser8</v>
      </c>
      <c r="D98" t="e">
        <f t="shared" si="3"/>
        <v>#N/A</v>
      </c>
    </row>
    <row r="99" spans="1:4" x14ac:dyDescent="0.25">
      <c r="A99" t="s">
        <v>238</v>
      </c>
      <c r="B99" t="s">
        <v>969</v>
      </c>
      <c r="C99" t="str">
        <f t="shared" si="2"/>
        <v>eraserA5,eraser5</v>
      </c>
      <c r="D99" t="e">
        <f t="shared" si="3"/>
        <v>#N/A</v>
      </c>
    </row>
    <row r="100" spans="1:4" x14ac:dyDescent="0.25">
      <c r="A100" t="s">
        <v>240</v>
      </c>
      <c r="B100" t="s">
        <v>970</v>
      </c>
      <c r="C100" t="str">
        <f t="shared" si="2"/>
        <v>correctionA1,correction1</v>
      </c>
      <c r="D100" t="e">
        <f t="shared" si="3"/>
        <v>#N/A</v>
      </c>
    </row>
    <row r="101" spans="1:4" x14ac:dyDescent="0.25">
      <c r="A101" t="s">
        <v>242</v>
      </c>
      <c r="B101" t="s">
        <v>971</v>
      </c>
      <c r="C101" t="str">
        <f t="shared" si="2"/>
        <v>correctionA2,correction2</v>
      </c>
      <c r="D101" t="e">
        <f t="shared" si="3"/>
        <v>#N/A</v>
      </c>
    </row>
    <row r="102" spans="1:4" x14ac:dyDescent="0.25">
      <c r="A102" t="s">
        <v>847</v>
      </c>
      <c r="B102" t="s">
        <v>972</v>
      </c>
      <c r="C102" t="str">
        <f t="shared" si="2"/>
        <v>correctionA8,correction8</v>
      </c>
      <c r="D102" t="e">
        <f t="shared" si="3"/>
        <v>#N/A</v>
      </c>
    </row>
    <row r="103" spans="1:4" x14ac:dyDescent="0.25">
      <c r="A103" t="s">
        <v>245</v>
      </c>
      <c r="B103" t="s">
        <v>973</v>
      </c>
      <c r="C103" t="str">
        <f t="shared" si="2"/>
        <v>correctionA3,correction3</v>
      </c>
      <c r="D103" t="e">
        <f t="shared" si="3"/>
        <v>#N/A</v>
      </c>
    </row>
    <row r="104" spans="1:4" x14ac:dyDescent="0.25">
      <c r="A104" t="s">
        <v>246</v>
      </c>
      <c r="B104" t="s">
        <v>974</v>
      </c>
      <c r="C104" t="str">
        <f t="shared" si="2"/>
        <v>correctionA0,correction0</v>
      </c>
      <c r="D104" t="e">
        <f t="shared" si="3"/>
        <v>#N/A</v>
      </c>
    </row>
    <row r="105" spans="1:4" x14ac:dyDescent="0.25">
      <c r="A105" t="s">
        <v>248</v>
      </c>
      <c r="B105" t="s">
        <v>975</v>
      </c>
      <c r="C105" t="str">
        <f t="shared" si="2"/>
        <v>correctionA5,correction5</v>
      </c>
      <c r="D105" t="e">
        <f t="shared" si="3"/>
        <v>#N/A</v>
      </c>
    </row>
    <row r="106" spans="1:4" x14ac:dyDescent="0.25">
      <c r="A106" t="s">
        <v>250</v>
      </c>
      <c r="B106" t="s">
        <v>976</v>
      </c>
      <c r="C106" t="str">
        <f t="shared" si="2"/>
        <v>correctionA4,correction4</v>
      </c>
      <c r="D106" t="e">
        <f t="shared" si="3"/>
        <v>#N/A</v>
      </c>
    </row>
    <row r="107" spans="1:4" x14ac:dyDescent="0.25">
      <c r="A107" t="s">
        <v>252</v>
      </c>
      <c r="B107" t="s">
        <v>977</v>
      </c>
      <c r="C107" t="str">
        <f t="shared" si="2"/>
        <v>correctionA7,correction7</v>
      </c>
      <c r="D107" t="e">
        <f t="shared" si="3"/>
        <v>#N/A</v>
      </c>
    </row>
    <row r="108" spans="1:4" x14ac:dyDescent="0.25">
      <c r="A108" t="s">
        <v>254</v>
      </c>
      <c r="B108" t="s">
        <v>978</v>
      </c>
      <c r="C108" t="str">
        <f t="shared" si="2"/>
        <v>correctionA6,correction6</v>
      </c>
      <c r="D108" t="e">
        <f t="shared" si="3"/>
        <v>#N/A</v>
      </c>
    </row>
    <row r="109" spans="1:4" x14ac:dyDescent="0.25">
      <c r="A109" t="s">
        <v>256</v>
      </c>
      <c r="B109" t="s">
        <v>256</v>
      </c>
      <c r="C109" t="str">
        <f t="shared" si="2"/>
        <v>ruler006,ruler006</v>
      </c>
      <c r="D109" t="e">
        <f t="shared" si="3"/>
        <v>#N/A</v>
      </c>
    </row>
    <row r="110" spans="1:4" x14ac:dyDescent="0.25">
      <c r="A110" t="s">
        <v>258</v>
      </c>
      <c r="B110" t="s">
        <v>258</v>
      </c>
      <c r="C110" t="str">
        <f t="shared" si="2"/>
        <v>ruler002,ruler002</v>
      </c>
      <c r="D110" t="e">
        <f t="shared" si="3"/>
        <v>#N/A</v>
      </c>
    </row>
    <row r="111" spans="1:4" x14ac:dyDescent="0.25">
      <c r="A111" t="s">
        <v>261</v>
      </c>
      <c r="B111" t="s">
        <v>261</v>
      </c>
      <c r="C111" t="str">
        <f t="shared" si="2"/>
        <v>ruler008,ruler008</v>
      </c>
      <c r="D111" t="e">
        <f t="shared" si="3"/>
        <v>#N/A</v>
      </c>
    </row>
    <row r="112" spans="1:4" x14ac:dyDescent="0.25">
      <c r="A112" t="s">
        <v>265</v>
      </c>
      <c r="B112" t="s">
        <v>265</v>
      </c>
      <c r="C112" t="str">
        <f t="shared" si="2"/>
        <v>ruler009,ruler009</v>
      </c>
      <c r="D112" t="e">
        <f t="shared" si="3"/>
        <v>#N/A</v>
      </c>
    </row>
    <row r="113" spans="1:4" x14ac:dyDescent="0.25">
      <c r="A113" t="s">
        <v>848</v>
      </c>
      <c r="B113" t="s">
        <v>848</v>
      </c>
      <c r="C113" t="str">
        <f t="shared" si="2"/>
        <v>ruler010,ruler010</v>
      </c>
      <c r="D113" t="e">
        <f t="shared" si="3"/>
        <v>#N/A</v>
      </c>
    </row>
    <row r="114" spans="1:4" x14ac:dyDescent="0.25">
      <c r="A114" t="s">
        <v>267</v>
      </c>
      <c r="B114" t="s">
        <v>267</v>
      </c>
      <c r="C114" t="str">
        <f t="shared" si="2"/>
        <v>ruler007,ruler007</v>
      </c>
      <c r="D114" t="e">
        <f t="shared" si="3"/>
        <v>#N/A</v>
      </c>
    </row>
    <row r="115" spans="1:4" x14ac:dyDescent="0.25">
      <c r="A115" t="s">
        <v>269</v>
      </c>
      <c r="B115" t="s">
        <v>269</v>
      </c>
      <c r="C115" t="str">
        <f t="shared" si="2"/>
        <v>ruler001,ruler001</v>
      </c>
      <c r="D115" t="e">
        <f t="shared" si="3"/>
        <v>#N/A</v>
      </c>
    </row>
    <row r="116" spans="1:4" x14ac:dyDescent="0.25">
      <c r="A116" t="s">
        <v>271</v>
      </c>
      <c r="B116" t="s">
        <v>271</v>
      </c>
      <c r="C116" t="str">
        <f t="shared" si="2"/>
        <v>ruler003,ruler003</v>
      </c>
      <c r="D116" t="e">
        <f t="shared" si="3"/>
        <v>#N/A</v>
      </c>
    </row>
    <row r="117" spans="1:4" x14ac:dyDescent="0.25">
      <c r="A117" t="s">
        <v>273</v>
      </c>
      <c r="B117" t="s">
        <v>1026</v>
      </c>
      <c r="C117" t="str">
        <f t="shared" si="2"/>
        <v>othershit019,tahrir019</v>
      </c>
      <c r="D117" t="str">
        <f t="shared" si="3"/>
        <v>تحریر</v>
      </c>
    </row>
    <row r="118" spans="1:4" x14ac:dyDescent="0.25">
      <c r="A118" t="s">
        <v>275</v>
      </c>
      <c r="B118" t="s">
        <v>1027</v>
      </c>
      <c r="C118" t="str">
        <f t="shared" si="2"/>
        <v>othershit012,tahrir012</v>
      </c>
      <c r="D118" t="str">
        <f t="shared" si="3"/>
        <v>تحریر</v>
      </c>
    </row>
    <row r="119" spans="1:4" x14ac:dyDescent="0.25">
      <c r="A119" t="s">
        <v>278</v>
      </c>
      <c r="B119" t="s">
        <v>278</v>
      </c>
      <c r="C119" t="str">
        <f t="shared" si="2"/>
        <v>painting068,painting068</v>
      </c>
      <c r="D119" t="e">
        <f t="shared" si="3"/>
        <v>#N/A</v>
      </c>
    </row>
    <row r="120" spans="1:4" x14ac:dyDescent="0.25">
      <c r="A120" t="s">
        <v>279</v>
      </c>
      <c r="B120" t="s">
        <v>279</v>
      </c>
      <c r="C120" t="str">
        <f t="shared" si="2"/>
        <v>painting069,painting069</v>
      </c>
      <c r="D120" t="e">
        <f t="shared" si="3"/>
        <v>#N/A</v>
      </c>
    </row>
    <row r="121" spans="1:4" x14ac:dyDescent="0.25">
      <c r="A121" t="s">
        <v>280</v>
      </c>
      <c r="B121" t="s">
        <v>280</v>
      </c>
      <c r="C121" t="str">
        <f t="shared" si="2"/>
        <v>painting073,painting073</v>
      </c>
      <c r="D121" t="e">
        <f t="shared" si="3"/>
        <v>#N/A</v>
      </c>
    </row>
    <row r="122" spans="1:4" x14ac:dyDescent="0.25">
      <c r="A122" t="s">
        <v>281</v>
      </c>
      <c r="B122" t="s">
        <v>281</v>
      </c>
      <c r="C122" t="str">
        <f t="shared" si="2"/>
        <v>painting058,painting058</v>
      </c>
      <c r="D122" t="e">
        <f t="shared" si="3"/>
        <v>#N/A</v>
      </c>
    </row>
    <row r="123" spans="1:4" x14ac:dyDescent="0.25">
      <c r="A123" t="s">
        <v>282</v>
      </c>
      <c r="B123" t="s">
        <v>282</v>
      </c>
      <c r="C123" t="str">
        <f t="shared" si="2"/>
        <v>painting064,painting064</v>
      </c>
      <c r="D123" t="e">
        <f t="shared" si="3"/>
        <v>#N/A</v>
      </c>
    </row>
    <row r="124" spans="1:4" x14ac:dyDescent="0.25">
      <c r="A124" t="s">
        <v>284</v>
      </c>
      <c r="B124" t="s">
        <v>284</v>
      </c>
      <c r="C124" t="str">
        <f t="shared" si="2"/>
        <v>painting056,painting056</v>
      </c>
      <c r="D124" t="e">
        <f t="shared" si="3"/>
        <v>#N/A</v>
      </c>
    </row>
    <row r="125" spans="1:4" x14ac:dyDescent="0.25">
      <c r="A125" t="s">
        <v>285</v>
      </c>
      <c r="B125" t="s">
        <v>285</v>
      </c>
      <c r="C125" t="str">
        <f t="shared" si="2"/>
        <v>painting063,painting063</v>
      </c>
      <c r="D125" t="e">
        <f t="shared" si="3"/>
        <v>#N/A</v>
      </c>
    </row>
    <row r="126" spans="1:4" x14ac:dyDescent="0.25">
      <c r="A126" t="s">
        <v>287</v>
      </c>
      <c r="B126" t="s">
        <v>287</v>
      </c>
      <c r="C126" t="str">
        <f t="shared" si="2"/>
        <v>painting001,painting001</v>
      </c>
      <c r="D126" t="e">
        <f t="shared" si="3"/>
        <v>#N/A</v>
      </c>
    </row>
    <row r="127" spans="1:4" x14ac:dyDescent="0.25">
      <c r="A127" t="s">
        <v>289</v>
      </c>
      <c r="B127" t="s">
        <v>289</v>
      </c>
      <c r="C127" t="str">
        <f t="shared" si="2"/>
        <v>painting061,painting061</v>
      </c>
      <c r="D127" t="e">
        <f t="shared" si="3"/>
        <v>#N/A</v>
      </c>
    </row>
    <row r="128" spans="1:4" x14ac:dyDescent="0.25">
      <c r="A128" t="s">
        <v>291</v>
      </c>
      <c r="B128" t="s">
        <v>291</v>
      </c>
      <c r="C128" t="str">
        <f t="shared" si="2"/>
        <v>painting074,painting074</v>
      </c>
      <c r="D128" t="e">
        <f t="shared" si="3"/>
        <v>#N/A</v>
      </c>
    </row>
    <row r="129" spans="1:4" x14ac:dyDescent="0.25">
      <c r="A129" t="s">
        <v>293</v>
      </c>
      <c r="B129" t="s">
        <v>293</v>
      </c>
      <c r="C129" t="str">
        <f t="shared" si="2"/>
        <v>painting040,painting040</v>
      </c>
      <c r="D129" t="e">
        <f t="shared" si="3"/>
        <v>#N/A</v>
      </c>
    </row>
    <row r="130" spans="1:4" x14ac:dyDescent="0.25">
      <c r="A130" t="s">
        <v>295</v>
      </c>
      <c r="B130" t="s">
        <v>295</v>
      </c>
      <c r="C130" t="str">
        <f t="shared" ref="C130:C193" si="4">A130&amp;","&amp;B130</f>
        <v>painting042,painting042</v>
      </c>
      <c r="D130" t="e">
        <f t="shared" ref="D130:D193" si="5">VLOOKUP(A130,J:L,3,0)</f>
        <v>#N/A</v>
      </c>
    </row>
    <row r="131" spans="1:4" x14ac:dyDescent="0.25">
      <c r="A131" t="s">
        <v>297</v>
      </c>
      <c r="B131" t="s">
        <v>297</v>
      </c>
      <c r="C131" t="str">
        <f t="shared" si="4"/>
        <v>painting041,painting041</v>
      </c>
      <c r="D131" t="e">
        <f t="shared" si="5"/>
        <v>#N/A</v>
      </c>
    </row>
    <row r="132" spans="1:4" x14ac:dyDescent="0.25">
      <c r="A132" t="s">
        <v>299</v>
      </c>
      <c r="B132" t="s">
        <v>299</v>
      </c>
      <c r="C132" t="str">
        <f t="shared" si="4"/>
        <v>painting043,painting043</v>
      </c>
      <c r="D132" t="e">
        <f t="shared" si="5"/>
        <v>#N/A</v>
      </c>
    </row>
    <row r="133" spans="1:4" x14ac:dyDescent="0.25">
      <c r="A133" t="s">
        <v>667</v>
      </c>
      <c r="B133" t="s">
        <v>667</v>
      </c>
      <c r="C133" t="str">
        <f t="shared" si="4"/>
        <v>painting044,painting044</v>
      </c>
      <c r="D133" t="e">
        <f t="shared" si="5"/>
        <v>#N/A</v>
      </c>
    </row>
    <row r="134" spans="1:4" x14ac:dyDescent="0.25">
      <c r="A134" t="s">
        <v>302</v>
      </c>
      <c r="B134" t="s">
        <v>302</v>
      </c>
      <c r="C134" t="str">
        <f t="shared" si="4"/>
        <v>painting070,painting070</v>
      </c>
      <c r="D134" t="e">
        <f t="shared" si="5"/>
        <v>#N/A</v>
      </c>
    </row>
    <row r="135" spans="1:4" x14ac:dyDescent="0.25">
      <c r="A135" t="s">
        <v>303</v>
      </c>
      <c r="B135" t="s">
        <v>303</v>
      </c>
      <c r="C135" t="str">
        <f t="shared" si="4"/>
        <v>painting055,painting055</v>
      </c>
      <c r="D135" t="e">
        <f t="shared" si="5"/>
        <v>#N/A</v>
      </c>
    </row>
    <row r="136" spans="1:4" x14ac:dyDescent="0.25">
      <c r="A136" t="s">
        <v>304</v>
      </c>
      <c r="B136" t="s">
        <v>304</v>
      </c>
      <c r="C136" t="str">
        <f t="shared" si="4"/>
        <v>painting067,painting067</v>
      </c>
      <c r="D136" t="e">
        <f t="shared" si="5"/>
        <v>#N/A</v>
      </c>
    </row>
    <row r="137" spans="1:4" x14ac:dyDescent="0.25">
      <c r="A137" t="s">
        <v>305</v>
      </c>
      <c r="B137" t="s">
        <v>305</v>
      </c>
      <c r="C137" t="str">
        <f t="shared" si="4"/>
        <v>painting065,painting065</v>
      </c>
      <c r="D137" t="e">
        <f t="shared" si="5"/>
        <v>#N/A</v>
      </c>
    </row>
    <row r="138" spans="1:4" x14ac:dyDescent="0.25">
      <c r="A138" t="s">
        <v>849</v>
      </c>
      <c r="B138" t="s">
        <v>849</v>
      </c>
      <c r="C138" t="str">
        <f t="shared" si="4"/>
        <v>painting079,painting079</v>
      </c>
      <c r="D138" t="e">
        <f t="shared" si="5"/>
        <v>#N/A</v>
      </c>
    </row>
    <row r="139" spans="1:4" x14ac:dyDescent="0.25">
      <c r="A139" t="s">
        <v>306</v>
      </c>
      <c r="B139" t="s">
        <v>306</v>
      </c>
      <c r="C139" t="str">
        <f t="shared" si="4"/>
        <v>painting059,painting059</v>
      </c>
      <c r="D139" t="e">
        <f t="shared" si="5"/>
        <v>#N/A</v>
      </c>
    </row>
    <row r="140" spans="1:4" x14ac:dyDescent="0.25">
      <c r="A140" t="s">
        <v>308</v>
      </c>
      <c r="B140" t="s">
        <v>308</v>
      </c>
      <c r="C140" t="str">
        <f t="shared" si="4"/>
        <v>painting076,painting076</v>
      </c>
      <c r="D140" t="e">
        <f t="shared" si="5"/>
        <v>#N/A</v>
      </c>
    </row>
    <row r="141" spans="1:4" x14ac:dyDescent="0.25">
      <c r="A141" t="s">
        <v>310</v>
      </c>
      <c r="B141" t="s">
        <v>310</v>
      </c>
      <c r="C141" t="str">
        <f t="shared" si="4"/>
        <v>painting002,painting002</v>
      </c>
      <c r="D141" t="e">
        <f t="shared" si="5"/>
        <v>#N/A</v>
      </c>
    </row>
    <row r="142" spans="1:4" x14ac:dyDescent="0.25">
      <c r="A142" t="s">
        <v>312</v>
      </c>
      <c r="B142" t="s">
        <v>312</v>
      </c>
      <c r="C142" t="str">
        <f t="shared" si="4"/>
        <v>painting005,painting005</v>
      </c>
      <c r="D142" t="e">
        <f t="shared" si="5"/>
        <v>#N/A</v>
      </c>
    </row>
    <row r="143" spans="1:4" x14ac:dyDescent="0.25">
      <c r="A143" t="s">
        <v>314</v>
      </c>
      <c r="B143" t="s">
        <v>314</v>
      </c>
      <c r="C143" t="str">
        <f t="shared" si="4"/>
        <v>painting021,painting021</v>
      </c>
      <c r="D143" t="e">
        <f t="shared" si="5"/>
        <v>#N/A</v>
      </c>
    </row>
    <row r="144" spans="1:4" x14ac:dyDescent="0.25">
      <c r="A144" t="s">
        <v>316</v>
      </c>
      <c r="B144" t="s">
        <v>316</v>
      </c>
      <c r="C144" t="str">
        <f t="shared" si="4"/>
        <v>painting015,painting015</v>
      </c>
      <c r="D144" t="e">
        <f t="shared" si="5"/>
        <v>#N/A</v>
      </c>
    </row>
    <row r="145" spans="1:4" x14ac:dyDescent="0.25">
      <c r="A145" t="s">
        <v>318</v>
      </c>
      <c r="B145" t="s">
        <v>318</v>
      </c>
      <c r="C145" t="str">
        <f t="shared" si="4"/>
        <v>painting017,painting017</v>
      </c>
      <c r="D145" t="e">
        <f t="shared" si="5"/>
        <v>#N/A</v>
      </c>
    </row>
    <row r="146" spans="1:4" x14ac:dyDescent="0.25">
      <c r="A146" t="s">
        <v>320</v>
      </c>
      <c r="B146" t="s">
        <v>320</v>
      </c>
      <c r="C146" t="str">
        <f t="shared" si="4"/>
        <v>painting051,painting051</v>
      </c>
      <c r="D146" t="e">
        <f t="shared" si="5"/>
        <v>#N/A</v>
      </c>
    </row>
    <row r="147" spans="1:4" x14ac:dyDescent="0.25">
      <c r="A147" t="s">
        <v>322</v>
      </c>
      <c r="B147" t="s">
        <v>322</v>
      </c>
      <c r="C147" t="str">
        <f t="shared" si="4"/>
        <v>painting071,painting071</v>
      </c>
      <c r="D147" t="e">
        <f t="shared" si="5"/>
        <v>#N/A</v>
      </c>
    </row>
    <row r="148" spans="1:4" x14ac:dyDescent="0.25">
      <c r="A148" t="s">
        <v>324</v>
      </c>
      <c r="B148" t="s">
        <v>324</v>
      </c>
      <c r="C148" t="str">
        <f t="shared" si="4"/>
        <v>painting057,painting057</v>
      </c>
      <c r="D148" t="e">
        <f t="shared" si="5"/>
        <v>#N/A</v>
      </c>
    </row>
    <row r="149" spans="1:4" x14ac:dyDescent="0.25">
      <c r="A149" t="s">
        <v>326</v>
      </c>
      <c r="B149" t="s">
        <v>326</v>
      </c>
      <c r="C149" t="str">
        <f t="shared" si="4"/>
        <v>painting014,painting014</v>
      </c>
      <c r="D149" t="e">
        <f t="shared" si="5"/>
        <v>#N/A</v>
      </c>
    </row>
    <row r="150" spans="1:4" x14ac:dyDescent="0.25">
      <c r="A150" t="s">
        <v>328</v>
      </c>
      <c r="B150" t="s">
        <v>328</v>
      </c>
      <c r="C150" t="str">
        <f t="shared" si="4"/>
        <v>painting011,painting011</v>
      </c>
      <c r="D150" t="e">
        <f t="shared" si="5"/>
        <v>#N/A</v>
      </c>
    </row>
    <row r="151" spans="1:4" x14ac:dyDescent="0.25">
      <c r="A151" t="s">
        <v>330</v>
      </c>
      <c r="B151" t="s">
        <v>330</v>
      </c>
      <c r="C151" t="str">
        <f t="shared" si="4"/>
        <v>painting013,painting013</v>
      </c>
      <c r="D151" t="e">
        <f t="shared" si="5"/>
        <v>#N/A</v>
      </c>
    </row>
    <row r="152" spans="1:4" x14ac:dyDescent="0.25">
      <c r="A152" t="s">
        <v>332</v>
      </c>
      <c r="B152" t="s">
        <v>332</v>
      </c>
      <c r="C152" t="str">
        <f t="shared" si="4"/>
        <v>painting012,painting012</v>
      </c>
      <c r="D152" t="e">
        <f t="shared" si="5"/>
        <v>#N/A</v>
      </c>
    </row>
    <row r="153" spans="1:4" x14ac:dyDescent="0.25">
      <c r="A153" t="s">
        <v>334</v>
      </c>
      <c r="B153" t="s">
        <v>334</v>
      </c>
      <c r="C153" t="str">
        <f t="shared" si="4"/>
        <v>painting003,painting003</v>
      </c>
      <c r="D153" t="e">
        <f t="shared" si="5"/>
        <v>#N/A</v>
      </c>
    </row>
    <row r="154" spans="1:4" x14ac:dyDescent="0.25">
      <c r="A154" t="s">
        <v>336</v>
      </c>
      <c r="B154" t="s">
        <v>336</v>
      </c>
      <c r="C154" t="str">
        <f t="shared" si="4"/>
        <v>painting009,painting009</v>
      </c>
      <c r="D154" t="e">
        <f t="shared" si="5"/>
        <v>#N/A</v>
      </c>
    </row>
    <row r="155" spans="1:4" x14ac:dyDescent="0.25">
      <c r="A155" t="s">
        <v>337</v>
      </c>
      <c r="B155" t="s">
        <v>337</v>
      </c>
      <c r="C155" t="str">
        <f t="shared" si="4"/>
        <v>painting007,painting007</v>
      </c>
      <c r="D155" t="e">
        <f t="shared" si="5"/>
        <v>#N/A</v>
      </c>
    </row>
    <row r="156" spans="1:4" x14ac:dyDescent="0.25">
      <c r="A156" t="s">
        <v>338</v>
      </c>
      <c r="B156" t="s">
        <v>338</v>
      </c>
      <c r="C156" t="str">
        <f t="shared" si="4"/>
        <v>painting008,painting008</v>
      </c>
      <c r="D156" t="e">
        <f t="shared" si="5"/>
        <v>#N/A</v>
      </c>
    </row>
    <row r="157" spans="1:4" x14ac:dyDescent="0.25">
      <c r="A157" t="s">
        <v>339</v>
      </c>
      <c r="B157" t="s">
        <v>339</v>
      </c>
      <c r="C157" t="str">
        <f t="shared" si="4"/>
        <v>painting038,painting038</v>
      </c>
      <c r="D157" t="e">
        <f t="shared" si="5"/>
        <v>#N/A</v>
      </c>
    </row>
    <row r="158" spans="1:4" x14ac:dyDescent="0.25">
      <c r="A158" t="s">
        <v>341</v>
      </c>
      <c r="B158" t="s">
        <v>341</v>
      </c>
      <c r="C158" t="str">
        <f t="shared" si="4"/>
        <v>painting036,painting036</v>
      </c>
      <c r="D158" t="e">
        <f t="shared" si="5"/>
        <v>#N/A</v>
      </c>
    </row>
    <row r="159" spans="1:4" x14ac:dyDescent="0.25">
      <c r="A159" t="s">
        <v>734</v>
      </c>
      <c r="B159" t="s">
        <v>734</v>
      </c>
      <c r="C159" t="str">
        <f t="shared" si="4"/>
        <v>painting077,painting077</v>
      </c>
      <c r="D159" t="e">
        <f t="shared" si="5"/>
        <v>#N/A</v>
      </c>
    </row>
    <row r="160" spans="1:4" x14ac:dyDescent="0.25">
      <c r="A160" t="s">
        <v>344</v>
      </c>
      <c r="B160" t="s">
        <v>344</v>
      </c>
      <c r="C160" t="str">
        <f t="shared" si="4"/>
        <v>painting024,painting024</v>
      </c>
      <c r="D160" t="e">
        <f t="shared" si="5"/>
        <v>#N/A</v>
      </c>
    </row>
    <row r="161" spans="1:4" x14ac:dyDescent="0.25">
      <c r="A161" t="s">
        <v>346</v>
      </c>
      <c r="B161" t="s">
        <v>346</v>
      </c>
      <c r="C161" t="str">
        <f t="shared" si="4"/>
        <v>painting028,painting028</v>
      </c>
      <c r="D161" t="e">
        <f t="shared" si="5"/>
        <v>#N/A</v>
      </c>
    </row>
    <row r="162" spans="1:4" x14ac:dyDescent="0.25">
      <c r="A162" t="s">
        <v>348</v>
      </c>
      <c r="B162" t="s">
        <v>979</v>
      </c>
      <c r="C162" t="str">
        <f t="shared" si="4"/>
        <v>officeB12,office12</v>
      </c>
      <c r="D162" t="e">
        <f t="shared" si="5"/>
        <v>#N/A</v>
      </c>
    </row>
    <row r="163" spans="1:4" x14ac:dyDescent="0.25">
      <c r="A163" t="s">
        <v>351</v>
      </c>
      <c r="B163" t="s">
        <v>980</v>
      </c>
      <c r="C163" t="str">
        <f t="shared" si="4"/>
        <v>officeB44,office44</v>
      </c>
      <c r="D163" t="e">
        <f t="shared" si="5"/>
        <v>#N/A</v>
      </c>
    </row>
    <row r="164" spans="1:4" x14ac:dyDescent="0.25">
      <c r="A164" t="s">
        <v>354</v>
      </c>
      <c r="B164" t="s">
        <v>981</v>
      </c>
      <c r="C164" t="str">
        <f t="shared" si="4"/>
        <v>officeB45,office45</v>
      </c>
      <c r="D164" t="e">
        <f t="shared" si="5"/>
        <v>#N/A</v>
      </c>
    </row>
    <row r="165" spans="1:4" x14ac:dyDescent="0.25">
      <c r="A165" t="s">
        <v>357</v>
      </c>
      <c r="B165" t="s">
        <v>982</v>
      </c>
      <c r="C165" t="str">
        <f t="shared" si="4"/>
        <v>officeB48,office48</v>
      </c>
      <c r="D165" t="e">
        <f t="shared" si="5"/>
        <v>#N/A</v>
      </c>
    </row>
    <row r="166" spans="1:4" x14ac:dyDescent="0.25">
      <c r="A166" t="s">
        <v>359</v>
      </c>
      <c r="B166" t="s">
        <v>983</v>
      </c>
      <c r="C166" t="str">
        <f t="shared" si="4"/>
        <v>officeB0,office0</v>
      </c>
      <c r="D166" t="e">
        <f t="shared" si="5"/>
        <v>#N/A</v>
      </c>
    </row>
    <row r="167" spans="1:4" x14ac:dyDescent="0.25">
      <c r="A167" t="s">
        <v>361</v>
      </c>
      <c r="B167" t="s">
        <v>984</v>
      </c>
      <c r="C167" t="str">
        <f t="shared" si="4"/>
        <v>officeB29,office29</v>
      </c>
      <c r="D167" t="e">
        <f t="shared" si="5"/>
        <v>#N/A</v>
      </c>
    </row>
    <row r="168" spans="1:4" x14ac:dyDescent="0.25">
      <c r="A168" t="s">
        <v>363</v>
      </c>
      <c r="B168" t="s">
        <v>985</v>
      </c>
      <c r="C168" t="str">
        <f t="shared" si="4"/>
        <v>officeB32,office32</v>
      </c>
      <c r="D168" t="e">
        <f t="shared" si="5"/>
        <v>#N/A</v>
      </c>
    </row>
    <row r="169" spans="1:4" x14ac:dyDescent="0.25">
      <c r="A169" t="s">
        <v>365</v>
      </c>
      <c r="B169" t="s">
        <v>986</v>
      </c>
      <c r="C169" t="str">
        <f t="shared" si="4"/>
        <v>officeB31,office31</v>
      </c>
      <c r="D169" t="e">
        <f t="shared" si="5"/>
        <v>#N/A</v>
      </c>
    </row>
    <row r="170" spans="1:4" x14ac:dyDescent="0.25">
      <c r="A170" t="s">
        <v>367</v>
      </c>
      <c r="B170" t="s">
        <v>987</v>
      </c>
      <c r="C170" t="str">
        <f t="shared" si="4"/>
        <v>officeB30,office30</v>
      </c>
      <c r="D170" t="e">
        <f t="shared" si="5"/>
        <v>#N/A</v>
      </c>
    </row>
    <row r="171" spans="1:4" x14ac:dyDescent="0.25">
      <c r="A171" t="s">
        <v>369</v>
      </c>
      <c r="B171" t="s">
        <v>988</v>
      </c>
      <c r="C171" t="str">
        <f t="shared" si="4"/>
        <v>officeB34,office34</v>
      </c>
      <c r="D171" t="e">
        <f t="shared" si="5"/>
        <v>#N/A</v>
      </c>
    </row>
    <row r="172" spans="1:4" x14ac:dyDescent="0.25">
      <c r="A172" t="s">
        <v>371</v>
      </c>
      <c r="B172" t="s">
        <v>989</v>
      </c>
      <c r="C172" t="str">
        <f t="shared" si="4"/>
        <v>officeB36,office36</v>
      </c>
      <c r="D172" t="e">
        <f t="shared" si="5"/>
        <v>#N/A</v>
      </c>
    </row>
    <row r="173" spans="1:4" x14ac:dyDescent="0.25">
      <c r="A173" t="s">
        <v>373</v>
      </c>
      <c r="B173" t="s">
        <v>990</v>
      </c>
      <c r="C173" t="str">
        <f t="shared" si="4"/>
        <v>officeB37,office37</v>
      </c>
      <c r="D173" t="e">
        <f t="shared" si="5"/>
        <v>#N/A</v>
      </c>
    </row>
    <row r="174" spans="1:4" x14ac:dyDescent="0.25">
      <c r="A174" t="s">
        <v>375</v>
      </c>
      <c r="B174" t="s">
        <v>991</v>
      </c>
      <c r="C174" t="str">
        <f t="shared" si="4"/>
        <v>officeB35,office35</v>
      </c>
      <c r="D174" t="e">
        <f t="shared" si="5"/>
        <v>#N/A</v>
      </c>
    </row>
    <row r="175" spans="1:4" x14ac:dyDescent="0.25">
      <c r="A175" t="s">
        <v>377</v>
      </c>
      <c r="B175" t="s">
        <v>992</v>
      </c>
      <c r="C175" t="str">
        <f t="shared" si="4"/>
        <v>officeB39,office39</v>
      </c>
      <c r="D175" t="e">
        <f t="shared" si="5"/>
        <v>#N/A</v>
      </c>
    </row>
    <row r="176" spans="1:4" x14ac:dyDescent="0.25">
      <c r="A176" t="s">
        <v>379</v>
      </c>
      <c r="B176" t="s">
        <v>993</v>
      </c>
      <c r="C176" t="str">
        <f t="shared" si="4"/>
        <v>officeB21,office21</v>
      </c>
      <c r="D176" t="e">
        <f t="shared" si="5"/>
        <v>#N/A</v>
      </c>
    </row>
    <row r="177" spans="1:4" x14ac:dyDescent="0.25">
      <c r="A177" t="s">
        <v>381</v>
      </c>
      <c r="B177" t="s">
        <v>994</v>
      </c>
      <c r="C177" t="str">
        <f t="shared" si="4"/>
        <v>officeB38,office38</v>
      </c>
      <c r="D177" t="e">
        <f t="shared" si="5"/>
        <v>#N/A</v>
      </c>
    </row>
    <row r="178" spans="1:4" x14ac:dyDescent="0.25">
      <c r="A178" t="s">
        <v>383</v>
      </c>
      <c r="B178" t="s">
        <v>995</v>
      </c>
      <c r="C178" t="str">
        <f t="shared" si="4"/>
        <v>officeB18,office18</v>
      </c>
      <c r="D178" t="e">
        <f t="shared" si="5"/>
        <v>#N/A</v>
      </c>
    </row>
    <row r="179" spans="1:4" x14ac:dyDescent="0.25">
      <c r="A179" t="s">
        <v>385</v>
      </c>
      <c r="B179" t="s">
        <v>996</v>
      </c>
      <c r="C179" t="str">
        <f t="shared" si="4"/>
        <v>officeB20,office20</v>
      </c>
      <c r="D179" t="e">
        <f t="shared" si="5"/>
        <v>#N/A</v>
      </c>
    </row>
    <row r="180" spans="1:4" x14ac:dyDescent="0.25">
      <c r="A180" t="s">
        <v>387</v>
      </c>
      <c r="B180" t="s">
        <v>997</v>
      </c>
      <c r="C180" t="str">
        <f t="shared" si="4"/>
        <v>officeB19,office19</v>
      </c>
      <c r="D180" t="e">
        <f t="shared" si="5"/>
        <v>#N/A</v>
      </c>
    </row>
    <row r="181" spans="1:4" x14ac:dyDescent="0.25">
      <c r="A181" t="s">
        <v>389</v>
      </c>
      <c r="B181" t="s">
        <v>998</v>
      </c>
      <c r="C181" t="str">
        <f t="shared" si="4"/>
        <v>officeB23,office23</v>
      </c>
      <c r="D181" t="e">
        <f t="shared" si="5"/>
        <v>#N/A</v>
      </c>
    </row>
    <row r="182" spans="1:4" x14ac:dyDescent="0.25">
      <c r="A182" t="s">
        <v>391</v>
      </c>
      <c r="B182" t="s">
        <v>1028</v>
      </c>
      <c r="C182" t="str">
        <f t="shared" si="4"/>
        <v>othershit025,office025</v>
      </c>
      <c r="D182" t="str">
        <f t="shared" si="5"/>
        <v>اداری</v>
      </c>
    </row>
    <row r="183" spans="1:4" x14ac:dyDescent="0.25">
      <c r="A183" t="s">
        <v>394</v>
      </c>
      <c r="B183" t="s">
        <v>999</v>
      </c>
      <c r="C183" t="str">
        <f t="shared" si="4"/>
        <v>officeB24,office24</v>
      </c>
      <c r="D183" t="e">
        <f t="shared" si="5"/>
        <v>#N/A</v>
      </c>
    </row>
    <row r="184" spans="1:4" x14ac:dyDescent="0.25">
      <c r="A184" t="s">
        <v>399</v>
      </c>
      <c r="B184" t="s">
        <v>1000</v>
      </c>
      <c r="C184" t="str">
        <f t="shared" si="4"/>
        <v>officeB43,office43</v>
      </c>
      <c r="D184" t="e">
        <f t="shared" si="5"/>
        <v>#N/A</v>
      </c>
    </row>
    <row r="185" spans="1:4" x14ac:dyDescent="0.25">
      <c r="A185" t="s">
        <v>401</v>
      </c>
      <c r="B185" t="s">
        <v>1001</v>
      </c>
      <c r="C185" t="str">
        <f t="shared" si="4"/>
        <v>officeB49,office49</v>
      </c>
      <c r="D185" t="e">
        <f t="shared" si="5"/>
        <v>#N/A</v>
      </c>
    </row>
    <row r="186" spans="1:4" x14ac:dyDescent="0.25">
      <c r="A186" t="s">
        <v>402</v>
      </c>
      <c r="B186" t="s">
        <v>1002</v>
      </c>
      <c r="C186" t="str">
        <f t="shared" si="4"/>
        <v>officeB41,office41</v>
      </c>
      <c r="D186" t="e">
        <f t="shared" si="5"/>
        <v>#N/A</v>
      </c>
    </row>
    <row r="187" spans="1:4" x14ac:dyDescent="0.25">
      <c r="A187" t="s">
        <v>404</v>
      </c>
      <c r="B187" t="s">
        <v>1003</v>
      </c>
      <c r="C187" t="str">
        <f t="shared" si="4"/>
        <v>officeB26,office26</v>
      </c>
      <c r="D187" t="e">
        <f t="shared" si="5"/>
        <v>#N/A</v>
      </c>
    </row>
    <row r="188" spans="1:4" x14ac:dyDescent="0.25">
      <c r="A188" t="s">
        <v>407</v>
      </c>
      <c r="B188" t="s">
        <v>1004</v>
      </c>
      <c r="C188" t="str">
        <f t="shared" si="4"/>
        <v>officeB13,office13</v>
      </c>
      <c r="D188" t="e">
        <f t="shared" si="5"/>
        <v>#N/A</v>
      </c>
    </row>
    <row r="189" spans="1:4" x14ac:dyDescent="0.25">
      <c r="A189" t="s">
        <v>412</v>
      </c>
      <c r="B189" t="s">
        <v>1005</v>
      </c>
      <c r="C189" t="str">
        <f t="shared" si="4"/>
        <v>officeB14,office14</v>
      </c>
      <c r="D189" t="e">
        <f t="shared" si="5"/>
        <v>#N/A</v>
      </c>
    </row>
    <row r="190" spans="1:4" x14ac:dyDescent="0.25">
      <c r="A190" t="s">
        <v>416</v>
      </c>
      <c r="B190" t="s">
        <v>1006</v>
      </c>
      <c r="C190" t="str">
        <f t="shared" si="4"/>
        <v>officeB42,office42</v>
      </c>
      <c r="D190" t="e">
        <f t="shared" si="5"/>
        <v>#N/A</v>
      </c>
    </row>
    <row r="191" spans="1:4" x14ac:dyDescent="0.25">
      <c r="A191" t="s">
        <v>668</v>
      </c>
      <c r="B191" t="s">
        <v>1029</v>
      </c>
      <c r="C191" t="str">
        <f t="shared" si="4"/>
        <v>othershit020,office020</v>
      </c>
      <c r="D191" t="str">
        <f t="shared" si="5"/>
        <v>اداری</v>
      </c>
    </row>
    <row r="192" spans="1:4" x14ac:dyDescent="0.25">
      <c r="A192" t="s">
        <v>420</v>
      </c>
      <c r="B192" t="s">
        <v>1030</v>
      </c>
      <c r="C192" t="str">
        <f t="shared" si="4"/>
        <v>othershit004,office004</v>
      </c>
      <c r="D192" t="str">
        <f t="shared" si="5"/>
        <v>اداری</v>
      </c>
    </row>
    <row r="193" spans="1:4" x14ac:dyDescent="0.25">
      <c r="A193" t="s">
        <v>424</v>
      </c>
      <c r="B193" t="s">
        <v>1031</v>
      </c>
      <c r="C193" t="str">
        <f t="shared" si="4"/>
        <v>othershit005,office005</v>
      </c>
      <c r="D193" t="str">
        <f t="shared" si="5"/>
        <v>اداری</v>
      </c>
    </row>
    <row r="194" spans="1:4" x14ac:dyDescent="0.25">
      <c r="A194" t="s">
        <v>427</v>
      </c>
      <c r="B194" t="s">
        <v>1032</v>
      </c>
      <c r="C194" t="str">
        <f t="shared" ref="C194:C257" si="6">A194&amp;","&amp;B194</f>
        <v>othershit002,office002</v>
      </c>
      <c r="D194" t="str">
        <f t="shared" ref="D194:D257" si="7">VLOOKUP(A194,J:L,3,0)</f>
        <v>اداری</v>
      </c>
    </row>
    <row r="195" spans="1:4" x14ac:dyDescent="0.25">
      <c r="A195" t="s">
        <v>430</v>
      </c>
      <c r="B195" t="s">
        <v>1033</v>
      </c>
      <c r="C195" t="str">
        <f t="shared" si="6"/>
        <v>othershit006,office006</v>
      </c>
      <c r="D195" t="str">
        <f t="shared" si="7"/>
        <v>اداری</v>
      </c>
    </row>
    <row r="196" spans="1:4" x14ac:dyDescent="0.25">
      <c r="A196" t="s">
        <v>850</v>
      </c>
      <c r="B196" t="s">
        <v>1034</v>
      </c>
      <c r="C196" t="str">
        <f t="shared" si="6"/>
        <v>othershit057,office057</v>
      </c>
      <c r="D196" t="str">
        <f t="shared" si="7"/>
        <v>اداری</v>
      </c>
    </row>
    <row r="197" spans="1:4" x14ac:dyDescent="0.25">
      <c r="A197" t="s">
        <v>669</v>
      </c>
      <c r="B197" t="s">
        <v>1035</v>
      </c>
      <c r="C197" t="str">
        <f t="shared" si="6"/>
        <v>othershit022,office022</v>
      </c>
      <c r="D197" t="str">
        <f t="shared" si="7"/>
        <v>اداری</v>
      </c>
    </row>
    <row r="198" spans="1:4" x14ac:dyDescent="0.25">
      <c r="A198" t="s">
        <v>438</v>
      </c>
      <c r="B198" t="s">
        <v>1036</v>
      </c>
      <c r="C198" t="str">
        <f t="shared" si="6"/>
        <v>othershit017,office017</v>
      </c>
      <c r="D198" t="str">
        <f t="shared" si="7"/>
        <v>اداری</v>
      </c>
    </row>
    <row r="199" spans="1:4" x14ac:dyDescent="0.25">
      <c r="A199" t="s">
        <v>434</v>
      </c>
      <c r="B199" t="s">
        <v>1037</v>
      </c>
      <c r="C199" t="str">
        <f t="shared" si="6"/>
        <v>othershit021,office021</v>
      </c>
      <c r="D199" t="str">
        <f t="shared" si="7"/>
        <v>اداری</v>
      </c>
    </row>
    <row r="200" spans="1:4" x14ac:dyDescent="0.25">
      <c r="A200" t="s">
        <v>446</v>
      </c>
      <c r="B200" t="s">
        <v>1007</v>
      </c>
      <c r="C200" t="str">
        <f t="shared" si="6"/>
        <v>officeB17,office17</v>
      </c>
      <c r="D200" t="e">
        <f t="shared" si="7"/>
        <v>#N/A</v>
      </c>
    </row>
    <row r="201" spans="1:4" x14ac:dyDescent="0.25">
      <c r="A201" t="s">
        <v>448</v>
      </c>
      <c r="B201" t="s">
        <v>1008</v>
      </c>
      <c r="C201" t="str">
        <f t="shared" si="6"/>
        <v>officeB7,office7</v>
      </c>
      <c r="D201" t="e">
        <f t="shared" si="7"/>
        <v>#N/A</v>
      </c>
    </row>
    <row r="202" spans="1:4" x14ac:dyDescent="0.25">
      <c r="A202" t="s">
        <v>450</v>
      </c>
      <c r="B202" t="s">
        <v>1009</v>
      </c>
      <c r="C202" t="str">
        <f t="shared" si="6"/>
        <v>officeB55,office55</v>
      </c>
      <c r="D202" t="e">
        <f t="shared" si="7"/>
        <v>#N/A</v>
      </c>
    </row>
    <row r="203" spans="1:4" x14ac:dyDescent="0.25">
      <c r="A203" t="s">
        <v>453</v>
      </c>
      <c r="B203" t="s">
        <v>1010</v>
      </c>
      <c r="C203" t="str">
        <f t="shared" si="6"/>
        <v>officeB57,office57</v>
      </c>
      <c r="D203" t="e">
        <f t="shared" si="7"/>
        <v>#N/A</v>
      </c>
    </row>
    <row r="204" spans="1:4" x14ac:dyDescent="0.25">
      <c r="A204" t="s">
        <v>455</v>
      </c>
      <c r="B204" t="s">
        <v>1011</v>
      </c>
      <c r="C204" t="str">
        <f t="shared" si="6"/>
        <v>officeB46,office46</v>
      </c>
      <c r="D204" t="e">
        <f t="shared" si="7"/>
        <v>#N/A</v>
      </c>
    </row>
    <row r="205" spans="1:4" x14ac:dyDescent="0.25">
      <c r="A205" t="s">
        <v>851</v>
      </c>
      <c r="B205" t="s">
        <v>1012</v>
      </c>
      <c r="C205" t="str">
        <f t="shared" si="6"/>
        <v>officeB59,office59</v>
      </c>
      <c r="D205" t="e">
        <f t="shared" si="7"/>
        <v>#N/A</v>
      </c>
    </row>
    <row r="206" spans="1:4" x14ac:dyDescent="0.25">
      <c r="A206" t="s">
        <v>852</v>
      </c>
      <c r="B206" t="s">
        <v>1013</v>
      </c>
      <c r="C206" t="str">
        <f t="shared" si="6"/>
        <v>officeB60,office60</v>
      </c>
      <c r="D206" t="e">
        <f t="shared" si="7"/>
        <v>#N/A</v>
      </c>
    </row>
    <row r="207" spans="1:4" x14ac:dyDescent="0.25">
      <c r="A207" t="s">
        <v>457</v>
      </c>
      <c r="B207" t="s">
        <v>1014</v>
      </c>
      <c r="C207" t="str">
        <f t="shared" si="6"/>
        <v>officeB15,office15</v>
      </c>
      <c r="D207" t="e">
        <f t="shared" si="7"/>
        <v>#N/A</v>
      </c>
    </row>
    <row r="208" spans="1:4" x14ac:dyDescent="0.25">
      <c r="A208" t="s">
        <v>462</v>
      </c>
      <c r="B208" t="s">
        <v>1015</v>
      </c>
      <c r="C208" t="str">
        <f t="shared" si="6"/>
        <v>officeB10,office10</v>
      </c>
      <c r="D208" t="e">
        <f t="shared" si="7"/>
        <v>#N/A</v>
      </c>
    </row>
    <row r="209" spans="1:4" x14ac:dyDescent="0.25">
      <c r="A209" t="s">
        <v>466</v>
      </c>
      <c r="B209" t="s">
        <v>1016</v>
      </c>
      <c r="C209" t="str">
        <f t="shared" si="6"/>
        <v>officeB33,office33</v>
      </c>
      <c r="D209" t="e">
        <f t="shared" si="7"/>
        <v>#N/A</v>
      </c>
    </row>
    <row r="210" spans="1:4" x14ac:dyDescent="0.25">
      <c r="A210" t="s">
        <v>468</v>
      </c>
      <c r="B210" t="s">
        <v>1017</v>
      </c>
      <c r="C210" t="str">
        <f t="shared" si="6"/>
        <v>officeB40,office40</v>
      </c>
      <c r="D210" t="e">
        <f t="shared" si="7"/>
        <v>#N/A</v>
      </c>
    </row>
    <row r="211" spans="1:4" x14ac:dyDescent="0.25">
      <c r="A211" t="s">
        <v>470</v>
      </c>
      <c r="B211" t="s">
        <v>1018</v>
      </c>
      <c r="C211" t="str">
        <f t="shared" si="6"/>
        <v>officeB50,office50</v>
      </c>
      <c r="D211" t="e">
        <f t="shared" si="7"/>
        <v>#N/A</v>
      </c>
    </row>
    <row r="212" spans="1:4" x14ac:dyDescent="0.25">
      <c r="A212" t="s">
        <v>477</v>
      </c>
      <c r="B212" t="s">
        <v>1019</v>
      </c>
      <c r="C212" t="str">
        <f t="shared" si="6"/>
        <v>officeB54,office54</v>
      </c>
      <c r="D212" t="e">
        <f t="shared" si="7"/>
        <v>#N/A</v>
      </c>
    </row>
    <row r="213" spans="1:4" x14ac:dyDescent="0.25">
      <c r="A213" t="s">
        <v>641</v>
      </c>
      <c r="B213" t="s">
        <v>1020</v>
      </c>
      <c r="C213" t="str">
        <f t="shared" si="6"/>
        <v>officeB58,office58</v>
      </c>
      <c r="D213" t="e">
        <f t="shared" si="7"/>
        <v>#N/A</v>
      </c>
    </row>
    <row r="214" spans="1:4" x14ac:dyDescent="0.25">
      <c r="A214" t="s">
        <v>481</v>
      </c>
      <c r="B214" t="s">
        <v>1021</v>
      </c>
      <c r="C214" t="str">
        <f t="shared" si="6"/>
        <v>officeB51,office51</v>
      </c>
      <c r="D214" t="e">
        <f t="shared" si="7"/>
        <v>#N/A</v>
      </c>
    </row>
    <row r="215" spans="1:4" x14ac:dyDescent="0.25">
      <c r="A215" t="s">
        <v>670</v>
      </c>
      <c r="B215" t="s">
        <v>670</v>
      </c>
      <c r="C215" t="str">
        <f t="shared" si="6"/>
        <v>whiteboard11,whiteboard11</v>
      </c>
      <c r="D215" t="e">
        <f t="shared" si="7"/>
        <v>#N/A</v>
      </c>
    </row>
    <row r="216" spans="1:4" x14ac:dyDescent="0.25">
      <c r="A216" t="s">
        <v>671</v>
      </c>
      <c r="B216" t="s">
        <v>671</v>
      </c>
      <c r="C216" t="str">
        <f t="shared" si="6"/>
        <v>whiteboard10,whiteboard10</v>
      </c>
      <c r="D216" t="e">
        <f t="shared" si="7"/>
        <v>#N/A</v>
      </c>
    </row>
    <row r="217" spans="1:4" x14ac:dyDescent="0.25">
      <c r="A217" t="s">
        <v>878</v>
      </c>
      <c r="B217" t="s">
        <v>878</v>
      </c>
      <c r="C217" t="str">
        <f t="shared" si="6"/>
        <v>board0,board0</v>
      </c>
      <c r="D217" t="e">
        <f t="shared" si="7"/>
        <v>#N/A</v>
      </c>
    </row>
    <row r="218" spans="1:4" x14ac:dyDescent="0.25">
      <c r="A218" t="s">
        <v>879</v>
      </c>
      <c r="B218" t="s">
        <v>879</v>
      </c>
      <c r="C218" t="str">
        <f t="shared" si="6"/>
        <v>board5,board5</v>
      </c>
      <c r="D218" t="e">
        <f t="shared" si="7"/>
        <v>#N/A</v>
      </c>
    </row>
    <row r="219" spans="1:4" x14ac:dyDescent="0.25">
      <c r="A219" t="s">
        <v>494</v>
      </c>
      <c r="B219" t="s">
        <v>1022</v>
      </c>
      <c r="C219" t="str">
        <f t="shared" si="6"/>
        <v>gamea1,game1</v>
      </c>
      <c r="D219" t="e">
        <f t="shared" si="7"/>
        <v>#N/A</v>
      </c>
    </row>
    <row r="220" spans="1:4" x14ac:dyDescent="0.25">
      <c r="A220" t="s">
        <v>497</v>
      </c>
      <c r="B220" t="s">
        <v>1023</v>
      </c>
      <c r="C220" t="str">
        <f t="shared" si="6"/>
        <v>gamea6,game6</v>
      </c>
      <c r="D220" t="e">
        <f t="shared" si="7"/>
        <v>#N/A</v>
      </c>
    </row>
    <row r="221" spans="1:4" x14ac:dyDescent="0.25">
      <c r="A221" t="s">
        <v>501</v>
      </c>
      <c r="B221" t="s">
        <v>1024</v>
      </c>
      <c r="C221" t="str">
        <f t="shared" si="6"/>
        <v>gamea20,game20</v>
      </c>
      <c r="D221" t="e">
        <f t="shared" si="7"/>
        <v>#N/A</v>
      </c>
    </row>
    <row r="222" spans="1:4" x14ac:dyDescent="0.25">
      <c r="A222" t="s">
        <v>642</v>
      </c>
      <c r="B222" t="s">
        <v>642</v>
      </c>
      <c r="C222" t="str">
        <f t="shared" si="6"/>
        <v>painting078,painting078</v>
      </c>
      <c r="D222" t="e">
        <f t="shared" si="7"/>
        <v>#N/A</v>
      </c>
    </row>
    <row r="223" spans="1:4" x14ac:dyDescent="0.25">
      <c r="A223" t="s">
        <v>504</v>
      </c>
      <c r="B223" t="s">
        <v>1038</v>
      </c>
      <c r="C223" t="str">
        <f t="shared" si="6"/>
        <v>othershit024,gift024</v>
      </c>
      <c r="D223" t="str">
        <f t="shared" si="7"/>
        <v>فانتزی و هدیه</v>
      </c>
    </row>
    <row r="224" spans="1:4" x14ac:dyDescent="0.25">
      <c r="A224" t="s">
        <v>506</v>
      </c>
      <c r="B224" t="s">
        <v>1039</v>
      </c>
      <c r="C224" t="str">
        <f t="shared" si="6"/>
        <v>othershit010,gift010</v>
      </c>
      <c r="D224" t="str">
        <f t="shared" si="7"/>
        <v>فانتزی و هدیه</v>
      </c>
    </row>
    <row r="225" spans="1:4" x14ac:dyDescent="0.25">
      <c r="A225" t="s">
        <v>508</v>
      </c>
      <c r="B225" t="s">
        <v>1040</v>
      </c>
      <c r="C225" t="str">
        <f t="shared" si="6"/>
        <v>othershit018,gift018</v>
      </c>
      <c r="D225" t="str">
        <f t="shared" si="7"/>
        <v>فانتزی و هدیه</v>
      </c>
    </row>
    <row r="226" spans="1:4" x14ac:dyDescent="0.25">
      <c r="A226" t="s">
        <v>510</v>
      </c>
      <c r="B226" t="s">
        <v>1041</v>
      </c>
      <c r="C226" t="str">
        <f t="shared" si="6"/>
        <v>othershit013,gift013</v>
      </c>
      <c r="D226" t="str">
        <f t="shared" si="7"/>
        <v>فانتزی و هدیه</v>
      </c>
    </row>
    <row r="227" spans="1:4" x14ac:dyDescent="0.25">
      <c r="A227" t="s">
        <v>512</v>
      </c>
      <c r="B227" t="s">
        <v>1042</v>
      </c>
      <c r="C227" t="str">
        <f t="shared" si="6"/>
        <v>othershit015,gift015</v>
      </c>
      <c r="D227" t="str">
        <f t="shared" si="7"/>
        <v>فانتزی و هدیه</v>
      </c>
    </row>
    <row r="228" spans="1:4" x14ac:dyDescent="0.25">
      <c r="A228" t="s">
        <v>514</v>
      </c>
      <c r="B228" t="s">
        <v>1043</v>
      </c>
      <c r="C228" t="str">
        <f t="shared" si="6"/>
        <v>othershit026,gift026</v>
      </c>
      <c r="D228" t="str">
        <f t="shared" si="7"/>
        <v>فانتزی و هدیه</v>
      </c>
    </row>
    <row r="229" spans="1:4" x14ac:dyDescent="0.25">
      <c r="A229" t="s">
        <v>797</v>
      </c>
      <c r="B229" t="s">
        <v>1044</v>
      </c>
      <c r="C229" t="str">
        <f t="shared" si="6"/>
        <v>othershit051,gift051</v>
      </c>
      <c r="D229" t="str">
        <f t="shared" si="7"/>
        <v>فانتزی و هدیه</v>
      </c>
    </row>
    <row r="230" spans="1:4" x14ac:dyDescent="0.25">
      <c r="A230" t="s">
        <v>812</v>
      </c>
      <c r="B230" t="s">
        <v>1045</v>
      </c>
      <c r="C230" t="str">
        <f t="shared" si="6"/>
        <v>othershit054,gift054</v>
      </c>
      <c r="D230" t="str">
        <f t="shared" si="7"/>
        <v>فانتزی و هدیه</v>
      </c>
    </row>
    <row r="231" spans="1:4" x14ac:dyDescent="0.25">
      <c r="A231" t="s">
        <v>813</v>
      </c>
      <c r="B231" t="s">
        <v>1046</v>
      </c>
      <c r="C231" t="str">
        <f t="shared" si="6"/>
        <v>othershit052,gift052</v>
      </c>
      <c r="D231" t="str">
        <f t="shared" si="7"/>
        <v>فانتزی و هدیه</v>
      </c>
    </row>
    <row r="232" spans="1:4" x14ac:dyDescent="0.25">
      <c r="A232" t="s">
        <v>814</v>
      </c>
      <c r="B232" t="s">
        <v>1047</v>
      </c>
      <c r="C232" t="str">
        <f t="shared" si="6"/>
        <v>othershit049,gift049</v>
      </c>
      <c r="D232" t="str">
        <f t="shared" si="7"/>
        <v>فانتزی و هدیه</v>
      </c>
    </row>
    <row r="233" spans="1:4" x14ac:dyDescent="0.25">
      <c r="A233" t="s">
        <v>815</v>
      </c>
      <c r="B233" t="s">
        <v>1048</v>
      </c>
      <c r="C233" t="str">
        <f t="shared" si="6"/>
        <v>othershit047,gift047</v>
      </c>
      <c r="D233" t="str">
        <f t="shared" si="7"/>
        <v>فانتزی و هدیه</v>
      </c>
    </row>
    <row r="234" spans="1:4" x14ac:dyDescent="0.25">
      <c r="A234" t="s">
        <v>816</v>
      </c>
      <c r="B234" t="s">
        <v>1049</v>
      </c>
      <c r="C234" t="str">
        <f t="shared" si="6"/>
        <v>othershit055,gift055</v>
      </c>
      <c r="D234" t="str">
        <f t="shared" si="7"/>
        <v>فانتزی و هدیه</v>
      </c>
    </row>
    <row r="235" spans="1:4" x14ac:dyDescent="0.25">
      <c r="A235" t="s">
        <v>817</v>
      </c>
      <c r="B235" t="s">
        <v>1050</v>
      </c>
      <c r="C235" t="str">
        <f t="shared" si="6"/>
        <v>othershit050,gift050</v>
      </c>
      <c r="D235" t="str">
        <f t="shared" si="7"/>
        <v>فانتزی و هدیه</v>
      </c>
    </row>
    <row r="236" spans="1:4" x14ac:dyDescent="0.25">
      <c r="A236" t="s">
        <v>818</v>
      </c>
      <c r="B236" t="s">
        <v>1051</v>
      </c>
      <c r="C236" t="str">
        <f t="shared" si="6"/>
        <v>othershit046,gift046</v>
      </c>
      <c r="D236" t="str">
        <f t="shared" si="7"/>
        <v>فانتزی و هدیه</v>
      </c>
    </row>
    <row r="237" spans="1:4" x14ac:dyDescent="0.25">
      <c r="A237" t="s">
        <v>819</v>
      </c>
      <c r="B237" t="s">
        <v>1052</v>
      </c>
      <c r="C237" t="str">
        <f t="shared" si="6"/>
        <v>othershit048,gift048</v>
      </c>
      <c r="D237" t="str">
        <f t="shared" si="7"/>
        <v>فانتزی و هدیه</v>
      </c>
    </row>
    <row r="238" spans="1:4" x14ac:dyDescent="0.25">
      <c r="A238" t="s">
        <v>820</v>
      </c>
      <c r="B238" t="s">
        <v>1053</v>
      </c>
      <c r="C238" t="str">
        <f t="shared" si="6"/>
        <v>othershit045,gift045</v>
      </c>
      <c r="D238" t="str">
        <f t="shared" si="7"/>
        <v>فانتزی و هدیه</v>
      </c>
    </row>
    <row r="239" spans="1:4" x14ac:dyDescent="0.25">
      <c r="A239" t="s">
        <v>821</v>
      </c>
      <c r="B239" t="s">
        <v>1054</v>
      </c>
      <c r="C239" t="str">
        <f t="shared" si="6"/>
        <v>othershit053,gift053</v>
      </c>
      <c r="D239" t="str">
        <f t="shared" si="7"/>
        <v>فانتزی و هدیه</v>
      </c>
    </row>
    <row r="240" spans="1:4" x14ac:dyDescent="0.25">
      <c r="A240" t="s">
        <v>822</v>
      </c>
      <c r="B240" t="s">
        <v>1055</v>
      </c>
      <c r="C240" t="str">
        <f t="shared" si="6"/>
        <v>othershit044,gift044</v>
      </c>
      <c r="D240" t="str">
        <f t="shared" si="7"/>
        <v>فانتزی و هدیه</v>
      </c>
    </row>
    <row r="241" spans="1:4" x14ac:dyDescent="0.25">
      <c r="A241" t="s">
        <v>823</v>
      </c>
      <c r="B241" t="s">
        <v>1056</v>
      </c>
      <c r="C241" t="str">
        <f t="shared" si="6"/>
        <v>othershit043,gift043</v>
      </c>
      <c r="D241" t="str">
        <f t="shared" si="7"/>
        <v>فانتزی و هدیه</v>
      </c>
    </row>
    <row r="242" spans="1:4" x14ac:dyDescent="0.25">
      <c r="A242" t="s">
        <v>824</v>
      </c>
      <c r="B242" t="s">
        <v>1057</v>
      </c>
      <c r="C242" t="str">
        <f t="shared" si="6"/>
        <v>othershit029,gift029</v>
      </c>
      <c r="D242" t="str">
        <f t="shared" si="7"/>
        <v>فانتزی و هدیه</v>
      </c>
    </row>
    <row r="243" spans="1:4" x14ac:dyDescent="0.25">
      <c r="A243" t="s">
        <v>825</v>
      </c>
      <c r="B243" t="s">
        <v>1058</v>
      </c>
      <c r="C243" t="str">
        <f t="shared" si="6"/>
        <v>othershit056,gift056</v>
      </c>
      <c r="D243" t="str">
        <f t="shared" si="7"/>
        <v>فانتزی و هدیه</v>
      </c>
    </row>
    <row r="244" spans="1:4" x14ac:dyDescent="0.25">
      <c r="A244" t="s">
        <v>826</v>
      </c>
      <c r="B244" t="s">
        <v>1059</v>
      </c>
      <c r="C244" t="str">
        <f t="shared" si="6"/>
        <v>othershit036,gift036</v>
      </c>
      <c r="D244" t="str">
        <f t="shared" si="7"/>
        <v>فانتزی و هدیه</v>
      </c>
    </row>
    <row r="245" spans="1:4" x14ac:dyDescent="0.25">
      <c r="A245" t="s">
        <v>827</v>
      </c>
      <c r="B245" t="s">
        <v>1060</v>
      </c>
      <c r="C245" t="str">
        <f t="shared" si="6"/>
        <v>othershit033,gift033</v>
      </c>
      <c r="D245" t="str">
        <f t="shared" si="7"/>
        <v>فانتزی و هدیه</v>
      </c>
    </row>
    <row r="246" spans="1:4" x14ac:dyDescent="0.25">
      <c r="A246" t="s">
        <v>828</v>
      </c>
      <c r="B246" t="s">
        <v>1061</v>
      </c>
      <c r="C246" t="str">
        <f t="shared" si="6"/>
        <v>othershit037,gift037</v>
      </c>
      <c r="D246" t="str">
        <f t="shared" si="7"/>
        <v>فانتزی و هدیه</v>
      </c>
    </row>
    <row r="247" spans="1:4" x14ac:dyDescent="0.25">
      <c r="A247" t="s">
        <v>829</v>
      </c>
      <c r="B247" t="s">
        <v>1062</v>
      </c>
      <c r="C247" t="str">
        <f t="shared" si="6"/>
        <v>othershit042,gift042</v>
      </c>
      <c r="D247" t="str">
        <f t="shared" si="7"/>
        <v>فانتزی و هدیه</v>
      </c>
    </row>
    <row r="248" spans="1:4" x14ac:dyDescent="0.25">
      <c r="A248" t="s">
        <v>830</v>
      </c>
      <c r="B248" t="s">
        <v>1063</v>
      </c>
      <c r="C248" t="str">
        <f t="shared" si="6"/>
        <v>othershit040,gift040</v>
      </c>
      <c r="D248" t="str">
        <f t="shared" si="7"/>
        <v>فانتزی و هدیه</v>
      </c>
    </row>
    <row r="249" spans="1:4" x14ac:dyDescent="0.25">
      <c r="A249" t="s">
        <v>831</v>
      </c>
      <c r="B249" t="s">
        <v>1064</v>
      </c>
      <c r="C249" t="str">
        <f t="shared" si="6"/>
        <v>othershit034,gift034</v>
      </c>
      <c r="D249" t="str">
        <f t="shared" si="7"/>
        <v>فانتزی و هدیه</v>
      </c>
    </row>
    <row r="250" spans="1:4" x14ac:dyDescent="0.25">
      <c r="A250" t="s">
        <v>832</v>
      </c>
      <c r="B250" t="s">
        <v>1065</v>
      </c>
      <c r="C250" t="str">
        <f t="shared" si="6"/>
        <v>othershit038,gift038</v>
      </c>
      <c r="D250" t="str">
        <f t="shared" si="7"/>
        <v>فانتزی و هدیه</v>
      </c>
    </row>
    <row r="251" spans="1:4" x14ac:dyDescent="0.25">
      <c r="A251" t="s">
        <v>833</v>
      </c>
      <c r="B251" t="s">
        <v>1066</v>
      </c>
      <c r="C251" t="str">
        <f t="shared" si="6"/>
        <v>othershit031,gift031</v>
      </c>
      <c r="D251" t="str">
        <f t="shared" si="7"/>
        <v>فانتزی و هدیه</v>
      </c>
    </row>
    <row r="252" spans="1:4" x14ac:dyDescent="0.25">
      <c r="A252" t="s">
        <v>834</v>
      </c>
      <c r="B252" t="s">
        <v>1067</v>
      </c>
      <c r="C252" t="str">
        <f t="shared" si="6"/>
        <v>othershit035,gift035</v>
      </c>
      <c r="D252" t="str">
        <f t="shared" si="7"/>
        <v>فانتزی و هدیه</v>
      </c>
    </row>
    <row r="253" spans="1:4" x14ac:dyDescent="0.25">
      <c r="A253" t="s">
        <v>835</v>
      </c>
      <c r="B253" t="s">
        <v>1068</v>
      </c>
      <c r="C253" t="str">
        <f t="shared" si="6"/>
        <v>othershit027,gift027</v>
      </c>
      <c r="D253" t="str">
        <f t="shared" si="7"/>
        <v>فانتزی و هدیه</v>
      </c>
    </row>
    <row r="254" spans="1:4" x14ac:dyDescent="0.25">
      <c r="A254" t="s">
        <v>836</v>
      </c>
      <c r="B254" t="s">
        <v>1069</v>
      </c>
      <c r="C254" t="str">
        <f t="shared" si="6"/>
        <v>othershit039,gift039</v>
      </c>
      <c r="D254" t="str">
        <f t="shared" si="7"/>
        <v>فانتزی و هدیه</v>
      </c>
    </row>
    <row r="255" spans="1:4" x14ac:dyDescent="0.25">
      <c r="A255" t="s">
        <v>837</v>
      </c>
      <c r="B255" t="s">
        <v>1070</v>
      </c>
      <c r="C255" t="str">
        <f t="shared" si="6"/>
        <v>othershit030,gift030</v>
      </c>
      <c r="D255" t="str">
        <f t="shared" si="7"/>
        <v>فانتزی و هدیه</v>
      </c>
    </row>
    <row r="256" spans="1:4" x14ac:dyDescent="0.25">
      <c r="A256" t="s">
        <v>838</v>
      </c>
      <c r="B256" t="s">
        <v>1071</v>
      </c>
      <c r="C256" t="str">
        <f t="shared" si="6"/>
        <v>othershit032,gift032</v>
      </c>
      <c r="D256" t="str">
        <f t="shared" si="7"/>
        <v>فانتزی و هدیه</v>
      </c>
    </row>
    <row r="257" spans="1:4" x14ac:dyDescent="0.25">
      <c r="A257" t="s">
        <v>839</v>
      </c>
      <c r="B257" t="s">
        <v>1072</v>
      </c>
      <c r="C257" t="str">
        <f t="shared" si="6"/>
        <v>othershit041,gift041</v>
      </c>
      <c r="D257" t="str">
        <f t="shared" si="7"/>
        <v>فانتزی و هدیه</v>
      </c>
    </row>
    <row r="258" spans="1:4" x14ac:dyDescent="0.25">
      <c r="A258" t="s">
        <v>840</v>
      </c>
      <c r="B258" t="s">
        <v>1073</v>
      </c>
      <c r="C258" t="str">
        <f t="shared" ref="C258:C268" si="8">A258&amp;","&amp;B258</f>
        <v>othershit028,gift028</v>
      </c>
      <c r="D258" t="str">
        <f t="shared" ref="D258" si="9">VLOOKUP(A258,J:L,3,0)</f>
        <v>فانتزی و هدیه</v>
      </c>
    </row>
    <row r="259" spans="1:4" x14ac:dyDescent="0.25">
      <c r="A259" t="s">
        <v>1074</v>
      </c>
      <c r="B259" t="s">
        <v>1075</v>
      </c>
      <c r="C259" t="str">
        <f t="shared" si="8"/>
        <v>food&amp;childA1,food&amp;child1</v>
      </c>
    </row>
    <row r="260" spans="1:4" x14ac:dyDescent="0.25">
      <c r="A260" t="s">
        <v>1076</v>
      </c>
      <c r="B260" t="s">
        <v>1077</v>
      </c>
      <c r="C260" t="str">
        <f t="shared" si="8"/>
        <v>food&amp;childA2,food&amp;child2</v>
      </c>
    </row>
    <row r="261" spans="1:4" x14ac:dyDescent="0.25">
      <c r="A261" t="s">
        <v>1078</v>
      </c>
      <c r="B261" t="s">
        <v>1079</v>
      </c>
      <c r="C261" t="str">
        <f t="shared" si="8"/>
        <v>food&amp;childA3,food&amp;child3</v>
      </c>
    </row>
    <row r="262" spans="1:4" x14ac:dyDescent="0.25">
      <c r="A262" t="s">
        <v>1080</v>
      </c>
      <c r="B262" t="s">
        <v>1081</v>
      </c>
      <c r="C262" t="str">
        <f t="shared" si="8"/>
        <v>food&amp;childA4,food&amp;child4</v>
      </c>
    </row>
    <row r="263" spans="1:4" x14ac:dyDescent="0.25">
      <c r="A263" t="s">
        <v>1082</v>
      </c>
      <c r="B263" t="s">
        <v>1083</v>
      </c>
      <c r="C263" t="str">
        <f t="shared" si="8"/>
        <v>food&amp;childA5,food&amp;child5</v>
      </c>
    </row>
    <row r="264" spans="1:4" x14ac:dyDescent="0.25">
      <c r="A264" t="s">
        <v>1084</v>
      </c>
      <c r="B264" t="s">
        <v>1085</v>
      </c>
      <c r="C264" t="str">
        <f t="shared" si="8"/>
        <v>food&amp;childA6,food&amp;child6</v>
      </c>
    </row>
    <row r="265" spans="1:4" x14ac:dyDescent="0.25">
      <c r="A265" t="s">
        <v>1086</v>
      </c>
      <c r="B265" t="s">
        <v>1087</v>
      </c>
      <c r="C265" t="str">
        <f t="shared" si="8"/>
        <v>food&amp;childA7,food&amp;child7</v>
      </c>
    </row>
    <row r="266" spans="1:4" x14ac:dyDescent="0.25">
      <c r="A266" t="s">
        <v>1088</v>
      </c>
      <c r="B266" t="s">
        <v>1089</v>
      </c>
      <c r="C266" t="str">
        <f t="shared" si="8"/>
        <v>food&amp;childA8,food&amp;child8</v>
      </c>
    </row>
    <row r="267" spans="1:4" x14ac:dyDescent="0.25">
      <c r="A267" t="s">
        <v>1090</v>
      </c>
      <c r="B267" t="s">
        <v>1091</v>
      </c>
      <c r="C267" t="str">
        <f t="shared" si="8"/>
        <v>food&amp;childA9,food&amp;child9</v>
      </c>
    </row>
    <row r="268" spans="1:4" x14ac:dyDescent="0.25">
      <c r="A268" t="s">
        <v>1092</v>
      </c>
      <c r="B268" t="s">
        <v>1093</v>
      </c>
      <c r="C268" t="str">
        <f t="shared" si="8"/>
        <v>food&amp;childA10,food&amp;child10</v>
      </c>
    </row>
    <row r="269" spans="1:4" x14ac:dyDescent="0.25">
      <c r="A269" t="s">
        <v>47</v>
      </c>
      <c r="B26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rightToLeft="1" topLeftCell="H1" workbookViewId="0">
      <selection activeCell="R2" sqref="R2:R69"/>
    </sheetView>
  </sheetViews>
  <sheetFormatPr defaultRowHeight="13.8" x14ac:dyDescent="0.25"/>
  <cols>
    <col min="4" max="4" width="16" customWidth="1"/>
    <col min="13" max="13" width="13.09765625" bestFit="1" customWidth="1"/>
    <col min="14" max="14" width="31.59765625" bestFit="1" customWidth="1"/>
    <col min="15" max="15" width="18.3984375" customWidth="1"/>
    <col min="16" max="16" width="23.3984375" customWidth="1"/>
    <col min="18" max="18" width="38.09765625" bestFit="1" customWidth="1"/>
  </cols>
  <sheetData>
    <row r="1" spans="1:18" x14ac:dyDescent="0.25">
      <c r="A1" t="s">
        <v>870</v>
      </c>
      <c r="B1" t="s">
        <v>652</v>
      </c>
      <c r="C1" t="s">
        <v>871</v>
      </c>
      <c r="D1" t="s">
        <v>653</v>
      </c>
      <c r="E1" t="s">
        <v>872</v>
      </c>
      <c r="F1" t="s">
        <v>655</v>
      </c>
      <c r="G1" t="s">
        <v>656</v>
      </c>
      <c r="H1" t="s">
        <v>873</v>
      </c>
      <c r="I1" t="s">
        <v>651</v>
      </c>
      <c r="M1" s="20" t="s">
        <v>874</v>
      </c>
      <c r="N1" s="20" t="s">
        <v>627</v>
      </c>
      <c r="O1" s="20" t="s">
        <v>875</v>
      </c>
      <c r="P1" s="20" t="s">
        <v>630</v>
      </c>
      <c r="Q1" s="20" t="s">
        <v>876</v>
      </c>
      <c r="R1" s="20" t="s">
        <v>877</v>
      </c>
    </row>
    <row r="2" spans="1:18" x14ac:dyDescent="0.25">
      <c r="A2">
        <v>1</v>
      </c>
      <c r="C2" t="s">
        <v>876</v>
      </c>
      <c r="D2" t="s">
        <v>766</v>
      </c>
      <c r="M2" t="s">
        <v>627</v>
      </c>
      <c r="N2" t="s">
        <v>49</v>
      </c>
      <c r="O2" t="s">
        <v>590</v>
      </c>
      <c r="P2" t="s">
        <v>349</v>
      </c>
      <c r="Q2" t="s">
        <v>483</v>
      </c>
      <c r="R2" t="s">
        <v>608</v>
      </c>
    </row>
    <row r="3" spans="1:18" x14ac:dyDescent="0.25">
      <c r="A3">
        <v>1</v>
      </c>
      <c r="M3" t="s">
        <v>875</v>
      </c>
      <c r="N3" t="s">
        <v>51</v>
      </c>
      <c r="O3" t="s">
        <v>591</v>
      </c>
      <c r="P3" t="s">
        <v>350</v>
      </c>
      <c r="Q3" t="s">
        <v>484</v>
      </c>
      <c r="R3" t="s">
        <v>521</v>
      </c>
    </row>
    <row r="4" spans="1:18" x14ac:dyDescent="0.25">
      <c r="A4">
        <v>1</v>
      </c>
      <c r="M4" t="s">
        <v>630</v>
      </c>
      <c r="N4" t="s">
        <v>53</v>
      </c>
      <c r="O4" t="s">
        <v>592</v>
      </c>
      <c r="P4" t="s">
        <v>352</v>
      </c>
      <c r="Q4" t="s">
        <v>485</v>
      </c>
      <c r="R4" t="s">
        <v>609</v>
      </c>
    </row>
    <row r="5" spans="1:18" x14ac:dyDescent="0.25">
      <c r="A5">
        <v>1</v>
      </c>
      <c r="M5" t="s">
        <v>876</v>
      </c>
      <c r="N5" t="s">
        <v>55</v>
      </c>
      <c r="O5" t="s">
        <v>593</v>
      </c>
      <c r="P5" t="s">
        <v>353</v>
      </c>
      <c r="Q5" t="s">
        <v>486</v>
      </c>
      <c r="R5" t="s">
        <v>702</v>
      </c>
    </row>
    <row r="6" spans="1:18" x14ac:dyDescent="0.25">
      <c r="A6">
        <v>1</v>
      </c>
      <c r="M6" t="s">
        <v>877</v>
      </c>
      <c r="N6" t="s">
        <v>57</v>
      </c>
      <c r="O6" t="s">
        <v>594</v>
      </c>
      <c r="P6" t="s">
        <v>355</v>
      </c>
      <c r="Q6" t="s">
        <v>487</v>
      </c>
      <c r="R6" t="s">
        <v>610</v>
      </c>
    </row>
    <row r="7" spans="1:18" x14ac:dyDescent="0.25">
      <c r="A7">
        <v>1</v>
      </c>
      <c r="N7" t="s">
        <v>59</v>
      </c>
      <c r="O7" t="s">
        <v>283</v>
      </c>
      <c r="P7" t="s">
        <v>356</v>
      </c>
      <c r="Q7" t="s">
        <v>488</v>
      </c>
      <c r="R7" t="s">
        <v>611</v>
      </c>
    </row>
    <row r="8" spans="1:18" x14ac:dyDescent="0.25">
      <c r="A8">
        <v>1</v>
      </c>
      <c r="N8" t="s">
        <v>61</v>
      </c>
      <c r="O8" t="s">
        <v>595</v>
      </c>
      <c r="P8" t="s">
        <v>358</v>
      </c>
      <c r="Q8" t="s">
        <v>489</v>
      </c>
      <c r="R8" t="s">
        <v>612</v>
      </c>
    </row>
    <row r="9" spans="1:18" x14ac:dyDescent="0.25">
      <c r="A9">
        <v>1</v>
      </c>
      <c r="N9" t="s">
        <v>63</v>
      </c>
      <c r="O9" t="s">
        <v>286</v>
      </c>
      <c r="P9" t="s">
        <v>360</v>
      </c>
      <c r="Q9" t="s">
        <v>490</v>
      </c>
      <c r="R9" t="s">
        <v>613</v>
      </c>
    </row>
    <row r="10" spans="1:18" x14ac:dyDescent="0.25">
      <c r="A10">
        <v>1</v>
      </c>
      <c r="N10" t="s">
        <v>65</v>
      </c>
      <c r="O10" t="s">
        <v>288</v>
      </c>
      <c r="P10" t="s">
        <v>362</v>
      </c>
      <c r="Q10" t="s">
        <v>491</v>
      </c>
      <c r="R10" t="s">
        <v>614</v>
      </c>
    </row>
    <row r="11" spans="1:18" x14ac:dyDescent="0.25">
      <c r="A11">
        <v>1</v>
      </c>
      <c r="N11" t="s">
        <v>67</v>
      </c>
      <c r="O11" t="s">
        <v>290</v>
      </c>
      <c r="P11" t="s">
        <v>364</v>
      </c>
      <c r="Q11" t="s">
        <v>492</v>
      </c>
      <c r="R11" t="s">
        <v>615</v>
      </c>
    </row>
    <row r="12" spans="1:18" x14ac:dyDescent="0.25">
      <c r="A12">
        <v>1</v>
      </c>
      <c r="N12" t="s">
        <v>68</v>
      </c>
      <c r="O12" t="s">
        <v>292</v>
      </c>
      <c r="P12" t="s">
        <v>366</v>
      </c>
      <c r="Q12" t="s">
        <v>493</v>
      </c>
      <c r="R12" t="s">
        <v>616</v>
      </c>
    </row>
    <row r="13" spans="1:18" x14ac:dyDescent="0.25">
      <c r="A13">
        <v>1</v>
      </c>
      <c r="N13" t="s">
        <v>70</v>
      </c>
      <c r="O13" t="s">
        <v>294</v>
      </c>
      <c r="P13" t="s">
        <v>368</v>
      </c>
      <c r="Q13" t="s">
        <v>495</v>
      </c>
      <c r="R13" t="s">
        <v>617</v>
      </c>
    </row>
    <row r="14" spans="1:18" x14ac:dyDescent="0.25">
      <c r="A14">
        <v>1</v>
      </c>
      <c r="N14" t="s">
        <v>71</v>
      </c>
      <c r="O14" t="s">
        <v>296</v>
      </c>
      <c r="P14" t="s">
        <v>370</v>
      </c>
      <c r="Q14" t="s">
        <v>496</v>
      </c>
      <c r="R14" t="s">
        <v>618</v>
      </c>
    </row>
    <row r="15" spans="1:18" x14ac:dyDescent="0.25">
      <c r="A15">
        <v>1</v>
      </c>
      <c r="N15" t="s">
        <v>73</v>
      </c>
      <c r="O15" t="s">
        <v>298</v>
      </c>
      <c r="P15" t="s">
        <v>372</v>
      </c>
      <c r="Q15" t="s">
        <v>498</v>
      </c>
      <c r="R15" t="s">
        <v>619</v>
      </c>
    </row>
    <row r="16" spans="1:18" x14ac:dyDescent="0.25">
      <c r="A16">
        <v>1</v>
      </c>
      <c r="N16" t="s">
        <v>74</v>
      </c>
      <c r="O16" t="s">
        <v>300</v>
      </c>
      <c r="P16" t="s">
        <v>374</v>
      </c>
      <c r="Q16" t="s">
        <v>499</v>
      </c>
      <c r="R16" t="s">
        <v>531</v>
      </c>
    </row>
    <row r="17" spans="1:18" x14ac:dyDescent="0.25">
      <c r="A17">
        <v>1</v>
      </c>
      <c r="J17" t="s">
        <v>75</v>
      </c>
      <c r="N17" t="s">
        <v>75</v>
      </c>
      <c r="O17" t="s">
        <v>301</v>
      </c>
      <c r="P17" t="s">
        <v>376</v>
      </c>
      <c r="Q17" t="s">
        <v>500</v>
      </c>
      <c r="R17" t="s">
        <v>621</v>
      </c>
    </row>
    <row r="18" spans="1:18" x14ac:dyDescent="0.25">
      <c r="A18">
        <v>1</v>
      </c>
      <c r="J18" t="s">
        <v>858</v>
      </c>
      <c r="N18" t="s">
        <v>858</v>
      </c>
      <c r="O18" t="s">
        <v>596</v>
      </c>
      <c r="P18" t="s">
        <v>378</v>
      </c>
      <c r="Q18" t="s">
        <v>502</v>
      </c>
      <c r="R18" t="s">
        <v>622</v>
      </c>
    </row>
    <row r="19" spans="1:18" x14ac:dyDescent="0.25">
      <c r="A19">
        <v>1</v>
      </c>
      <c r="N19" t="s">
        <v>859</v>
      </c>
      <c r="O19" t="s">
        <v>597</v>
      </c>
      <c r="P19" t="s">
        <v>380</v>
      </c>
      <c r="Q19" t="s">
        <v>503</v>
      </c>
      <c r="R19" t="s">
        <v>623</v>
      </c>
    </row>
    <row r="20" spans="1:18" x14ac:dyDescent="0.25">
      <c r="A20">
        <v>1</v>
      </c>
      <c r="N20" t="s">
        <v>860</v>
      </c>
      <c r="O20" t="s">
        <v>598</v>
      </c>
      <c r="P20" t="s">
        <v>382</v>
      </c>
      <c r="Q20" t="s">
        <v>519</v>
      </c>
      <c r="R20" t="s">
        <v>536</v>
      </c>
    </row>
    <row r="21" spans="1:18" x14ac:dyDescent="0.25">
      <c r="A21">
        <v>1</v>
      </c>
      <c r="N21" t="s">
        <v>80</v>
      </c>
      <c r="O21" t="s">
        <v>599</v>
      </c>
      <c r="P21" t="s">
        <v>384</v>
      </c>
      <c r="Q21" t="s">
        <v>505</v>
      </c>
      <c r="R21" t="s">
        <v>538</v>
      </c>
    </row>
    <row r="22" spans="1:18" x14ac:dyDescent="0.25">
      <c r="N22" t="s">
        <v>81</v>
      </c>
      <c r="O22" t="s">
        <v>752</v>
      </c>
      <c r="P22" t="s">
        <v>386</v>
      </c>
      <c r="Q22" t="s">
        <v>507</v>
      </c>
      <c r="R22" t="s">
        <v>624</v>
      </c>
    </row>
    <row r="23" spans="1:18" x14ac:dyDescent="0.25">
      <c r="N23" t="s">
        <v>861</v>
      </c>
      <c r="O23" t="s">
        <v>307</v>
      </c>
      <c r="P23" t="s">
        <v>388</v>
      </c>
      <c r="Q23" t="s">
        <v>509</v>
      </c>
      <c r="R23" t="s">
        <v>703</v>
      </c>
    </row>
    <row r="24" spans="1:18" x14ac:dyDescent="0.25">
      <c r="N24" t="s">
        <v>862</v>
      </c>
      <c r="O24" t="s">
        <v>309</v>
      </c>
      <c r="P24" t="s">
        <v>390</v>
      </c>
      <c r="Q24" t="s">
        <v>511</v>
      </c>
      <c r="R24" t="s">
        <v>745</v>
      </c>
    </row>
    <row r="25" spans="1:18" x14ac:dyDescent="0.25">
      <c r="N25" t="s">
        <v>863</v>
      </c>
      <c r="O25" t="s">
        <v>311</v>
      </c>
      <c r="P25" t="s">
        <v>392</v>
      </c>
      <c r="Q25" t="s">
        <v>513</v>
      </c>
      <c r="R25" t="s">
        <v>744</v>
      </c>
    </row>
    <row r="26" spans="1:18" x14ac:dyDescent="0.25">
      <c r="N26" t="s">
        <v>864</v>
      </c>
      <c r="O26" t="s">
        <v>313</v>
      </c>
      <c r="P26" t="s">
        <v>395</v>
      </c>
      <c r="Q26" t="s">
        <v>515</v>
      </c>
      <c r="R26" t="s">
        <v>746</v>
      </c>
    </row>
    <row r="27" spans="1:18" x14ac:dyDescent="0.25">
      <c r="N27" t="s">
        <v>865</v>
      </c>
      <c r="O27" t="s">
        <v>315</v>
      </c>
      <c r="P27" t="s">
        <v>396</v>
      </c>
      <c r="Q27" t="s">
        <v>766</v>
      </c>
      <c r="R27" t="s">
        <v>704</v>
      </c>
    </row>
    <row r="28" spans="1:18" x14ac:dyDescent="0.25">
      <c r="N28" t="s">
        <v>866</v>
      </c>
      <c r="O28" t="s">
        <v>317</v>
      </c>
      <c r="P28" t="s">
        <v>397</v>
      </c>
      <c r="Q28" t="s">
        <v>767</v>
      </c>
      <c r="R28" t="s">
        <v>542</v>
      </c>
    </row>
    <row r="29" spans="1:18" x14ac:dyDescent="0.25">
      <c r="N29" t="s">
        <v>867</v>
      </c>
      <c r="O29" t="s">
        <v>319</v>
      </c>
      <c r="P29" t="s">
        <v>398</v>
      </c>
      <c r="Q29" t="s">
        <v>768</v>
      </c>
      <c r="R29" t="s">
        <v>705</v>
      </c>
    </row>
    <row r="30" spans="1:18" x14ac:dyDescent="0.25">
      <c r="N30" t="s">
        <v>868</v>
      </c>
      <c r="O30" t="s">
        <v>321</v>
      </c>
      <c r="P30" t="s">
        <v>400</v>
      </c>
      <c r="Q30" t="s">
        <v>769</v>
      </c>
      <c r="R30" t="s">
        <v>747</v>
      </c>
    </row>
    <row r="31" spans="1:18" x14ac:dyDescent="0.25">
      <c r="N31" t="s">
        <v>869</v>
      </c>
      <c r="O31" t="s">
        <v>323</v>
      </c>
      <c r="P31" t="s">
        <v>632</v>
      </c>
      <c r="Q31" t="s">
        <v>770</v>
      </c>
      <c r="R31" t="s">
        <v>748</v>
      </c>
    </row>
    <row r="32" spans="1:18" x14ac:dyDescent="0.25">
      <c r="N32" t="s">
        <v>729</v>
      </c>
      <c r="O32" t="s">
        <v>325</v>
      </c>
      <c r="P32" t="s">
        <v>633</v>
      </c>
      <c r="Q32" t="s">
        <v>771</v>
      </c>
      <c r="R32" t="s">
        <v>706</v>
      </c>
    </row>
    <row r="33" spans="14:18" x14ac:dyDescent="0.25">
      <c r="N33" t="s">
        <v>730</v>
      </c>
      <c r="O33" t="s">
        <v>327</v>
      </c>
      <c r="P33" t="s">
        <v>403</v>
      </c>
      <c r="Q33" t="s">
        <v>772</v>
      </c>
      <c r="R33" t="s">
        <v>707</v>
      </c>
    </row>
    <row r="34" spans="14:18" x14ac:dyDescent="0.25">
      <c r="N34" t="s">
        <v>581</v>
      </c>
      <c r="O34" t="s">
        <v>329</v>
      </c>
      <c r="P34" t="s">
        <v>405</v>
      </c>
      <c r="Q34" t="s">
        <v>773</v>
      </c>
      <c r="R34" t="s">
        <v>708</v>
      </c>
    </row>
    <row r="35" spans="14:18" x14ac:dyDescent="0.25">
      <c r="N35" t="s">
        <v>582</v>
      </c>
      <c r="O35" t="s">
        <v>331</v>
      </c>
      <c r="P35" t="s">
        <v>406</v>
      </c>
      <c r="Q35" t="s">
        <v>774</v>
      </c>
      <c r="R35" t="s">
        <v>543</v>
      </c>
    </row>
    <row r="36" spans="14:18" x14ac:dyDescent="0.25">
      <c r="N36" t="s">
        <v>583</v>
      </c>
      <c r="O36" t="s">
        <v>333</v>
      </c>
      <c r="P36" t="s">
        <v>408</v>
      </c>
      <c r="Q36" t="s">
        <v>775</v>
      </c>
      <c r="R36" t="s">
        <v>544</v>
      </c>
    </row>
    <row r="37" spans="14:18" x14ac:dyDescent="0.25">
      <c r="N37" t="s">
        <v>735</v>
      </c>
      <c r="O37" t="s">
        <v>335</v>
      </c>
      <c r="P37" t="s">
        <v>409</v>
      </c>
      <c r="Q37" t="s">
        <v>776</v>
      </c>
      <c r="R37" t="s">
        <v>545</v>
      </c>
    </row>
    <row r="38" spans="14:18" x14ac:dyDescent="0.25">
      <c r="N38" t="s">
        <v>584</v>
      </c>
      <c r="O38" t="s">
        <v>600</v>
      </c>
      <c r="P38" t="s">
        <v>410</v>
      </c>
      <c r="Q38" t="s">
        <v>777</v>
      </c>
      <c r="R38" t="s">
        <v>546</v>
      </c>
    </row>
    <row r="39" spans="14:18" x14ac:dyDescent="0.25">
      <c r="N39" t="s">
        <v>585</v>
      </c>
      <c r="O39" t="s">
        <v>601</v>
      </c>
      <c r="P39" t="s">
        <v>411</v>
      </c>
      <c r="Q39" t="s">
        <v>778</v>
      </c>
      <c r="R39" t="s">
        <v>547</v>
      </c>
    </row>
    <row r="40" spans="14:18" x14ac:dyDescent="0.25">
      <c r="N40" t="s">
        <v>731</v>
      </c>
      <c r="O40" t="s">
        <v>602</v>
      </c>
      <c r="P40" t="s">
        <v>413</v>
      </c>
      <c r="Q40" t="s">
        <v>779</v>
      </c>
      <c r="R40" t="s">
        <v>548</v>
      </c>
    </row>
    <row r="41" spans="14:18" x14ac:dyDescent="0.25">
      <c r="N41" t="s">
        <v>736</v>
      </c>
      <c r="O41" t="s">
        <v>603</v>
      </c>
      <c r="P41" t="s">
        <v>414</v>
      </c>
      <c r="Q41" t="s">
        <v>780</v>
      </c>
      <c r="R41" t="s">
        <v>549</v>
      </c>
    </row>
    <row r="42" spans="14:18" x14ac:dyDescent="0.25">
      <c r="N42" t="s">
        <v>586</v>
      </c>
      <c r="O42" t="s">
        <v>340</v>
      </c>
      <c r="P42" t="s">
        <v>415</v>
      </c>
      <c r="Q42" t="s">
        <v>781</v>
      </c>
      <c r="R42" t="s">
        <v>550</v>
      </c>
    </row>
    <row r="43" spans="14:18" x14ac:dyDescent="0.25">
      <c r="N43" t="s">
        <v>587</v>
      </c>
      <c r="O43" t="s">
        <v>342</v>
      </c>
      <c r="P43" t="s">
        <v>417</v>
      </c>
      <c r="Q43" t="s">
        <v>782</v>
      </c>
      <c r="R43" t="s">
        <v>551</v>
      </c>
    </row>
    <row r="44" spans="14:18" x14ac:dyDescent="0.25">
      <c r="N44" t="s">
        <v>588</v>
      </c>
      <c r="O44" t="s">
        <v>343</v>
      </c>
      <c r="P44" t="s">
        <v>418</v>
      </c>
      <c r="Q44" t="s">
        <v>783</v>
      </c>
      <c r="R44" t="s">
        <v>552</v>
      </c>
    </row>
    <row r="45" spans="14:18" x14ac:dyDescent="0.25">
      <c r="N45" t="s">
        <v>732</v>
      </c>
      <c r="O45" t="s">
        <v>345</v>
      </c>
      <c r="P45" t="s">
        <v>419</v>
      </c>
      <c r="Q45" t="s">
        <v>784</v>
      </c>
      <c r="R45" t="s">
        <v>553</v>
      </c>
    </row>
    <row r="46" spans="14:18" x14ac:dyDescent="0.25">
      <c r="N46" t="s">
        <v>589</v>
      </c>
      <c r="O46" t="s">
        <v>347</v>
      </c>
      <c r="P46" t="s">
        <v>421</v>
      </c>
      <c r="Q46" t="s">
        <v>785</v>
      </c>
      <c r="R46" t="s">
        <v>554</v>
      </c>
    </row>
    <row r="47" spans="14:18" x14ac:dyDescent="0.25">
      <c r="N47" t="s">
        <v>100</v>
      </c>
      <c r="P47" t="s">
        <v>422</v>
      </c>
      <c r="Q47" t="s">
        <v>786</v>
      </c>
      <c r="R47" t="s">
        <v>555</v>
      </c>
    </row>
    <row r="48" spans="14:18" x14ac:dyDescent="0.25">
      <c r="N48" t="s">
        <v>102</v>
      </c>
      <c r="P48" t="s">
        <v>423</v>
      </c>
      <c r="Q48" t="s">
        <v>787</v>
      </c>
      <c r="R48" t="s">
        <v>556</v>
      </c>
    </row>
    <row r="49" spans="14:18" x14ac:dyDescent="0.25">
      <c r="N49" t="s">
        <v>104</v>
      </c>
      <c r="P49" t="s">
        <v>425</v>
      </c>
      <c r="Q49" t="s">
        <v>788</v>
      </c>
      <c r="R49" t="s">
        <v>709</v>
      </c>
    </row>
    <row r="50" spans="14:18" x14ac:dyDescent="0.25">
      <c r="N50" t="s">
        <v>106</v>
      </c>
      <c r="P50" t="s">
        <v>426</v>
      </c>
      <c r="Q50" t="s">
        <v>789</v>
      </c>
      <c r="R50" t="s">
        <v>710</v>
      </c>
    </row>
    <row r="51" spans="14:18" x14ac:dyDescent="0.25">
      <c r="N51" t="s">
        <v>108</v>
      </c>
      <c r="P51" t="s">
        <v>428</v>
      </c>
      <c r="Q51" t="s">
        <v>790</v>
      </c>
      <c r="R51" t="s">
        <v>711</v>
      </c>
    </row>
    <row r="52" spans="14:18" x14ac:dyDescent="0.25">
      <c r="N52" t="s">
        <v>110</v>
      </c>
      <c r="P52" t="s">
        <v>429</v>
      </c>
      <c r="Q52" t="s">
        <v>791</v>
      </c>
      <c r="R52" t="s">
        <v>712</v>
      </c>
    </row>
    <row r="53" spans="14:18" x14ac:dyDescent="0.25">
      <c r="N53" t="s">
        <v>112</v>
      </c>
      <c r="P53" t="s">
        <v>604</v>
      </c>
      <c r="Q53" t="s">
        <v>792</v>
      </c>
      <c r="R53" t="s">
        <v>713</v>
      </c>
    </row>
    <row r="54" spans="14:18" x14ac:dyDescent="0.25">
      <c r="N54" t="s">
        <v>114</v>
      </c>
      <c r="P54" t="s">
        <v>605</v>
      </c>
      <c r="Q54" t="s">
        <v>793</v>
      </c>
      <c r="R54" t="s">
        <v>714</v>
      </c>
    </row>
    <row r="55" spans="14:18" x14ac:dyDescent="0.25">
      <c r="N55" t="s">
        <v>116</v>
      </c>
      <c r="P55" t="s">
        <v>431</v>
      </c>
      <c r="Q55" t="s">
        <v>794</v>
      </c>
      <c r="R55" t="s">
        <v>715</v>
      </c>
    </row>
    <row r="56" spans="14:18" x14ac:dyDescent="0.25">
      <c r="N56" t="s">
        <v>118</v>
      </c>
      <c r="P56" t="s">
        <v>432</v>
      </c>
      <c r="Q56" t="s">
        <v>795</v>
      </c>
      <c r="R56" t="s">
        <v>716</v>
      </c>
    </row>
    <row r="57" spans="14:18" x14ac:dyDescent="0.25">
      <c r="N57" t="s">
        <v>120</v>
      </c>
      <c r="P57" t="s">
        <v>433</v>
      </c>
      <c r="Q57" t="s">
        <v>796</v>
      </c>
      <c r="R57" t="s">
        <v>717</v>
      </c>
    </row>
    <row r="58" spans="14:18" x14ac:dyDescent="0.25">
      <c r="N58" t="s">
        <v>122</v>
      </c>
      <c r="P58" t="s">
        <v>435</v>
      </c>
      <c r="Q58" t="s">
        <v>516</v>
      </c>
      <c r="R58" t="s">
        <v>718</v>
      </c>
    </row>
    <row r="59" spans="14:18" x14ac:dyDescent="0.25">
      <c r="N59" t="s">
        <v>124</v>
      </c>
      <c r="P59" t="s">
        <v>436</v>
      </c>
      <c r="Q59" t="s">
        <v>517</v>
      </c>
      <c r="R59" t="s">
        <v>719</v>
      </c>
    </row>
    <row r="60" spans="14:18" x14ac:dyDescent="0.25">
      <c r="N60" t="s">
        <v>125</v>
      </c>
      <c r="P60" t="s">
        <v>606</v>
      </c>
      <c r="Q60" t="s">
        <v>701</v>
      </c>
      <c r="R60" t="s">
        <v>720</v>
      </c>
    </row>
    <row r="61" spans="14:18" x14ac:dyDescent="0.25">
      <c r="N61" t="s">
        <v>126</v>
      </c>
      <c r="P61" t="s">
        <v>607</v>
      </c>
      <c r="Q61" t="s">
        <v>518</v>
      </c>
      <c r="R61" t="s">
        <v>721</v>
      </c>
    </row>
    <row r="62" spans="14:18" x14ac:dyDescent="0.25">
      <c r="N62" t="s">
        <v>741</v>
      </c>
      <c r="P62" t="s">
        <v>437</v>
      </c>
      <c r="R62" t="s">
        <v>722</v>
      </c>
    </row>
    <row r="63" spans="14:18" x14ac:dyDescent="0.25">
      <c r="N63" t="s">
        <v>742</v>
      </c>
      <c r="P63" t="s">
        <v>439</v>
      </c>
      <c r="R63" t="s">
        <v>723</v>
      </c>
    </row>
    <row r="64" spans="14:18" x14ac:dyDescent="0.25">
      <c r="N64" t="s">
        <v>743</v>
      </c>
      <c r="P64" t="s">
        <v>440</v>
      </c>
      <c r="R64" t="s">
        <v>724</v>
      </c>
    </row>
    <row r="65" spans="14:18" x14ac:dyDescent="0.25">
      <c r="N65" t="s">
        <v>128</v>
      </c>
      <c r="P65" t="s">
        <v>441</v>
      </c>
      <c r="R65" t="s">
        <v>725</v>
      </c>
    </row>
    <row r="66" spans="14:18" x14ac:dyDescent="0.25">
      <c r="N66" t="s">
        <v>130</v>
      </c>
      <c r="P66" t="s">
        <v>442</v>
      </c>
      <c r="R66" t="s">
        <v>726</v>
      </c>
    </row>
    <row r="67" spans="14:18" x14ac:dyDescent="0.25">
      <c r="N67" t="s">
        <v>132</v>
      </c>
      <c r="P67" t="s">
        <v>443</v>
      </c>
      <c r="R67" t="s">
        <v>727</v>
      </c>
    </row>
    <row r="68" spans="14:18" x14ac:dyDescent="0.25">
      <c r="N68" t="s">
        <v>134</v>
      </c>
      <c r="P68" t="s">
        <v>444</v>
      </c>
      <c r="R68" t="s">
        <v>672</v>
      </c>
    </row>
    <row r="69" spans="14:18" x14ac:dyDescent="0.25">
      <c r="N69" t="s">
        <v>135</v>
      </c>
      <c r="P69" t="s">
        <v>445</v>
      </c>
      <c r="R69" t="s">
        <v>673</v>
      </c>
    </row>
    <row r="70" spans="14:18" x14ac:dyDescent="0.25">
      <c r="N70" t="s">
        <v>136</v>
      </c>
      <c r="P70" t="s">
        <v>447</v>
      </c>
    </row>
    <row r="71" spans="14:18" x14ac:dyDescent="0.25">
      <c r="N71" t="s">
        <v>138</v>
      </c>
      <c r="P71" t="s">
        <v>449</v>
      </c>
    </row>
    <row r="72" spans="14:18" x14ac:dyDescent="0.25">
      <c r="N72" t="s">
        <v>140</v>
      </c>
      <c r="P72" t="s">
        <v>451</v>
      </c>
    </row>
    <row r="73" spans="14:18" x14ac:dyDescent="0.25">
      <c r="N73" t="s">
        <v>142</v>
      </c>
      <c r="P73" t="s">
        <v>452</v>
      </c>
    </row>
    <row r="74" spans="14:18" x14ac:dyDescent="0.25">
      <c r="N74" t="s">
        <v>144</v>
      </c>
      <c r="P74" t="s">
        <v>751</v>
      </c>
    </row>
    <row r="75" spans="14:18" x14ac:dyDescent="0.25">
      <c r="N75" t="s">
        <v>733</v>
      </c>
      <c r="P75" t="s">
        <v>454</v>
      </c>
    </row>
    <row r="76" spans="14:18" x14ac:dyDescent="0.25">
      <c r="N76" t="s">
        <v>147</v>
      </c>
      <c r="P76" t="s">
        <v>456</v>
      </c>
    </row>
    <row r="77" spans="14:18" x14ac:dyDescent="0.25">
      <c r="N77" t="s">
        <v>2</v>
      </c>
      <c r="P77" t="s">
        <v>738</v>
      </c>
    </row>
    <row r="78" spans="14:18" x14ac:dyDescent="0.25">
      <c r="N78" t="s">
        <v>151</v>
      </c>
      <c r="P78" t="s">
        <v>739</v>
      </c>
    </row>
    <row r="79" spans="14:18" x14ac:dyDescent="0.25">
      <c r="N79" t="s">
        <v>153</v>
      </c>
      <c r="P79" t="s">
        <v>458</v>
      </c>
    </row>
    <row r="80" spans="14:18" x14ac:dyDescent="0.25">
      <c r="N80" t="s">
        <v>155</v>
      </c>
      <c r="P80" t="s">
        <v>459</v>
      </c>
    </row>
    <row r="81" spans="14:16" x14ac:dyDescent="0.25">
      <c r="N81" t="s">
        <v>157</v>
      </c>
      <c r="P81" t="s">
        <v>460</v>
      </c>
    </row>
    <row r="82" spans="14:16" x14ac:dyDescent="0.25">
      <c r="N82" t="s">
        <v>159</v>
      </c>
      <c r="P82" t="s">
        <v>461</v>
      </c>
    </row>
    <row r="83" spans="14:16" x14ac:dyDescent="0.25">
      <c r="N83" t="s">
        <v>160</v>
      </c>
      <c r="P83" t="s">
        <v>463</v>
      </c>
    </row>
    <row r="84" spans="14:16" x14ac:dyDescent="0.25">
      <c r="N84" t="s">
        <v>700</v>
      </c>
      <c r="P84" t="s">
        <v>464</v>
      </c>
    </row>
    <row r="85" spans="14:16" x14ac:dyDescent="0.25">
      <c r="N85" t="s">
        <v>162</v>
      </c>
      <c r="P85" t="s">
        <v>465</v>
      </c>
    </row>
    <row r="86" spans="14:16" x14ac:dyDescent="0.25">
      <c r="N86" t="s">
        <v>164</v>
      </c>
      <c r="P86" t="s">
        <v>467</v>
      </c>
    </row>
    <row r="87" spans="14:16" x14ac:dyDescent="0.25">
      <c r="N87" t="s">
        <v>166</v>
      </c>
      <c r="P87" t="s">
        <v>469</v>
      </c>
    </row>
    <row r="88" spans="14:16" x14ac:dyDescent="0.25">
      <c r="N88" t="s">
        <v>168</v>
      </c>
      <c r="P88" t="s">
        <v>471</v>
      </c>
    </row>
    <row r="89" spans="14:16" x14ac:dyDescent="0.25">
      <c r="N89" t="s">
        <v>169</v>
      </c>
      <c r="P89" t="s">
        <v>472</v>
      </c>
    </row>
    <row r="90" spans="14:16" x14ac:dyDescent="0.25">
      <c r="N90" t="s">
        <v>170</v>
      </c>
      <c r="P90" t="s">
        <v>473</v>
      </c>
    </row>
    <row r="91" spans="14:16" x14ac:dyDescent="0.25">
      <c r="N91" t="s">
        <v>172</v>
      </c>
      <c r="P91" t="s">
        <v>474</v>
      </c>
    </row>
    <row r="92" spans="14:16" x14ac:dyDescent="0.25">
      <c r="N92" t="s">
        <v>174</v>
      </c>
      <c r="P92" t="s">
        <v>475</v>
      </c>
    </row>
    <row r="93" spans="14:16" x14ac:dyDescent="0.25">
      <c r="N93" t="s">
        <v>176</v>
      </c>
      <c r="P93" t="s">
        <v>476</v>
      </c>
    </row>
    <row r="94" spans="14:16" x14ac:dyDescent="0.25">
      <c r="N94" t="s">
        <v>177</v>
      </c>
      <c r="P94" t="s">
        <v>478</v>
      </c>
    </row>
    <row r="95" spans="14:16" x14ac:dyDescent="0.25">
      <c r="N95" t="s">
        <v>178</v>
      </c>
      <c r="P95" t="s">
        <v>479</v>
      </c>
    </row>
    <row r="96" spans="14:16" x14ac:dyDescent="0.25">
      <c r="N96" t="s">
        <v>179</v>
      </c>
      <c r="P96" t="s">
        <v>480</v>
      </c>
    </row>
    <row r="97" spans="14:16" x14ac:dyDescent="0.25">
      <c r="N97" t="s">
        <v>181</v>
      </c>
      <c r="P97" t="s">
        <v>482</v>
      </c>
    </row>
    <row r="98" spans="14:16" x14ac:dyDescent="0.25">
      <c r="N98" t="s">
        <v>183</v>
      </c>
    </row>
    <row r="99" spans="14:16" x14ac:dyDescent="0.25">
      <c r="N99" t="s">
        <v>185</v>
      </c>
    </row>
    <row r="100" spans="14:16" x14ac:dyDescent="0.25">
      <c r="N100" t="s">
        <v>187</v>
      </c>
    </row>
    <row r="101" spans="14:16" x14ac:dyDescent="0.25">
      <c r="N101" t="s">
        <v>189</v>
      </c>
    </row>
    <row r="102" spans="14:16" x14ac:dyDescent="0.25">
      <c r="N102" t="s">
        <v>191</v>
      </c>
    </row>
    <row r="103" spans="14:16" x14ac:dyDescent="0.25">
      <c r="N103" t="s">
        <v>193</v>
      </c>
    </row>
    <row r="104" spans="14:16" x14ac:dyDescent="0.25">
      <c r="N104" t="s">
        <v>625</v>
      </c>
    </row>
    <row r="105" spans="14:16" x14ac:dyDescent="0.25">
      <c r="N105" t="s">
        <v>195</v>
      </c>
    </row>
    <row r="106" spans="14:16" x14ac:dyDescent="0.25">
      <c r="N106" t="s">
        <v>196</v>
      </c>
    </row>
    <row r="107" spans="14:16" x14ac:dyDescent="0.25">
      <c r="N107" t="s">
        <v>740</v>
      </c>
    </row>
    <row r="108" spans="14:16" x14ac:dyDescent="0.25">
      <c r="N108" t="s">
        <v>198</v>
      </c>
    </row>
    <row r="109" spans="14:16" x14ac:dyDescent="0.25">
      <c r="N109" t="s">
        <v>200</v>
      </c>
    </row>
    <row r="110" spans="14:16" x14ac:dyDescent="0.25">
      <c r="N110" t="s">
        <v>202</v>
      </c>
    </row>
    <row r="111" spans="14:16" x14ac:dyDescent="0.25">
      <c r="N111" t="s">
        <v>204</v>
      </c>
    </row>
    <row r="112" spans="14:16" x14ac:dyDescent="0.25">
      <c r="N112" t="s">
        <v>205</v>
      </c>
    </row>
    <row r="113" spans="14:14" x14ac:dyDescent="0.25">
      <c r="N113" t="s">
        <v>207</v>
      </c>
    </row>
    <row r="114" spans="14:14" x14ac:dyDescent="0.25">
      <c r="N114" t="s">
        <v>209</v>
      </c>
    </row>
    <row r="115" spans="14:14" x14ac:dyDescent="0.25">
      <c r="N115" t="s">
        <v>210</v>
      </c>
    </row>
    <row r="116" spans="14:14" x14ac:dyDescent="0.25">
      <c r="N116" t="s">
        <v>212</v>
      </c>
    </row>
    <row r="117" spans="14:14" x14ac:dyDescent="0.25">
      <c r="N117" t="s">
        <v>214</v>
      </c>
    </row>
    <row r="118" spans="14:14" x14ac:dyDescent="0.25">
      <c r="N118" t="s">
        <v>216</v>
      </c>
    </row>
    <row r="119" spans="14:14" x14ac:dyDescent="0.25">
      <c r="N119" t="s">
        <v>217</v>
      </c>
    </row>
    <row r="120" spans="14:14" x14ac:dyDescent="0.25">
      <c r="N120" t="s">
        <v>737</v>
      </c>
    </row>
    <row r="121" spans="14:14" x14ac:dyDescent="0.25">
      <c r="N121" t="s">
        <v>219</v>
      </c>
    </row>
    <row r="122" spans="14:14" x14ac:dyDescent="0.25">
      <c r="N122" t="s">
        <v>221</v>
      </c>
    </row>
    <row r="123" spans="14:14" x14ac:dyDescent="0.25">
      <c r="N123" t="s">
        <v>223</v>
      </c>
    </row>
    <row r="124" spans="14:14" x14ac:dyDescent="0.25">
      <c r="N124" t="s">
        <v>225</v>
      </c>
    </row>
    <row r="125" spans="14:14" x14ac:dyDescent="0.25">
      <c r="N125" t="s">
        <v>227</v>
      </c>
    </row>
    <row r="126" spans="14:14" x14ac:dyDescent="0.25">
      <c r="N126" t="s">
        <v>229</v>
      </c>
    </row>
    <row r="127" spans="14:14" x14ac:dyDescent="0.25">
      <c r="N127" t="s">
        <v>231</v>
      </c>
    </row>
    <row r="128" spans="14:14" x14ac:dyDescent="0.25">
      <c r="N128" t="s">
        <v>233</v>
      </c>
    </row>
    <row r="129" spans="14:14" x14ac:dyDescent="0.25">
      <c r="N129" t="s">
        <v>235</v>
      </c>
    </row>
    <row r="130" spans="14:14" x14ac:dyDescent="0.25">
      <c r="N130" t="s">
        <v>237</v>
      </c>
    </row>
    <row r="131" spans="14:14" x14ac:dyDescent="0.25">
      <c r="N131" t="s">
        <v>239</v>
      </c>
    </row>
    <row r="132" spans="14:14" x14ac:dyDescent="0.25">
      <c r="N132" t="s">
        <v>241</v>
      </c>
    </row>
    <row r="133" spans="14:14" x14ac:dyDescent="0.25">
      <c r="N133" t="s">
        <v>243</v>
      </c>
    </row>
    <row r="134" spans="14:14" x14ac:dyDescent="0.25">
      <c r="N134" t="s">
        <v>244</v>
      </c>
    </row>
    <row r="135" spans="14:14" x14ac:dyDescent="0.25">
      <c r="N135" t="s">
        <v>749</v>
      </c>
    </row>
    <row r="136" spans="14:14" x14ac:dyDescent="0.25">
      <c r="N136" t="s">
        <v>626</v>
      </c>
    </row>
    <row r="137" spans="14:14" x14ac:dyDescent="0.25">
      <c r="N137" t="s">
        <v>247</v>
      </c>
    </row>
    <row r="138" spans="14:14" x14ac:dyDescent="0.25">
      <c r="N138" t="s">
        <v>249</v>
      </c>
    </row>
    <row r="139" spans="14:14" x14ac:dyDescent="0.25">
      <c r="N139" t="s">
        <v>251</v>
      </c>
    </row>
    <row r="140" spans="14:14" x14ac:dyDescent="0.25">
      <c r="N140" t="s">
        <v>253</v>
      </c>
    </row>
    <row r="141" spans="14:14" x14ac:dyDescent="0.25">
      <c r="N141" t="s">
        <v>255</v>
      </c>
    </row>
    <row r="142" spans="14:14" x14ac:dyDescent="0.25">
      <c r="N142" t="s">
        <v>257</v>
      </c>
    </row>
    <row r="143" spans="14:14" x14ac:dyDescent="0.25">
      <c r="N143" t="s">
        <v>259</v>
      </c>
    </row>
    <row r="144" spans="14:14" x14ac:dyDescent="0.25">
      <c r="N144" t="s">
        <v>260</v>
      </c>
    </row>
    <row r="145" spans="14:14" x14ac:dyDescent="0.25">
      <c r="N145" t="s">
        <v>262</v>
      </c>
    </row>
    <row r="146" spans="14:14" x14ac:dyDescent="0.25">
      <c r="N146" t="s">
        <v>263</v>
      </c>
    </row>
    <row r="147" spans="14:14" x14ac:dyDescent="0.25">
      <c r="N147" t="s">
        <v>264</v>
      </c>
    </row>
    <row r="148" spans="14:14" x14ac:dyDescent="0.25">
      <c r="N148" t="s">
        <v>266</v>
      </c>
    </row>
    <row r="149" spans="14:14" x14ac:dyDescent="0.25">
      <c r="N149" t="s">
        <v>750</v>
      </c>
    </row>
    <row r="150" spans="14:14" x14ac:dyDescent="0.25">
      <c r="N150" t="s">
        <v>268</v>
      </c>
    </row>
    <row r="151" spans="14:14" x14ac:dyDescent="0.25">
      <c r="N151" t="s">
        <v>270</v>
      </c>
    </row>
    <row r="152" spans="14:14" x14ac:dyDescent="0.25">
      <c r="N152" t="s">
        <v>272</v>
      </c>
    </row>
    <row r="153" spans="14:14" x14ac:dyDescent="0.25">
      <c r="N153" t="s">
        <v>274</v>
      </c>
    </row>
    <row r="154" spans="14:14" x14ac:dyDescent="0.25">
      <c r="N154" t="s">
        <v>276</v>
      </c>
    </row>
    <row r="155" spans="14:14" x14ac:dyDescent="0.25">
      <c r="N155" t="s">
        <v>277</v>
      </c>
    </row>
  </sheetData>
  <dataValidations count="2">
    <dataValidation type="list" allowBlank="1" showInputMessage="1" showErrorMessage="1" sqref="C2">
      <formula1>groups</formula1>
    </dataValidation>
    <dataValidation type="list" allowBlank="1" showInputMessage="1" showErrorMessage="1" sqref="D2">
      <formula1>INDIRECT($C$2)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D13" workbookViewId="0">
      <selection activeCell="G27" sqref="G27"/>
    </sheetView>
  </sheetViews>
  <sheetFormatPr defaultRowHeight="13.8" x14ac:dyDescent="0.25"/>
  <cols>
    <col min="1" max="1" width="11.09765625" bestFit="1" customWidth="1"/>
    <col min="2" max="2" width="10.09765625" customWidth="1"/>
    <col min="3" max="3" width="16.69921875" bestFit="1" customWidth="1"/>
    <col min="5" max="5" width="12.59765625" bestFit="1" customWidth="1"/>
    <col min="6" max="6" width="9.5" customWidth="1"/>
    <col min="7" max="7" width="12.59765625" bestFit="1" customWidth="1"/>
  </cols>
  <sheetData>
    <row r="1" spans="1:9" ht="24.6" x14ac:dyDescent="0.25">
      <c r="A1" s="44" t="s">
        <v>644</v>
      </c>
      <c r="B1" s="10" t="s">
        <v>652</v>
      </c>
      <c r="C1" s="4" t="s">
        <v>653</v>
      </c>
      <c r="D1" s="4" t="s">
        <v>654</v>
      </c>
      <c r="E1" s="4" t="s">
        <v>655</v>
      </c>
      <c r="F1" s="4" t="s">
        <v>656</v>
      </c>
      <c r="G1" s="4" t="s">
        <v>657</v>
      </c>
      <c r="H1" s="44" t="s">
        <v>1491</v>
      </c>
      <c r="I1" s="44" t="s">
        <v>33</v>
      </c>
    </row>
    <row r="2" spans="1:9" x14ac:dyDescent="0.25">
      <c r="A2" s="4">
        <v>5517</v>
      </c>
      <c r="B2" s="4"/>
      <c r="C2" s="4" t="s">
        <v>1474</v>
      </c>
      <c r="D2" s="4">
        <v>5</v>
      </c>
      <c r="E2" s="4">
        <v>480000</v>
      </c>
      <c r="F2" s="4">
        <v>0</v>
      </c>
      <c r="G2" s="4">
        <f t="shared" ref="G2:G33" si="0">(1-F2)*E2*D2</f>
        <v>2400000</v>
      </c>
      <c r="H2" s="4" t="s">
        <v>5</v>
      </c>
      <c r="I2" s="4">
        <v>13990922</v>
      </c>
    </row>
    <row r="3" spans="1:9" x14ac:dyDescent="0.25">
      <c r="A3" s="4">
        <v>5517</v>
      </c>
      <c r="B3" s="4"/>
      <c r="C3" s="4" t="s">
        <v>1475</v>
      </c>
      <c r="D3" s="4">
        <v>2</v>
      </c>
      <c r="E3" s="4">
        <v>1200000</v>
      </c>
      <c r="F3" s="4">
        <v>0</v>
      </c>
      <c r="G3" s="4">
        <f t="shared" si="0"/>
        <v>2400000</v>
      </c>
      <c r="H3" s="4" t="s">
        <v>5</v>
      </c>
      <c r="I3" s="4">
        <v>13990922</v>
      </c>
    </row>
    <row r="4" spans="1:9" x14ac:dyDescent="0.25">
      <c r="A4" s="4">
        <v>5517</v>
      </c>
      <c r="B4" s="4"/>
      <c r="C4" s="4" t="s">
        <v>1476</v>
      </c>
      <c r="D4" s="4">
        <v>100</v>
      </c>
      <c r="E4" s="4">
        <v>20000</v>
      </c>
      <c r="F4" s="4">
        <v>0</v>
      </c>
      <c r="G4" s="4">
        <f t="shared" si="0"/>
        <v>2000000</v>
      </c>
      <c r="H4" s="4" t="s">
        <v>5</v>
      </c>
      <c r="I4" s="4">
        <v>13990922</v>
      </c>
    </row>
    <row r="5" spans="1:9" x14ac:dyDescent="0.25">
      <c r="A5" s="4">
        <v>5517</v>
      </c>
      <c r="B5" s="4"/>
      <c r="C5" s="4" t="s">
        <v>1477</v>
      </c>
      <c r="D5" s="4">
        <v>1</v>
      </c>
      <c r="E5" s="4">
        <v>1900000</v>
      </c>
      <c r="F5" s="4">
        <v>0</v>
      </c>
      <c r="G5" s="4">
        <f t="shared" si="0"/>
        <v>1900000</v>
      </c>
      <c r="H5" s="4" t="s">
        <v>5</v>
      </c>
      <c r="I5" s="4">
        <v>13990922</v>
      </c>
    </row>
    <row r="6" spans="1:9" x14ac:dyDescent="0.25">
      <c r="A6" s="4">
        <v>5517</v>
      </c>
      <c r="B6" s="4"/>
      <c r="C6" s="4" t="s">
        <v>1478</v>
      </c>
      <c r="D6" s="4">
        <v>10</v>
      </c>
      <c r="E6" s="4">
        <v>400000</v>
      </c>
      <c r="F6" s="4">
        <v>0</v>
      </c>
      <c r="G6" s="4">
        <f t="shared" si="0"/>
        <v>4000000</v>
      </c>
      <c r="H6" s="4" t="s">
        <v>5</v>
      </c>
      <c r="I6" s="4">
        <v>13990922</v>
      </c>
    </row>
    <row r="7" spans="1:9" x14ac:dyDescent="0.25">
      <c r="A7" s="4">
        <v>5517</v>
      </c>
      <c r="B7" s="4"/>
      <c r="C7" s="4" t="s">
        <v>1479</v>
      </c>
      <c r="D7" s="4">
        <v>180</v>
      </c>
      <c r="E7" s="4">
        <v>16000</v>
      </c>
      <c r="F7" s="4">
        <v>0</v>
      </c>
      <c r="G7" s="4">
        <f t="shared" si="0"/>
        <v>2880000</v>
      </c>
      <c r="H7" s="4" t="s">
        <v>5</v>
      </c>
      <c r="I7" s="4">
        <v>13990922</v>
      </c>
    </row>
    <row r="8" spans="1:9" x14ac:dyDescent="0.25">
      <c r="A8" s="4">
        <v>5517</v>
      </c>
      <c r="B8" s="4"/>
      <c r="C8" s="4" t="s">
        <v>1480</v>
      </c>
      <c r="D8" s="4">
        <v>8</v>
      </c>
      <c r="E8" s="4">
        <v>48000</v>
      </c>
      <c r="F8" s="4">
        <v>0</v>
      </c>
      <c r="G8" s="4">
        <f t="shared" si="0"/>
        <v>384000</v>
      </c>
      <c r="H8" s="4" t="s">
        <v>5</v>
      </c>
      <c r="I8" s="4">
        <v>13990922</v>
      </c>
    </row>
    <row r="9" spans="1:9" x14ac:dyDescent="0.25">
      <c r="A9" s="4">
        <v>5517</v>
      </c>
      <c r="B9" s="4"/>
      <c r="C9" s="4" t="s">
        <v>1481</v>
      </c>
      <c r="D9" s="4">
        <v>8</v>
      </c>
      <c r="E9" s="4">
        <v>68000</v>
      </c>
      <c r="F9" s="4">
        <v>0</v>
      </c>
      <c r="G9" s="4">
        <f t="shared" si="0"/>
        <v>544000</v>
      </c>
      <c r="H9" s="4" t="s">
        <v>5</v>
      </c>
      <c r="I9" s="4">
        <v>13990922</v>
      </c>
    </row>
    <row r="10" spans="1:9" x14ac:dyDescent="0.25">
      <c r="A10" s="4">
        <v>5517</v>
      </c>
      <c r="B10" s="4"/>
      <c r="C10" s="4" t="s">
        <v>1482</v>
      </c>
      <c r="D10" s="4">
        <v>144</v>
      </c>
      <c r="E10" s="4">
        <v>55000</v>
      </c>
      <c r="F10" s="4">
        <v>0</v>
      </c>
      <c r="G10" s="4">
        <f t="shared" si="0"/>
        <v>7920000</v>
      </c>
      <c r="H10" s="4" t="s">
        <v>5</v>
      </c>
      <c r="I10" s="4">
        <v>13990922</v>
      </c>
    </row>
    <row r="11" spans="1:9" x14ac:dyDescent="0.25">
      <c r="A11" s="4">
        <v>5517</v>
      </c>
      <c r="B11" s="4"/>
      <c r="C11" s="4" t="s">
        <v>469</v>
      </c>
      <c r="D11" s="4">
        <v>8</v>
      </c>
      <c r="E11" s="4">
        <v>105000</v>
      </c>
      <c r="F11" s="4">
        <v>0</v>
      </c>
      <c r="G11" s="4">
        <f t="shared" si="0"/>
        <v>840000</v>
      </c>
      <c r="H11" s="4" t="s">
        <v>5</v>
      </c>
      <c r="I11" s="4">
        <v>13990922</v>
      </c>
    </row>
    <row r="12" spans="1:9" x14ac:dyDescent="0.25">
      <c r="A12" s="4">
        <v>5517</v>
      </c>
      <c r="B12" s="4"/>
      <c r="C12" s="4" t="s">
        <v>1483</v>
      </c>
      <c r="D12" s="4">
        <v>70</v>
      </c>
      <c r="E12" s="4">
        <v>20000</v>
      </c>
      <c r="F12" s="4">
        <v>0</v>
      </c>
      <c r="G12" s="4">
        <f t="shared" si="0"/>
        <v>1400000</v>
      </c>
      <c r="H12" s="4" t="s">
        <v>5</v>
      </c>
      <c r="I12" s="4">
        <v>13990922</v>
      </c>
    </row>
    <row r="13" spans="1:9" x14ac:dyDescent="0.25">
      <c r="A13" s="4">
        <v>5517</v>
      </c>
      <c r="B13" s="4"/>
      <c r="C13" s="4" t="s">
        <v>1484</v>
      </c>
      <c r="D13" s="4">
        <v>30</v>
      </c>
      <c r="E13" s="4">
        <v>20000</v>
      </c>
      <c r="F13" s="4">
        <v>0</v>
      </c>
      <c r="G13" s="4">
        <f t="shared" si="0"/>
        <v>600000</v>
      </c>
      <c r="H13" s="4" t="s">
        <v>5</v>
      </c>
      <c r="I13" s="4">
        <v>13990922</v>
      </c>
    </row>
    <row r="14" spans="1:9" x14ac:dyDescent="0.25">
      <c r="A14" s="4">
        <v>5517</v>
      </c>
      <c r="B14" s="4"/>
      <c r="C14" s="4" t="s">
        <v>482</v>
      </c>
      <c r="D14" s="4">
        <v>9</v>
      </c>
      <c r="E14" s="4">
        <v>105000</v>
      </c>
      <c r="F14" s="4">
        <v>0</v>
      </c>
      <c r="G14" s="4">
        <f t="shared" si="0"/>
        <v>945000</v>
      </c>
      <c r="H14" s="4" t="s">
        <v>5</v>
      </c>
      <c r="I14" s="4">
        <v>13990922</v>
      </c>
    </row>
    <row r="15" spans="1:9" x14ac:dyDescent="0.25">
      <c r="A15" s="4">
        <v>5517</v>
      </c>
      <c r="B15" s="4"/>
      <c r="C15" s="4" t="s">
        <v>1485</v>
      </c>
      <c r="D15" s="4">
        <v>40</v>
      </c>
      <c r="E15" s="4">
        <v>31500</v>
      </c>
      <c r="F15" s="4">
        <v>0</v>
      </c>
      <c r="G15" s="4">
        <f t="shared" si="0"/>
        <v>1260000</v>
      </c>
      <c r="H15" s="4" t="s">
        <v>5</v>
      </c>
      <c r="I15" s="4">
        <v>13990922</v>
      </c>
    </row>
    <row r="16" spans="1:9" x14ac:dyDescent="0.25">
      <c r="A16" s="4">
        <v>5517</v>
      </c>
      <c r="B16" s="4"/>
      <c r="C16" s="4" t="s">
        <v>110</v>
      </c>
      <c r="D16" s="4">
        <v>100</v>
      </c>
      <c r="E16" s="4">
        <v>22000</v>
      </c>
      <c r="F16" s="4">
        <v>0</v>
      </c>
      <c r="G16" s="4">
        <f t="shared" si="0"/>
        <v>2200000</v>
      </c>
      <c r="H16" s="4" t="s">
        <v>5</v>
      </c>
      <c r="I16" s="4">
        <v>13990922</v>
      </c>
    </row>
    <row r="17" spans="1:9" x14ac:dyDescent="0.25">
      <c r="A17" s="4">
        <v>5517</v>
      </c>
      <c r="B17" s="4"/>
      <c r="C17" s="4" t="s">
        <v>449</v>
      </c>
      <c r="D17" s="4">
        <v>72</v>
      </c>
      <c r="E17" s="4">
        <v>99500</v>
      </c>
      <c r="F17" s="4">
        <v>0</v>
      </c>
      <c r="G17" s="4">
        <f t="shared" si="0"/>
        <v>7164000</v>
      </c>
      <c r="H17" s="4" t="s">
        <v>5</v>
      </c>
      <c r="I17" s="4">
        <v>13990922</v>
      </c>
    </row>
    <row r="18" spans="1:9" x14ac:dyDescent="0.25">
      <c r="A18" s="4">
        <v>5517</v>
      </c>
      <c r="B18" s="4"/>
      <c r="C18" s="4" t="s">
        <v>1486</v>
      </c>
      <c r="D18" s="4">
        <v>50</v>
      </c>
      <c r="E18" s="4">
        <v>11500</v>
      </c>
      <c r="F18" s="4">
        <v>0</v>
      </c>
      <c r="G18" s="4">
        <f t="shared" si="0"/>
        <v>575000</v>
      </c>
      <c r="H18" s="4" t="s">
        <v>5</v>
      </c>
      <c r="I18" s="4">
        <v>13990922</v>
      </c>
    </row>
    <row r="19" spans="1:9" x14ac:dyDescent="0.25">
      <c r="A19" s="4">
        <v>5517</v>
      </c>
      <c r="B19" s="4"/>
      <c r="C19" s="4" t="s">
        <v>411</v>
      </c>
      <c r="D19" s="4">
        <v>150</v>
      </c>
      <c r="E19" s="4">
        <v>40000</v>
      </c>
      <c r="F19" s="4">
        <v>0</v>
      </c>
      <c r="G19" s="4">
        <f t="shared" si="0"/>
        <v>6000000</v>
      </c>
      <c r="H19" s="4" t="s">
        <v>5</v>
      </c>
      <c r="I19" s="4">
        <v>13990922</v>
      </c>
    </row>
    <row r="20" spans="1:9" x14ac:dyDescent="0.25">
      <c r="A20" s="4">
        <v>5517</v>
      </c>
      <c r="B20" s="4"/>
      <c r="C20" s="4" t="s">
        <v>1487</v>
      </c>
      <c r="D20" s="4">
        <v>2</v>
      </c>
      <c r="E20" s="4">
        <v>530000</v>
      </c>
      <c r="F20" s="4">
        <v>0</v>
      </c>
      <c r="G20" s="4">
        <f t="shared" si="0"/>
        <v>1060000</v>
      </c>
      <c r="H20" s="4" t="s">
        <v>5</v>
      </c>
      <c r="I20" s="4">
        <v>13990922</v>
      </c>
    </row>
    <row r="21" spans="1:9" x14ac:dyDescent="0.25">
      <c r="A21" s="4">
        <v>5517</v>
      </c>
      <c r="B21" s="4"/>
      <c r="C21" s="4" t="s">
        <v>1488</v>
      </c>
      <c r="D21" s="4">
        <v>360</v>
      </c>
      <c r="E21" s="4">
        <v>4000</v>
      </c>
      <c r="F21" s="4">
        <v>0</v>
      </c>
      <c r="G21" s="4">
        <f t="shared" si="0"/>
        <v>1440000</v>
      </c>
      <c r="H21" s="4" t="s">
        <v>5</v>
      </c>
      <c r="I21" s="4">
        <v>13990922</v>
      </c>
    </row>
    <row r="22" spans="1:9" x14ac:dyDescent="0.25">
      <c r="A22" s="4">
        <v>5517</v>
      </c>
      <c r="B22" s="4"/>
      <c r="C22" s="4" t="s">
        <v>1489</v>
      </c>
      <c r="D22" s="4">
        <v>60</v>
      </c>
      <c r="E22" s="4">
        <v>32500</v>
      </c>
      <c r="F22" s="4">
        <v>0</v>
      </c>
      <c r="G22" s="4">
        <f t="shared" si="0"/>
        <v>1950000</v>
      </c>
      <c r="H22" s="4" t="s">
        <v>5</v>
      </c>
      <c r="I22" s="4">
        <v>13990922</v>
      </c>
    </row>
    <row r="23" spans="1:9" x14ac:dyDescent="0.25">
      <c r="A23" s="4">
        <v>5517</v>
      </c>
      <c r="B23" s="4"/>
      <c r="C23" s="4" t="s">
        <v>1490</v>
      </c>
      <c r="D23" s="4">
        <v>1</v>
      </c>
      <c r="E23" s="4">
        <v>1450000</v>
      </c>
      <c r="F23" s="4">
        <v>0</v>
      </c>
      <c r="G23" s="4">
        <f t="shared" si="0"/>
        <v>1450000</v>
      </c>
      <c r="H23" s="4" t="s">
        <v>5</v>
      </c>
      <c r="I23" s="4">
        <v>13990922</v>
      </c>
    </row>
    <row r="24" spans="1:9" x14ac:dyDescent="0.25">
      <c r="A24" s="4" t="s">
        <v>1504</v>
      </c>
      <c r="B24" s="4"/>
      <c r="C24" s="4" t="s">
        <v>1499</v>
      </c>
      <c r="D24" s="4">
        <v>100</v>
      </c>
      <c r="E24" s="4">
        <v>18000</v>
      </c>
      <c r="F24" s="4">
        <v>0</v>
      </c>
      <c r="G24" s="4">
        <f t="shared" si="0"/>
        <v>1800000</v>
      </c>
      <c r="H24" s="4" t="s">
        <v>5</v>
      </c>
      <c r="I24" s="52">
        <v>13990926</v>
      </c>
    </row>
    <row r="25" spans="1:9" x14ac:dyDescent="0.25">
      <c r="A25" s="4" t="s">
        <v>1504</v>
      </c>
      <c r="B25" s="4"/>
      <c r="C25" s="4" t="s">
        <v>1502</v>
      </c>
      <c r="D25" s="4">
        <v>24</v>
      </c>
      <c r="E25" s="4">
        <v>55000</v>
      </c>
      <c r="F25" s="4">
        <v>0</v>
      </c>
      <c r="G25" s="4">
        <f t="shared" si="0"/>
        <v>1320000</v>
      </c>
      <c r="H25" s="4" t="s">
        <v>5</v>
      </c>
      <c r="I25" s="52">
        <v>13990926</v>
      </c>
    </row>
    <row r="26" spans="1:9" x14ac:dyDescent="0.25">
      <c r="A26" s="4" t="s">
        <v>1504</v>
      </c>
      <c r="B26" s="4"/>
      <c r="C26" s="4" t="s">
        <v>1480</v>
      </c>
      <c r="D26" s="4">
        <v>10</v>
      </c>
      <c r="E26" s="4">
        <v>68000</v>
      </c>
      <c r="F26" s="4">
        <v>0</v>
      </c>
      <c r="G26" s="4">
        <f t="shared" si="0"/>
        <v>680000</v>
      </c>
      <c r="H26" s="4" t="s">
        <v>5</v>
      </c>
      <c r="I26" s="52">
        <v>13990926</v>
      </c>
    </row>
    <row r="27" spans="1:9" x14ac:dyDescent="0.25">
      <c r="A27" s="4" t="s">
        <v>1504</v>
      </c>
      <c r="B27" s="4"/>
      <c r="C27" s="4" t="s">
        <v>1481</v>
      </c>
      <c r="D27" s="4">
        <v>10</v>
      </c>
      <c r="E27" s="4">
        <v>68000</v>
      </c>
      <c r="F27" s="4">
        <v>0</v>
      </c>
      <c r="G27" s="4">
        <f t="shared" si="0"/>
        <v>680000</v>
      </c>
      <c r="H27" s="4" t="s">
        <v>5</v>
      </c>
      <c r="I27" s="52">
        <v>13990926</v>
      </c>
    </row>
    <row r="28" spans="1:9" x14ac:dyDescent="0.25">
      <c r="A28" s="4" t="s">
        <v>1504</v>
      </c>
      <c r="B28" s="4"/>
      <c r="C28" s="4" t="s">
        <v>1503</v>
      </c>
      <c r="D28" s="4">
        <v>2</v>
      </c>
      <c r="E28" s="4">
        <v>90000</v>
      </c>
      <c r="F28" s="4">
        <v>0</v>
      </c>
      <c r="G28" s="4">
        <f t="shared" si="0"/>
        <v>180000</v>
      </c>
      <c r="H28" s="4" t="s">
        <v>5</v>
      </c>
      <c r="I28" s="52">
        <v>13990926</v>
      </c>
    </row>
    <row r="29" spans="1:9" x14ac:dyDescent="0.25">
      <c r="A29" s="4" t="s">
        <v>1504</v>
      </c>
      <c r="B29" s="4"/>
      <c r="C29" s="4" t="s">
        <v>1483</v>
      </c>
      <c r="D29" s="4">
        <v>100</v>
      </c>
      <c r="E29" s="4">
        <v>20000</v>
      </c>
      <c r="F29" s="4">
        <v>0</v>
      </c>
      <c r="G29" s="4">
        <f t="shared" si="0"/>
        <v>2000000</v>
      </c>
      <c r="H29" s="4" t="s">
        <v>5</v>
      </c>
      <c r="I29" s="52">
        <v>13990926</v>
      </c>
    </row>
    <row r="30" spans="1:9" x14ac:dyDescent="0.25">
      <c r="A30" s="4" t="s">
        <v>1504</v>
      </c>
      <c r="B30" s="4"/>
      <c r="C30" s="4" t="s">
        <v>1484</v>
      </c>
      <c r="D30" s="4">
        <v>100</v>
      </c>
      <c r="E30" s="4">
        <v>20000</v>
      </c>
      <c r="F30" s="4">
        <v>0</v>
      </c>
      <c r="G30" s="4">
        <f t="shared" si="0"/>
        <v>2000000</v>
      </c>
      <c r="H30" s="4" t="s">
        <v>5</v>
      </c>
      <c r="I30" s="52">
        <v>13990926</v>
      </c>
    </row>
    <row r="31" spans="1:9" x14ac:dyDescent="0.25">
      <c r="A31" s="4" t="s">
        <v>1504</v>
      </c>
      <c r="B31" s="4"/>
      <c r="C31" s="4" t="s">
        <v>1500</v>
      </c>
      <c r="D31" s="4">
        <v>48</v>
      </c>
      <c r="E31" s="4">
        <v>70000</v>
      </c>
      <c r="F31" s="4">
        <v>0</v>
      </c>
      <c r="G31" s="4">
        <f t="shared" si="0"/>
        <v>3360000</v>
      </c>
      <c r="H31" s="4" t="s">
        <v>5</v>
      </c>
      <c r="I31" s="52">
        <v>13990926</v>
      </c>
    </row>
    <row r="32" spans="1:9" ht="14.4" thickBot="1" x14ac:dyDescent="0.3">
      <c r="A32" s="54" t="s">
        <v>1504</v>
      </c>
      <c r="B32" s="54"/>
      <c r="C32" s="54" t="s">
        <v>482</v>
      </c>
      <c r="D32" s="54">
        <v>24</v>
      </c>
      <c r="E32" s="54">
        <v>105000</v>
      </c>
      <c r="F32" s="54">
        <v>0</v>
      </c>
      <c r="G32" s="54">
        <f t="shared" si="0"/>
        <v>2520000</v>
      </c>
      <c r="H32" s="54" t="s">
        <v>5</v>
      </c>
      <c r="I32" s="52">
        <v>13990926</v>
      </c>
    </row>
    <row r="33" spans="1:9" x14ac:dyDescent="0.25">
      <c r="A33" s="76" t="s">
        <v>1505</v>
      </c>
      <c r="B33" s="55"/>
      <c r="C33" s="55" t="s">
        <v>469</v>
      </c>
      <c r="D33" s="55">
        <v>10</v>
      </c>
      <c r="E33" s="55">
        <v>135000</v>
      </c>
      <c r="F33" s="55">
        <v>0</v>
      </c>
      <c r="G33" s="66">
        <f t="shared" si="0"/>
        <v>1350000</v>
      </c>
      <c r="H33" s="55" t="s">
        <v>5</v>
      </c>
      <c r="I33" s="67">
        <v>13991001</v>
      </c>
    </row>
    <row r="34" spans="1:9" x14ac:dyDescent="0.25">
      <c r="A34" s="62" t="s">
        <v>1505</v>
      </c>
      <c r="B34" s="4"/>
      <c r="C34" s="4" t="s">
        <v>1506</v>
      </c>
      <c r="D34" s="4">
        <v>200</v>
      </c>
      <c r="E34" s="4">
        <v>13000</v>
      </c>
      <c r="F34" s="4">
        <v>0</v>
      </c>
      <c r="G34" s="53">
        <f t="shared" ref="G34:G57" si="1">(1-F34)*E34*D34</f>
        <v>2600000</v>
      </c>
      <c r="H34" s="4" t="s">
        <v>5</v>
      </c>
      <c r="I34" s="68">
        <v>13991001</v>
      </c>
    </row>
    <row r="35" spans="1:9" x14ac:dyDescent="0.25">
      <c r="A35" s="62" t="s">
        <v>1505</v>
      </c>
      <c r="B35" s="4"/>
      <c r="C35" s="4" t="s">
        <v>1489</v>
      </c>
      <c r="D35" s="4">
        <v>60</v>
      </c>
      <c r="E35" s="4">
        <v>32500</v>
      </c>
      <c r="F35" s="4">
        <v>0</v>
      </c>
      <c r="G35" s="53">
        <f t="shared" si="1"/>
        <v>1950000</v>
      </c>
      <c r="H35" s="4" t="s">
        <v>5</v>
      </c>
      <c r="I35" s="68">
        <v>13991001</v>
      </c>
    </row>
    <row r="36" spans="1:9" x14ac:dyDescent="0.25">
      <c r="A36" s="62" t="s">
        <v>1505</v>
      </c>
      <c r="B36" s="4"/>
      <c r="C36" s="4" t="s">
        <v>1488</v>
      </c>
      <c r="D36" s="4">
        <v>600</v>
      </c>
      <c r="E36" s="4">
        <v>5000</v>
      </c>
      <c r="F36" s="4">
        <v>0</v>
      </c>
      <c r="G36" s="53">
        <f t="shared" si="1"/>
        <v>3000000</v>
      </c>
      <c r="H36" s="4" t="s">
        <v>5</v>
      </c>
      <c r="I36" s="68">
        <v>13991001</v>
      </c>
    </row>
    <row r="37" spans="1:9" x14ac:dyDescent="0.25">
      <c r="A37" s="62" t="s">
        <v>1505</v>
      </c>
      <c r="B37" s="4"/>
      <c r="C37" s="4" t="s">
        <v>1507</v>
      </c>
      <c r="D37" s="4">
        <v>2</v>
      </c>
      <c r="E37" s="4">
        <v>650000</v>
      </c>
      <c r="F37" s="4">
        <v>0</v>
      </c>
      <c r="G37" s="53">
        <f t="shared" si="1"/>
        <v>1300000</v>
      </c>
      <c r="H37" s="4" t="s">
        <v>5</v>
      </c>
      <c r="I37" s="68">
        <v>13991001</v>
      </c>
    </row>
    <row r="38" spans="1:9" x14ac:dyDescent="0.25">
      <c r="A38" s="62" t="s">
        <v>1505</v>
      </c>
      <c r="B38" s="4"/>
      <c r="C38" s="4" t="s">
        <v>1508</v>
      </c>
      <c r="D38" s="4">
        <v>2</v>
      </c>
      <c r="E38" s="4">
        <v>470000</v>
      </c>
      <c r="F38" s="4">
        <v>0</v>
      </c>
      <c r="G38" s="53">
        <f t="shared" si="1"/>
        <v>940000</v>
      </c>
      <c r="H38" s="4" t="s">
        <v>5</v>
      </c>
      <c r="I38" s="68">
        <v>13991001</v>
      </c>
    </row>
    <row r="39" spans="1:9" x14ac:dyDescent="0.25">
      <c r="A39" s="62" t="s">
        <v>1505</v>
      </c>
      <c r="B39" s="4"/>
      <c r="C39" s="4" t="s">
        <v>1509</v>
      </c>
      <c r="D39" s="4">
        <v>24</v>
      </c>
      <c r="E39" s="4">
        <v>78000</v>
      </c>
      <c r="F39" s="4">
        <v>0</v>
      </c>
      <c r="G39" s="53">
        <f t="shared" si="1"/>
        <v>1872000</v>
      </c>
      <c r="H39" s="4" t="s">
        <v>5</v>
      </c>
      <c r="I39" s="68">
        <v>13991001</v>
      </c>
    </row>
    <row r="40" spans="1:9" x14ac:dyDescent="0.25">
      <c r="A40" s="62" t="s">
        <v>1505</v>
      </c>
      <c r="B40" s="4"/>
      <c r="C40" s="4" t="s">
        <v>384</v>
      </c>
      <c r="D40" s="4">
        <v>3</v>
      </c>
      <c r="E40" s="4">
        <v>840000</v>
      </c>
      <c r="F40" s="4">
        <v>0</v>
      </c>
      <c r="G40" s="53">
        <f t="shared" si="1"/>
        <v>2520000</v>
      </c>
      <c r="H40" s="4" t="s">
        <v>5</v>
      </c>
      <c r="I40" s="68">
        <v>13991001</v>
      </c>
    </row>
    <row r="41" spans="1:9" x14ac:dyDescent="0.25">
      <c r="A41" s="62" t="s">
        <v>1505</v>
      </c>
      <c r="B41" s="4"/>
      <c r="C41" s="4" t="s">
        <v>110</v>
      </c>
      <c r="D41" s="4">
        <v>100</v>
      </c>
      <c r="E41" s="4">
        <v>22000</v>
      </c>
      <c r="F41" s="4">
        <v>0</v>
      </c>
      <c r="G41" s="53">
        <f t="shared" si="1"/>
        <v>2200000</v>
      </c>
      <c r="H41" s="4" t="s">
        <v>5</v>
      </c>
      <c r="I41" s="68">
        <v>13991001</v>
      </c>
    </row>
    <row r="42" spans="1:9" x14ac:dyDescent="0.25">
      <c r="A42" s="62" t="s">
        <v>1505</v>
      </c>
      <c r="B42" s="4"/>
      <c r="C42" s="4" t="s">
        <v>1510</v>
      </c>
      <c r="D42" s="4">
        <v>2</v>
      </c>
      <c r="E42" s="4">
        <v>285000</v>
      </c>
      <c r="F42" s="4">
        <v>0</v>
      </c>
      <c r="G42" s="53">
        <f t="shared" si="1"/>
        <v>570000</v>
      </c>
      <c r="H42" s="4" t="s">
        <v>5</v>
      </c>
      <c r="I42" s="68">
        <v>13991001</v>
      </c>
    </row>
    <row r="43" spans="1:9" x14ac:dyDescent="0.25">
      <c r="A43" s="62" t="s">
        <v>1505</v>
      </c>
      <c r="B43" s="4"/>
      <c r="C43" s="4" t="s">
        <v>1511</v>
      </c>
      <c r="D43" s="4">
        <v>12</v>
      </c>
      <c r="E43" s="4">
        <v>39000</v>
      </c>
      <c r="F43" s="4">
        <v>0</v>
      </c>
      <c r="G43" s="53">
        <f t="shared" si="1"/>
        <v>468000</v>
      </c>
      <c r="H43" s="4" t="s">
        <v>5</v>
      </c>
      <c r="I43" s="68">
        <v>13991001</v>
      </c>
    </row>
    <row r="44" spans="1:9" x14ac:dyDescent="0.25">
      <c r="A44" s="62" t="s">
        <v>1505</v>
      </c>
      <c r="B44" s="4"/>
      <c r="C44" s="4" t="s">
        <v>1512</v>
      </c>
      <c r="D44" s="4">
        <v>12</v>
      </c>
      <c r="E44" s="4">
        <v>120000</v>
      </c>
      <c r="F44" s="4">
        <v>0</v>
      </c>
      <c r="G44" s="53">
        <f t="shared" si="1"/>
        <v>1440000</v>
      </c>
      <c r="H44" s="4" t="s">
        <v>5</v>
      </c>
      <c r="I44" s="68">
        <v>13991001</v>
      </c>
    </row>
    <row r="45" spans="1:9" x14ac:dyDescent="0.25">
      <c r="A45" s="62" t="s">
        <v>1505</v>
      </c>
      <c r="B45" s="4"/>
      <c r="C45" s="4" t="s">
        <v>1513</v>
      </c>
      <c r="D45" s="4">
        <v>24</v>
      </c>
      <c r="E45" s="4">
        <v>34000</v>
      </c>
      <c r="F45" s="4">
        <v>0</v>
      </c>
      <c r="G45" s="53">
        <f t="shared" si="1"/>
        <v>816000</v>
      </c>
      <c r="H45" s="4" t="s">
        <v>5</v>
      </c>
      <c r="I45" s="68">
        <v>13991001</v>
      </c>
    </row>
    <row r="46" spans="1:9" x14ac:dyDescent="0.25">
      <c r="A46" s="62" t="s">
        <v>1505</v>
      </c>
      <c r="B46" s="4"/>
      <c r="C46" s="4" t="s">
        <v>1483</v>
      </c>
      <c r="D46" s="4">
        <v>100</v>
      </c>
      <c r="E46" s="4">
        <v>19000</v>
      </c>
      <c r="F46" s="4">
        <v>0</v>
      </c>
      <c r="G46" s="53">
        <f t="shared" si="1"/>
        <v>1900000</v>
      </c>
      <c r="H46" s="4" t="s">
        <v>5</v>
      </c>
      <c r="I46" s="68">
        <v>13991001</v>
      </c>
    </row>
    <row r="47" spans="1:9" x14ac:dyDescent="0.25">
      <c r="A47" s="62" t="s">
        <v>1505</v>
      </c>
      <c r="B47" s="4"/>
      <c r="C47" s="4" t="s">
        <v>1514</v>
      </c>
      <c r="D47" s="4">
        <v>2</v>
      </c>
      <c r="E47" s="4">
        <v>320000</v>
      </c>
      <c r="F47" s="4">
        <v>0</v>
      </c>
      <c r="G47" s="53">
        <f t="shared" si="1"/>
        <v>640000</v>
      </c>
      <c r="H47" s="4" t="s">
        <v>5</v>
      </c>
      <c r="I47" s="68">
        <v>13991001</v>
      </c>
    </row>
    <row r="48" spans="1:9" x14ac:dyDescent="0.25">
      <c r="A48" s="62" t="s">
        <v>1505</v>
      </c>
      <c r="B48" s="4"/>
      <c r="C48" s="4" t="s">
        <v>1515</v>
      </c>
      <c r="D48" s="4">
        <v>4</v>
      </c>
      <c r="E48" s="4">
        <v>300000</v>
      </c>
      <c r="F48" s="4">
        <v>0</v>
      </c>
      <c r="G48" s="53">
        <f t="shared" si="1"/>
        <v>1200000</v>
      </c>
      <c r="H48" s="4" t="s">
        <v>5</v>
      </c>
      <c r="I48" s="68">
        <v>13991001</v>
      </c>
    </row>
    <row r="49" spans="1:10" x14ac:dyDescent="0.25">
      <c r="A49" s="62" t="s">
        <v>1505</v>
      </c>
      <c r="B49" s="4"/>
      <c r="C49" s="4" t="s">
        <v>1516</v>
      </c>
      <c r="D49" s="4">
        <v>12</v>
      </c>
      <c r="E49" s="4">
        <v>59000</v>
      </c>
      <c r="F49" s="4">
        <v>0</v>
      </c>
      <c r="G49" s="53">
        <f t="shared" si="1"/>
        <v>708000</v>
      </c>
      <c r="H49" s="4" t="s">
        <v>5</v>
      </c>
      <c r="I49" s="68">
        <v>13991001</v>
      </c>
    </row>
    <row r="50" spans="1:10" x14ac:dyDescent="0.25">
      <c r="A50" s="62" t="s">
        <v>1505</v>
      </c>
      <c r="B50" s="4"/>
      <c r="C50" s="4" t="s">
        <v>1517</v>
      </c>
      <c r="D50" s="4">
        <v>20</v>
      </c>
      <c r="E50" s="4">
        <v>210000</v>
      </c>
      <c r="F50" s="4">
        <v>0</v>
      </c>
      <c r="G50" s="53">
        <f t="shared" si="1"/>
        <v>4200000</v>
      </c>
      <c r="H50" s="4" t="s">
        <v>5</v>
      </c>
      <c r="I50" s="68">
        <v>13991001</v>
      </c>
    </row>
    <row r="51" spans="1:10" x14ac:dyDescent="0.25">
      <c r="A51" s="62" t="s">
        <v>1505</v>
      </c>
      <c r="B51" s="4"/>
      <c r="C51" s="4" t="s">
        <v>1518</v>
      </c>
      <c r="D51" s="4">
        <v>250</v>
      </c>
      <c r="E51" s="4">
        <v>3500</v>
      </c>
      <c r="F51" s="4">
        <v>0</v>
      </c>
      <c r="G51" s="53">
        <f t="shared" si="1"/>
        <v>875000</v>
      </c>
      <c r="H51" s="4" t="s">
        <v>5</v>
      </c>
      <c r="I51" s="68">
        <v>13991001</v>
      </c>
    </row>
    <row r="52" spans="1:10" ht="14.4" thickBot="1" x14ac:dyDescent="0.3">
      <c r="A52" s="63" t="s">
        <v>1505</v>
      </c>
      <c r="B52" s="56"/>
      <c r="C52" s="56" t="s">
        <v>1519</v>
      </c>
      <c r="D52" s="56">
        <v>500</v>
      </c>
      <c r="E52" s="56">
        <v>5000</v>
      </c>
      <c r="F52" s="56">
        <v>0</v>
      </c>
      <c r="G52" s="69">
        <f t="shared" si="1"/>
        <v>2500000</v>
      </c>
      <c r="H52" s="56" t="s">
        <v>5</v>
      </c>
      <c r="I52" s="70">
        <v>13991001</v>
      </c>
    </row>
    <row r="53" spans="1:10" x14ac:dyDescent="0.25">
      <c r="A53" s="71" t="s">
        <v>1523</v>
      </c>
      <c r="B53" s="72"/>
      <c r="C53" s="73" t="s">
        <v>1524</v>
      </c>
      <c r="D53" s="73">
        <v>12</v>
      </c>
      <c r="E53" s="73">
        <v>75000</v>
      </c>
      <c r="F53" s="73">
        <v>0</v>
      </c>
      <c r="G53" s="74">
        <f t="shared" si="1"/>
        <v>900000</v>
      </c>
      <c r="H53" s="72" t="s">
        <v>1532</v>
      </c>
      <c r="I53" s="75">
        <v>13991001</v>
      </c>
    </row>
    <row r="54" spans="1:10" x14ac:dyDescent="0.25">
      <c r="A54" s="62" t="s">
        <v>1523</v>
      </c>
      <c r="B54" s="8"/>
      <c r="C54" s="44" t="s">
        <v>1525</v>
      </c>
      <c r="D54" s="44">
        <v>60</v>
      </c>
      <c r="E54" s="44">
        <v>36000</v>
      </c>
      <c r="F54" s="4">
        <v>0</v>
      </c>
      <c r="G54" s="53">
        <f t="shared" si="1"/>
        <v>2160000</v>
      </c>
      <c r="H54" s="8" t="s">
        <v>1532</v>
      </c>
      <c r="I54" s="68">
        <v>13991001</v>
      </c>
    </row>
    <row r="55" spans="1:10" x14ac:dyDescent="0.25">
      <c r="A55" s="62" t="s">
        <v>1523</v>
      </c>
      <c r="B55" s="8"/>
      <c r="C55" s="44" t="s">
        <v>1526</v>
      </c>
      <c r="D55" s="44">
        <v>1</v>
      </c>
      <c r="E55" s="44">
        <v>300000</v>
      </c>
      <c r="F55" s="4">
        <v>0</v>
      </c>
      <c r="G55" s="53">
        <f t="shared" si="1"/>
        <v>300000</v>
      </c>
      <c r="H55" s="8" t="s">
        <v>1532</v>
      </c>
      <c r="I55" s="68">
        <v>13991001</v>
      </c>
      <c r="J55" t="s">
        <v>148</v>
      </c>
    </row>
    <row r="56" spans="1:10" x14ac:dyDescent="0.25">
      <c r="A56" s="62" t="s">
        <v>1523</v>
      </c>
      <c r="B56" s="8"/>
      <c r="C56" s="44" t="s">
        <v>1527</v>
      </c>
      <c r="D56" s="44">
        <v>1</v>
      </c>
      <c r="E56" s="44">
        <v>260000</v>
      </c>
      <c r="F56" s="4">
        <v>0</v>
      </c>
      <c r="G56" s="53">
        <f t="shared" si="1"/>
        <v>260000</v>
      </c>
      <c r="H56" s="8" t="s">
        <v>1532</v>
      </c>
      <c r="I56" s="68">
        <v>13991001</v>
      </c>
      <c r="J56" t="s">
        <v>148</v>
      </c>
    </row>
    <row r="57" spans="1:10" x14ac:dyDescent="0.25">
      <c r="A57" s="62" t="s">
        <v>1523</v>
      </c>
      <c r="B57" s="8"/>
      <c r="C57" s="44" t="s">
        <v>1528</v>
      </c>
      <c r="D57" s="44">
        <v>1</v>
      </c>
      <c r="E57" s="44">
        <v>100000</v>
      </c>
      <c r="F57" s="4">
        <v>0</v>
      </c>
      <c r="G57" s="53">
        <f t="shared" si="1"/>
        <v>100000</v>
      </c>
      <c r="H57" s="8" t="s">
        <v>1532</v>
      </c>
      <c r="I57" s="68">
        <v>13991001</v>
      </c>
      <c r="J57" t="s">
        <v>148</v>
      </c>
    </row>
    <row r="58" spans="1:10" ht="14.4" thickBot="1" x14ac:dyDescent="0.3">
      <c r="A58" s="63" t="s">
        <v>1523</v>
      </c>
      <c r="B58" s="64"/>
      <c r="C58" s="65" t="s">
        <v>1529</v>
      </c>
      <c r="D58" s="65">
        <v>-134</v>
      </c>
      <c r="E58" s="65">
        <v>3000</v>
      </c>
      <c r="F58" s="56">
        <v>0</v>
      </c>
      <c r="G58" s="69">
        <v>-400000</v>
      </c>
      <c r="H58" s="64" t="s">
        <v>1532</v>
      </c>
      <c r="I58" s="70">
        <v>13991001</v>
      </c>
      <c r="J58" t="s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17" sqref="A17"/>
    </sheetView>
  </sheetViews>
  <sheetFormatPr defaultRowHeight="13.8" x14ac:dyDescent="0.25"/>
  <cols>
    <col min="4" max="4" width="9.3984375" customWidth="1"/>
    <col min="5" max="5" width="13.69921875" bestFit="1" customWidth="1"/>
    <col min="11" max="11" width="18.3984375" bestFit="1" customWidth="1"/>
    <col min="13" max="13" width="11.59765625" bestFit="1" customWidth="1"/>
    <col min="14" max="14" width="13.69921875" bestFit="1" customWidth="1"/>
  </cols>
  <sheetData>
    <row r="1" spans="1:14" x14ac:dyDescent="0.25"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650</v>
      </c>
      <c r="H1" t="s">
        <v>651</v>
      </c>
      <c r="K1" s="4" t="s">
        <v>32</v>
      </c>
      <c r="L1" s="4" t="s">
        <v>33</v>
      </c>
      <c r="M1" s="4" t="s">
        <v>34</v>
      </c>
    </row>
    <row r="2" spans="1:14" ht="24.6" x14ac:dyDescent="0.25">
      <c r="A2">
        <v>0</v>
      </c>
      <c r="B2" t="s">
        <v>684</v>
      </c>
      <c r="C2" t="s">
        <v>685</v>
      </c>
      <c r="D2" t="s">
        <v>685</v>
      </c>
      <c r="E2">
        <v>42694600</v>
      </c>
      <c r="K2" s="1" t="s">
        <v>0</v>
      </c>
      <c r="L2" s="3"/>
      <c r="M2" s="2">
        <v>110</v>
      </c>
      <c r="N2" s="6">
        <f>M2*1000</f>
        <v>110000</v>
      </c>
    </row>
    <row r="3" spans="1:14" ht="24.6" x14ac:dyDescent="0.25">
      <c r="A3" s="12">
        <v>1</v>
      </c>
      <c r="B3" s="12" t="s">
        <v>29</v>
      </c>
      <c r="C3" s="12" t="s">
        <v>683</v>
      </c>
      <c r="D3" s="12" t="s">
        <v>683</v>
      </c>
      <c r="E3" s="13">
        <v>500000</v>
      </c>
      <c r="F3" s="12" t="s">
        <v>649</v>
      </c>
      <c r="G3" s="12">
        <v>13981219</v>
      </c>
      <c r="H3" s="12" t="s">
        <v>29</v>
      </c>
      <c r="K3" s="1" t="s">
        <v>1</v>
      </c>
      <c r="L3" s="3"/>
      <c r="M3" s="2">
        <v>35</v>
      </c>
      <c r="N3" s="6">
        <f t="shared" ref="N3:N31" si="0">M3*1000</f>
        <v>35000</v>
      </c>
    </row>
    <row r="4" spans="1:14" ht="24.6" x14ac:dyDescent="0.25">
      <c r="A4">
        <v>2</v>
      </c>
      <c r="B4">
        <v>5100020</v>
      </c>
      <c r="C4">
        <v>2210</v>
      </c>
      <c r="D4">
        <v>13981219</v>
      </c>
      <c r="E4" s="6">
        <v>8515000</v>
      </c>
      <c r="F4" t="s">
        <v>649</v>
      </c>
      <c r="G4">
        <v>13981219</v>
      </c>
      <c r="K4" s="1" t="s">
        <v>2</v>
      </c>
      <c r="L4" s="3"/>
      <c r="M4" s="2">
        <v>50</v>
      </c>
      <c r="N4" s="6">
        <f t="shared" si="0"/>
        <v>50000</v>
      </c>
    </row>
    <row r="5" spans="1:14" ht="24.6" x14ac:dyDescent="0.25">
      <c r="A5">
        <v>3</v>
      </c>
      <c r="B5">
        <v>5100025</v>
      </c>
      <c r="C5">
        <v>2211</v>
      </c>
      <c r="D5" s="7">
        <v>13981219</v>
      </c>
      <c r="E5" s="6">
        <v>1040000</v>
      </c>
      <c r="F5" t="s">
        <v>649</v>
      </c>
      <c r="G5">
        <v>13981219</v>
      </c>
      <c r="K5" s="1" t="s">
        <v>3</v>
      </c>
      <c r="L5" s="3"/>
      <c r="M5" s="2">
        <v>118</v>
      </c>
      <c r="N5" s="6">
        <f t="shared" si="0"/>
        <v>118000</v>
      </c>
    </row>
    <row r="6" spans="1:14" ht="24.6" x14ac:dyDescent="0.25">
      <c r="A6">
        <v>4</v>
      </c>
      <c r="B6">
        <v>5100026</v>
      </c>
      <c r="C6">
        <v>2212</v>
      </c>
      <c r="D6">
        <v>13981221</v>
      </c>
      <c r="E6" s="6">
        <v>4590000</v>
      </c>
      <c r="F6" t="s">
        <v>649</v>
      </c>
      <c r="G6">
        <v>13981221</v>
      </c>
      <c r="K6" s="1" t="s">
        <v>4</v>
      </c>
      <c r="L6" s="3"/>
      <c r="M6" s="2">
        <v>137</v>
      </c>
      <c r="N6" s="6">
        <f t="shared" si="0"/>
        <v>137000</v>
      </c>
    </row>
    <row r="7" spans="1:14" ht="24.6" x14ac:dyDescent="0.25">
      <c r="A7">
        <v>5</v>
      </c>
      <c r="B7" t="s">
        <v>0</v>
      </c>
      <c r="D7">
        <v>13981221</v>
      </c>
      <c r="E7" s="6">
        <v>30000</v>
      </c>
      <c r="F7" t="s">
        <v>649</v>
      </c>
      <c r="G7">
        <v>13981221</v>
      </c>
      <c r="K7" s="1" t="s">
        <v>5</v>
      </c>
      <c r="L7" s="3" t="s">
        <v>6</v>
      </c>
      <c r="M7" s="2">
        <v>2587</v>
      </c>
      <c r="N7" s="6">
        <f t="shared" si="0"/>
        <v>2587000</v>
      </c>
    </row>
    <row r="8" spans="1:14" ht="24.6" x14ac:dyDescent="0.25">
      <c r="A8">
        <v>6</v>
      </c>
      <c r="B8" s="12" t="s">
        <v>29</v>
      </c>
      <c r="D8">
        <v>13981225</v>
      </c>
      <c r="E8" s="6">
        <v>1160000</v>
      </c>
      <c r="F8" t="s">
        <v>649</v>
      </c>
      <c r="G8">
        <v>13981225</v>
      </c>
      <c r="K8" s="1" t="s">
        <v>7</v>
      </c>
      <c r="L8" s="3"/>
      <c r="M8" s="2">
        <v>120</v>
      </c>
      <c r="N8" s="6">
        <f t="shared" si="0"/>
        <v>120000</v>
      </c>
    </row>
    <row r="9" spans="1:14" ht="24.6" x14ac:dyDescent="0.25">
      <c r="A9">
        <v>7</v>
      </c>
      <c r="B9" t="s">
        <v>686</v>
      </c>
      <c r="D9">
        <v>13981225</v>
      </c>
      <c r="E9" s="6">
        <v>2964000</v>
      </c>
      <c r="F9" t="s">
        <v>649</v>
      </c>
      <c r="G9">
        <v>13981225</v>
      </c>
      <c r="K9" s="1" t="s">
        <v>8</v>
      </c>
      <c r="L9" s="3"/>
      <c r="M9" s="2">
        <v>101</v>
      </c>
      <c r="N9" s="6">
        <f t="shared" si="0"/>
        <v>101000</v>
      </c>
    </row>
    <row r="10" spans="1:14" ht="24.6" x14ac:dyDescent="0.25">
      <c r="K10" s="1" t="s">
        <v>9</v>
      </c>
      <c r="L10" s="3"/>
      <c r="M10" s="2">
        <v>30</v>
      </c>
      <c r="N10" s="6">
        <f t="shared" si="0"/>
        <v>30000</v>
      </c>
    </row>
    <row r="11" spans="1:14" ht="24.6" x14ac:dyDescent="0.25">
      <c r="K11" s="1" t="s">
        <v>5</v>
      </c>
      <c r="L11" s="3" t="s">
        <v>10</v>
      </c>
      <c r="M11" s="2">
        <v>197.6</v>
      </c>
      <c r="N11" s="6">
        <f t="shared" si="0"/>
        <v>197600</v>
      </c>
    </row>
    <row r="12" spans="1:14" ht="24.6" x14ac:dyDescent="0.25">
      <c r="K12" s="1" t="s">
        <v>11</v>
      </c>
      <c r="L12" s="3"/>
      <c r="M12" s="2">
        <v>95</v>
      </c>
      <c r="N12" s="6">
        <f t="shared" si="0"/>
        <v>95000</v>
      </c>
    </row>
    <row r="13" spans="1:14" ht="24.6" x14ac:dyDescent="0.25">
      <c r="K13" s="1" t="s">
        <v>5</v>
      </c>
      <c r="L13" s="3" t="s">
        <v>12</v>
      </c>
      <c r="M13" s="2">
        <v>614</v>
      </c>
      <c r="N13" s="6">
        <f t="shared" si="0"/>
        <v>614000</v>
      </c>
    </row>
    <row r="14" spans="1:14" ht="24.6" x14ac:dyDescent="0.25">
      <c r="K14" s="1" t="s">
        <v>5</v>
      </c>
      <c r="L14" s="3" t="s">
        <v>13</v>
      </c>
      <c r="M14" s="2">
        <v>799</v>
      </c>
      <c r="N14" s="6">
        <f t="shared" si="0"/>
        <v>799000</v>
      </c>
    </row>
    <row r="15" spans="1:14" ht="24.6" x14ac:dyDescent="0.25">
      <c r="K15" s="1" t="s">
        <v>5</v>
      </c>
      <c r="L15" s="3" t="s">
        <v>15</v>
      </c>
      <c r="M15" s="2">
        <v>1224</v>
      </c>
      <c r="N15" s="6">
        <f t="shared" si="0"/>
        <v>1224000</v>
      </c>
    </row>
    <row r="16" spans="1:14" ht="24.6" x14ac:dyDescent="0.25">
      <c r="K16" s="1" t="s">
        <v>5</v>
      </c>
      <c r="L16" s="3" t="s">
        <v>14</v>
      </c>
      <c r="M16" s="2">
        <v>1113</v>
      </c>
      <c r="N16" s="6">
        <f t="shared" si="0"/>
        <v>1113000</v>
      </c>
    </row>
    <row r="17" spans="11:14" ht="24.6" x14ac:dyDescent="0.25">
      <c r="K17" s="1" t="s">
        <v>16</v>
      </c>
      <c r="L17" s="3" t="s">
        <v>14</v>
      </c>
      <c r="M17" s="2">
        <v>90</v>
      </c>
      <c r="N17" s="6">
        <f t="shared" si="0"/>
        <v>90000</v>
      </c>
    </row>
    <row r="18" spans="11:14" ht="24.6" x14ac:dyDescent="0.25">
      <c r="K18" s="1" t="s">
        <v>17</v>
      </c>
      <c r="L18" s="3" t="s">
        <v>14</v>
      </c>
      <c r="M18" s="2">
        <v>180</v>
      </c>
      <c r="N18" s="6">
        <f t="shared" si="0"/>
        <v>180000</v>
      </c>
    </row>
    <row r="19" spans="11:14" ht="24.6" x14ac:dyDescent="0.25">
      <c r="K19" s="1" t="s">
        <v>18</v>
      </c>
      <c r="L19" s="3" t="s">
        <v>14</v>
      </c>
      <c r="M19" s="2">
        <v>66</v>
      </c>
      <c r="N19" s="6">
        <f t="shared" si="0"/>
        <v>66000</v>
      </c>
    </row>
    <row r="20" spans="11:14" ht="24.6" x14ac:dyDescent="0.25">
      <c r="K20" s="1" t="s">
        <v>19</v>
      </c>
      <c r="L20" s="3"/>
      <c r="M20" s="2">
        <v>15076</v>
      </c>
      <c r="N20" s="6">
        <f t="shared" si="0"/>
        <v>15076000</v>
      </c>
    </row>
    <row r="21" spans="11:14" ht="24.6" x14ac:dyDescent="0.25">
      <c r="K21" s="1" t="s">
        <v>20</v>
      </c>
      <c r="L21" s="3"/>
      <c r="M21" s="2">
        <v>70</v>
      </c>
      <c r="N21" s="6">
        <f t="shared" si="0"/>
        <v>70000</v>
      </c>
    </row>
    <row r="22" spans="11:14" ht="24.6" x14ac:dyDescent="0.25">
      <c r="K22" s="1" t="s">
        <v>5</v>
      </c>
      <c r="L22" s="3" t="s">
        <v>21</v>
      </c>
      <c r="M22" s="2">
        <v>77</v>
      </c>
      <c r="N22" s="6">
        <f t="shared" si="0"/>
        <v>77000</v>
      </c>
    </row>
    <row r="23" spans="11:14" ht="24.6" x14ac:dyDescent="0.25">
      <c r="K23" s="1" t="s">
        <v>22</v>
      </c>
      <c r="L23" s="3" t="s">
        <v>23</v>
      </c>
      <c r="M23" s="2">
        <v>53</v>
      </c>
      <c r="N23" s="6">
        <f t="shared" si="0"/>
        <v>53000</v>
      </c>
    </row>
    <row r="24" spans="11:14" ht="24.6" x14ac:dyDescent="0.25">
      <c r="K24" s="1" t="s">
        <v>24</v>
      </c>
      <c r="L24" s="3" t="s">
        <v>23</v>
      </c>
      <c r="M24" s="2">
        <v>655</v>
      </c>
      <c r="N24" s="6">
        <f t="shared" si="0"/>
        <v>655000</v>
      </c>
    </row>
    <row r="25" spans="11:14" ht="24.6" x14ac:dyDescent="0.25">
      <c r="K25" s="1" t="s">
        <v>25</v>
      </c>
      <c r="L25" s="3" t="s">
        <v>30</v>
      </c>
      <c r="M25" s="2">
        <v>1569</v>
      </c>
      <c r="N25" s="6">
        <f t="shared" si="0"/>
        <v>1569000</v>
      </c>
    </row>
    <row r="26" spans="11:14" ht="24.6" x14ac:dyDescent="0.25">
      <c r="K26" s="1" t="s">
        <v>5</v>
      </c>
      <c r="L26" s="3" t="s">
        <v>30</v>
      </c>
      <c r="M26" s="2">
        <v>15056</v>
      </c>
      <c r="N26" s="6">
        <f t="shared" si="0"/>
        <v>15056000</v>
      </c>
    </row>
    <row r="27" spans="11:14" ht="24.6" x14ac:dyDescent="0.25">
      <c r="K27" s="1" t="s">
        <v>26</v>
      </c>
      <c r="L27" s="3" t="s">
        <v>30</v>
      </c>
      <c r="M27" s="2">
        <v>1359</v>
      </c>
      <c r="N27" s="6">
        <f t="shared" si="0"/>
        <v>1359000</v>
      </c>
    </row>
    <row r="28" spans="11:14" ht="24.6" x14ac:dyDescent="0.25">
      <c r="K28" s="1" t="s">
        <v>27</v>
      </c>
      <c r="L28" s="3" t="s">
        <v>30</v>
      </c>
      <c r="M28" s="2">
        <v>510</v>
      </c>
      <c r="N28" s="6">
        <f t="shared" si="0"/>
        <v>510000</v>
      </c>
    </row>
    <row r="29" spans="11:14" ht="24.6" x14ac:dyDescent="0.25">
      <c r="K29" s="1" t="s">
        <v>0</v>
      </c>
      <c r="L29" s="3" t="s">
        <v>30</v>
      </c>
      <c r="M29" s="2">
        <v>55</v>
      </c>
      <c r="N29" s="6">
        <f t="shared" si="0"/>
        <v>55000</v>
      </c>
    </row>
    <row r="30" spans="11:14" ht="24.6" x14ac:dyDescent="0.25">
      <c r="K30" s="1" t="s">
        <v>28</v>
      </c>
      <c r="L30" s="3" t="s">
        <v>31</v>
      </c>
      <c r="M30" s="2">
        <v>463</v>
      </c>
      <c r="N30" s="6">
        <f t="shared" si="0"/>
        <v>463000</v>
      </c>
    </row>
    <row r="31" spans="11:14" ht="24.6" x14ac:dyDescent="0.25">
      <c r="K31" s="1" t="s">
        <v>29</v>
      </c>
      <c r="L31" s="3" t="s">
        <v>12</v>
      </c>
      <c r="M31" s="2">
        <v>85</v>
      </c>
      <c r="N31" s="6">
        <f t="shared" si="0"/>
        <v>85000</v>
      </c>
    </row>
    <row r="32" spans="11:14" x14ac:dyDescent="0.25">
      <c r="N32" s="11">
        <f>SUM(N2:N31)</f>
        <v>42694600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workbookViewId="0">
      <selection activeCell="A49" sqref="A49"/>
    </sheetView>
  </sheetViews>
  <sheetFormatPr defaultRowHeight="13.8" x14ac:dyDescent="0.25"/>
  <cols>
    <col min="3" max="3" width="27.59765625" bestFit="1" customWidth="1"/>
  </cols>
  <sheetData>
    <row r="1" spans="1:7" x14ac:dyDescent="0.25">
      <c r="A1" t="s">
        <v>644</v>
      </c>
      <c r="B1" t="s">
        <v>652</v>
      </c>
      <c r="C1" t="s">
        <v>653</v>
      </c>
      <c r="D1" t="s">
        <v>1539</v>
      </c>
      <c r="E1" t="s">
        <v>655</v>
      </c>
      <c r="F1" t="s">
        <v>656</v>
      </c>
      <c r="G1" t="s">
        <v>657</v>
      </c>
    </row>
    <row r="2" spans="1:7" x14ac:dyDescent="0.25">
      <c r="A2" t="s">
        <v>1536</v>
      </c>
      <c r="C2" t="s">
        <v>71</v>
      </c>
      <c r="D2">
        <v>72</v>
      </c>
      <c r="E2">
        <v>1050</v>
      </c>
    </row>
    <row r="3" spans="1:7" x14ac:dyDescent="0.25">
      <c r="A3" t="s">
        <v>1536</v>
      </c>
      <c r="C3" t="s">
        <v>1443</v>
      </c>
      <c r="D3">
        <v>50</v>
      </c>
      <c r="E3">
        <v>3100</v>
      </c>
    </row>
    <row r="4" spans="1:7" x14ac:dyDescent="0.25">
      <c r="A4" t="s">
        <v>1536</v>
      </c>
      <c r="C4" t="s">
        <v>162</v>
      </c>
      <c r="D4">
        <v>12</v>
      </c>
      <c r="E4">
        <v>3750</v>
      </c>
    </row>
    <row r="5" spans="1:7" x14ac:dyDescent="0.25">
      <c r="A5" t="s">
        <v>1536</v>
      </c>
      <c r="C5" t="s">
        <v>1533</v>
      </c>
      <c r="D5">
        <v>4</v>
      </c>
      <c r="E5">
        <v>30000</v>
      </c>
    </row>
    <row r="6" spans="1:7" x14ac:dyDescent="0.25">
      <c r="A6" t="s">
        <v>1536</v>
      </c>
      <c r="C6" t="s">
        <v>333</v>
      </c>
      <c r="D6">
        <v>7</v>
      </c>
      <c r="E6">
        <v>14000</v>
      </c>
    </row>
    <row r="7" spans="1:7" x14ac:dyDescent="0.25">
      <c r="A7" t="s">
        <v>1536</v>
      </c>
      <c r="C7" t="s">
        <v>347</v>
      </c>
      <c r="D7">
        <v>4</v>
      </c>
      <c r="E7">
        <v>35000</v>
      </c>
    </row>
    <row r="8" spans="1:7" x14ac:dyDescent="0.25">
      <c r="A8" t="s">
        <v>1536</v>
      </c>
      <c r="C8" t="s">
        <v>449</v>
      </c>
      <c r="D8">
        <v>6</v>
      </c>
      <c r="E8">
        <v>10700</v>
      </c>
    </row>
    <row r="9" spans="1:7" x14ac:dyDescent="0.25">
      <c r="A9" t="s">
        <v>1536</v>
      </c>
      <c r="C9" t="s">
        <v>1465</v>
      </c>
      <c r="D9">
        <v>10</v>
      </c>
      <c r="E9">
        <v>6500</v>
      </c>
    </row>
    <row r="10" spans="1:7" x14ac:dyDescent="0.25">
      <c r="A10" t="s">
        <v>1536</v>
      </c>
      <c r="C10" t="s">
        <v>1466</v>
      </c>
      <c r="D10">
        <v>10</v>
      </c>
      <c r="E10">
        <v>2400</v>
      </c>
    </row>
    <row r="11" spans="1:7" x14ac:dyDescent="0.25">
      <c r="A11" t="s">
        <v>1536</v>
      </c>
      <c r="C11" t="s">
        <v>1484</v>
      </c>
      <c r="D11">
        <v>10</v>
      </c>
      <c r="E11">
        <v>2500</v>
      </c>
    </row>
    <row r="12" spans="1:7" x14ac:dyDescent="0.25">
      <c r="A12" t="s">
        <v>1536</v>
      </c>
      <c r="C12" t="s">
        <v>495</v>
      </c>
      <c r="D12">
        <v>6</v>
      </c>
      <c r="E12">
        <v>11500</v>
      </c>
    </row>
    <row r="13" spans="1:7" x14ac:dyDescent="0.25">
      <c r="A13" t="s">
        <v>1536</v>
      </c>
      <c r="C13" t="s">
        <v>498</v>
      </c>
      <c r="D13">
        <v>4</v>
      </c>
      <c r="E13">
        <v>20000</v>
      </c>
    </row>
    <row r="14" spans="1:7" x14ac:dyDescent="0.25">
      <c r="A14" t="s">
        <v>1536</v>
      </c>
      <c r="C14" t="s">
        <v>1464</v>
      </c>
      <c r="D14">
        <v>5</v>
      </c>
      <c r="E14">
        <v>16000</v>
      </c>
    </row>
    <row r="15" spans="1:7" x14ac:dyDescent="0.25">
      <c r="A15" t="s">
        <v>1536</v>
      </c>
      <c r="C15" t="s">
        <v>1256</v>
      </c>
      <c r="D15">
        <v>5</v>
      </c>
      <c r="E15">
        <v>19000</v>
      </c>
    </row>
    <row r="16" spans="1:7" x14ac:dyDescent="0.25">
      <c r="A16" t="s">
        <v>1536</v>
      </c>
      <c r="C16" t="s">
        <v>1463</v>
      </c>
      <c r="D16">
        <v>6</v>
      </c>
      <c r="E16">
        <v>10500</v>
      </c>
    </row>
    <row r="17" spans="1:5" x14ac:dyDescent="0.25">
      <c r="A17" t="s">
        <v>1536</v>
      </c>
      <c r="C17" t="s">
        <v>1537</v>
      </c>
      <c r="D17">
        <v>6</v>
      </c>
      <c r="E17">
        <v>8500</v>
      </c>
    </row>
    <row r="18" spans="1:5" x14ac:dyDescent="0.25">
      <c r="A18" t="s">
        <v>1536</v>
      </c>
      <c r="C18" t="s">
        <v>1538</v>
      </c>
      <c r="D18">
        <v>4</v>
      </c>
      <c r="E18">
        <v>12000</v>
      </c>
    </row>
    <row r="20" spans="1:5" x14ac:dyDescent="0.25">
      <c r="A20" t="s">
        <v>1541</v>
      </c>
      <c r="C20" t="s">
        <v>1130</v>
      </c>
      <c r="D20">
        <v>50</v>
      </c>
      <c r="E20">
        <v>2450</v>
      </c>
    </row>
    <row r="21" spans="1:5" x14ac:dyDescent="0.25">
      <c r="A21" t="s">
        <v>1541</v>
      </c>
      <c r="C21" t="s">
        <v>1521</v>
      </c>
      <c r="D21">
        <v>12</v>
      </c>
      <c r="E21">
        <v>12800</v>
      </c>
    </row>
    <row r="22" spans="1:5" x14ac:dyDescent="0.25">
      <c r="A22" t="s">
        <v>1541</v>
      </c>
      <c r="C22" t="s">
        <v>162</v>
      </c>
      <c r="D22">
        <v>36</v>
      </c>
      <c r="E22">
        <v>3750</v>
      </c>
    </row>
    <row r="23" spans="1:5" x14ac:dyDescent="0.25">
      <c r="A23" t="s">
        <v>1541</v>
      </c>
      <c r="C23" t="s">
        <v>1137</v>
      </c>
      <c r="D23">
        <v>19</v>
      </c>
      <c r="E23">
        <v>4000</v>
      </c>
    </row>
    <row r="24" spans="1:5" x14ac:dyDescent="0.25">
      <c r="A24" t="s">
        <v>1541</v>
      </c>
      <c r="C24" t="s">
        <v>241</v>
      </c>
      <c r="D24">
        <v>12</v>
      </c>
      <c r="E24">
        <v>18700</v>
      </c>
    </row>
    <row r="25" spans="1:5" x14ac:dyDescent="0.25">
      <c r="A25" t="s">
        <v>1541</v>
      </c>
      <c r="C25" t="s">
        <v>1444</v>
      </c>
      <c r="D25">
        <v>12</v>
      </c>
      <c r="E25">
        <v>10500</v>
      </c>
    </row>
    <row r="26" spans="1:5" x14ac:dyDescent="0.25">
      <c r="A26" t="s">
        <v>1541</v>
      </c>
      <c r="C26" t="s">
        <v>243</v>
      </c>
      <c r="D26">
        <v>12</v>
      </c>
      <c r="E26">
        <v>4500</v>
      </c>
    </row>
    <row r="27" spans="1:5" x14ac:dyDescent="0.25">
      <c r="A27" t="s">
        <v>1541</v>
      </c>
      <c r="C27" t="s">
        <v>626</v>
      </c>
      <c r="D27">
        <v>12</v>
      </c>
      <c r="E27">
        <v>3900</v>
      </c>
    </row>
    <row r="28" spans="1:5" x14ac:dyDescent="0.25">
      <c r="A28" t="s">
        <v>1541</v>
      </c>
      <c r="C28" t="s">
        <v>1398</v>
      </c>
      <c r="D28">
        <v>24</v>
      </c>
      <c r="E28">
        <v>850</v>
      </c>
    </row>
    <row r="29" spans="1:5" x14ac:dyDescent="0.25">
      <c r="A29" t="s">
        <v>1541</v>
      </c>
      <c r="C29" t="s">
        <v>263</v>
      </c>
      <c r="D29">
        <v>5</v>
      </c>
      <c r="E29">
        <v>6900</v>
      </c>
    </row>
    <row r="30" spans="1:5" x14ac:dyDescent="0.25">
      <c r="A30" t="s">
        <v>1541</v>
      </c>
      <c r="C30" t="s">
        <v>1510</v>
      </c>
      <c r="D30">
        <v>2</v>
      </c>
      <c r="E30">
        <v>34000</v>
      </c>
    </row>
    <row r="31" spans="1:5" x14ac:dyDescent="0.25">
      <c r="A31" t="s">
        <v>1541</v>
      </c>
      <c r="C31" t="s">
        <v>429</v>
      </c>
      <c r="D31">
        <v>30</v>
      </c>
      <c r="E31">
        <v>3000</v>
      </c>
    </row>
    <row r="32" spans="1:5" x14ac:dyDescent="0.25">
      <c r="A32" t="s">
        <v>1541</v>
      </c>
      <c r="C32" t="s">
        <v>1381</v>
      </c>
      <c r="D32">
        <v>10</v>
      </c>
      <c r="E32">
        <v>2100</v>
      </c>
    </row>
    <row r="33" spans="1:5" x14ac:dyDescent="0.25">
      <c r="A33" t="s">
        <v>1541</v>
      </c>
      <c r="C33" t="s">
        <v>1545</v>
      </c>
      <c r="D33">
        <v>12</v>
      </c>
      <c r="E33">
        <v>6600</v>
      </c>
    </row>
    <row r="34" spans="1:5" x14ac:dyDescent="0.25">
      <c r="A34" t="s">
        <v>1541</v>
      </c>
      <c r="C34" t="s">
        <v>1522</v>
      </c>
      <c r="D34">
        <v>250</v>
      </c>
      <c r="E34">
        <v>425</v>
      </c>
    </row>
    <row r="35" spans="1:5" x14ac:dyDescent="0.25">
      <c r="A35" t="s">
        <v>1541</v>
      </c>
      <c r="C35" t="s">
        <v>1466</v>
      </c>
      <c r="D35">
        <v>10</v>
      </c>
      <c r="E35">
        <v>2250</v>
      </c>
    </row>
    <row r="36" spans="1:5" x14ac:dyDescent="0.25">
      <c r="A36" t="s">
        <v>1541</v>
      </c>
      <c r="C36" t="s">
        <v>1484</v>
      </c>
      <c r="D36">
        <v>10</v>
      </c>
      <c r="E36">
        <v>2500</v>
      </c>
    </row>
    <row r="37" spans="1:5" x14ac:dyDescent="0.25">
      <c r="A37" t="s">
        <v>1541</v>
      </c>
      <c r="C37" t="s">
        <v>1511</v>
      </c>
      <c r="D37">
        <v>8</v>
      </c>
      <c r="E37">
        <v>4400</v>
      </c>
    </row>
    <row r="38" spans="1:5" x14ac:dyDescent="0.25">
      <c r="A38" t="s">
        <v>1541</v>
      </c>
      <c r="C38" t="s">
        <v>1463</v>
      </c>
      <c r="D38">
        <v>12</v>
      </c>
      <c r="E38">
        <v>10500</v>
      </c>
    </row>
    <row r="39" spans="1:5" x14ac:dyDescent="0.25">
      <c r="A39" t="s">
        <v>1541</v>
      </c>
      <c r="C39" t="s">
        <v>1464</v>
      </c>
      <c r="D39">
        <v>5</v>
      </c>
      <c r="E39">
        <v>15000</v>
      </c>
    </row>
    <row r="40" spans="1:5" x14ac:dyDescent="0.25">
      <c r="A40" t="s">
        <v>1541</v>
      </c>
      <c r="C40" t="s">
        <v>1526</v>
      </c>
      <c r="D40">
        <v>12</v>
      </c>
      <c r="E40">
        <v>3000</v>
      </c>
    </row>
    <row r="41" spans="1:5" x14ac:dyDescent="0.25">
      <c r="A41" t="s">
        <v>1541</v>
      </c>
      <c r="C41" t="s">
        <v>1530</v>
      </c>
      <c r="D41">
        <v>12</v>
      </c>
      <c r="E41">
        <v>2700</v>
      </c>
    </row>
    <row r="42" spans="1:5" x14ac:dyDescent="0.25">
      <c r="A42" t="s">
        <v>1541</v>
      </c>
      <c r="C42" t="s">
        <v>1528</v>
      </c>
      <c r="D42">
        <v>12</v>
      </c>
      <c r="E42">
        <v>1250</v>
      </c>
    </row>
    <row r="43" spans="1:5" x14ac:dyDescent="0.25">
      <c r="A43" t="s">
        <v>1541</v>
      </c>
      <c r="C43" t="s">
        <v>1473</v>
      </c>
      <c r="D43">
        <v>24</v>
      </c>
      <c r="E43">
        <v>2500</v>
      </c>
    </row>
    <row r="44" spans="1:5" x14ac:dyDescent="0.25">
      <c r="A44" t="s">
        <v>1541</v>
      </c>
      <c r="C44" t="s">
        <v>1524</v>
      </c>
      <c r="D44">
        <v>12</v>
      </c>
      <c r="E44">
        <v>8150</v>
      </c>
    </row>
    <row r="45" spans="1:5" x14ac:dyDescent="0.25">
      <c r="A45" t="s">
        <v>1541</v>
      </c>
      <c r="C45" t="s">
        <v>1421</v>
      </c>
      <c r="D45">
        <v>24</v>
      </c>
      <c r="E45">
        <v>3900</v>
      </c>
    </row>
    <row r="46" spans="1:5" x14ac:dyDescent="0.25">
      <c r="A46" t="s">
        <v>1541</v>
      </c>
      <c r="C46" t="s">
        <v>1542</v>
      </c>
      <c r="D46">
        <v>5</v>
      </c>
      <c r="E46">
        <v>12000</v>
      </c>
    </row>
    <row r="47" spans="1:5" x14ac:dyDescent="0.25">
      <c r="A47" t="s">
        <v>1541</v>
      </c>
      <c r="C47" t="s">
        <v>1543</v>
      </c>
      <c r="D47">
        <v>4</v>
      </c>
      <c r="E47">
        <v>23000</v>
      </c>
    </row>
    <row r="48" spans="1:5" x14ac:dyDescent="0.25">
      <c r="A48" t="s">
        <v>1541</v>
      </c>
      <c r="C48" t="s">
        <v>1544</v>
      </c>
      <c r="D48">
        <v>6</v>
      </c>
      <c r="E48">
        <v>12000</v>
      </c>
    </row>
    <row r="49" spans="1:5" x14ac:dyDescent="0.25">
      <c r="A49" t="s">
        <v>1541</v>
      </c>
      <c r="C49" t="s">
        <v>727</v>
      </c>
      <c r="D49">
        <v>24</v>
      </c>
      <c r="E49">
        <v>4100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2" sqref="A19:C22"/>
    </sheetView>
  </sheetViews>
  <sheetFormatPr defaultRowHeight="13.8" x14ac:dyDescent="0.25"/>
  <cols>
    <col min="8" max="8" width="10.69921875" bestFit="1" customWidth="1"/>
  </cols>
  <sheetData>
    <row r="1" spans="1:8" x14ac:dyDescent="0.25">
      <c r="B1" t="s">
        <v>644</v>
      </c>
      <c r="C1" t="s">
        <v>658</v>
      </c>
      <c r="D1" t="s">
        <v>646</v>
      </c>
      <c r="E1" t="s">
        <v>647</v>
      </c>
      <c r="F1" t="s">
        <v>648</v>
      </c>
      <c r="G1" t="s">
        <v>650</v>
      </c>
      <c r="H1" t="s">
        <v>651</v>
      </c>
    </row>
    <row r="2" spans="1:8" x14ac:dyDescent="0.25">
      <c r="A2">
        <v>1</v>
      </c>
      <c r="B2">
        <v>7100010</v>
      </c>
      <c r="C2">
        <v>5520</v>
      </c>
      <c r="D2">
        <v>13980923</v>
      </c>
      <c r="E2">
        <v>235000</v>
      </c>
      <c r="F2" t="s">
        <v>659</v>
      </c>
      <c r="H2" t="s">
        <v>660</v>
      </c>
    </row>
    <row r="3" spans="1:8" x14ac:dyDescent="0.25">
      <c r="A3">
        <v>2</v>
      </c>
      <c r="B3">
        <v>7100011</v>
      </c>
      <c r="C3">
        <v>5520</v>
      </c>
      <c r="D3">
        <v>13981010</v>
      </c>
      <c r="E3">
        <v>2631900</v>
      </c>
      <c r="F3" t="s">
        <v>659</v>
      </c>
      <c r="H3" t="s">
        <v>675</v>
      </c>
    </row>
    <row r="4" spans="1:8" x14ac:dyDescent="0.25">
      <c r="A4">
        <v>3</v>
      </c>
      <c r="B4">
        <v>7100012</v>
      </c>
      <c r="C4">
        <v>5520</v>
      </c>
      <c r="D4">
        <v>13981017</v>
      </c>
      <c r="E4">
        <v>1365700</v>
      </c>
      <c r="F4" t="s">
        <v>659</v>
      </c>
      <c r="H4" t="s">
        <v>675</v>
      </c>
    </row>
    <row r="5" spans="1:8" x14ac:dyDescent="0.25">
      <c r="A5">
        <v>4</v>
      </c>
      <c r="B5">
        <v>7100013</v>
      </c>
      <c r="C5">
        <v>5520</v>
      </c>
      <c r="D5">
        <v>13981125</v>
      </c>
      <c r="E5">
        <v>1744000</v>
      </c>
      <c r="F5" t="s">
        <v>659</v>
      </c>
      <c r="H5" t="s">
        <v>675</v>
      </c>
    </row>
    <row r="6" spans="1:8" x14ac:dyDescent="0.25">
      <c r="A6">
        <v>5</v>
      </c>
      <c r="B6">
        <v>7100014</v>
      </c>
      <c r="C6">
        <v>5520</v>
      </c>
      <c r="D6">
        <v>13981207</v>
      </c>
      <c r="E6">
        <v>550000</v>
      </c>
      <c r="F6" t="s">
        <v>659</v>
      </c>
      <c r="H6" t="s">
        <v>674</v>
      </c>
    </row>
    <row r="7" spans="1:8" x14ac:dyDescent="0.25">
      <c r="A7">
        <v>6</v>
      </c>
      <c r="B7">
        <v>7100015</v>
      </c>
      <c r="C7">
        <v>5520</v>
      </c>
      <c r="D7">
        <v>13980904</v>
      </c>
      <c r="E7">
        <v>640000</v>
      </c>
      <c r="F7" t="s">
        <v>659</v>
      </c>
      <c r="H7" t="s">
        <v>674</v>
      </c>
    </row>
    <row r="8" spans="1:8" x14ac:dyDescent="0.25">
      <c r="A8">
        <v>7</v>
      </c>
      <c r="B8">
        <v>7100016</v>
      </c>
      <c r="C8">
        <v>5520</v>
      </c>
      <c r="D8">
        <v>13981219</v>
      </c>
      <c r="E8">
        <v>1901000</v>
      </c>
      <c r="F8" t="s">
        <v>659</v>
      </c>
      <c r="H8" t="s">
        <v>674</v>
      </c>
    </row>
    <row r="9" spans="1:8" x14ac:dyDescent="0.25">
      <c r="A9">
        <v>8</v>
      </c>
      <c r="B9">
        <v>7100020</v>
      </c>
      <c r="C9">
        <v>5521</v>
      </c>
      <c r="D9">
        <v>13961220</v>
      </c>
      <c r="E9">
        <v>60000</v>
      </c>
      <c r="F9" t="s"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J20" sqref="A13:J20"/>
    </sheetView>
  </sheetViews>
  <sheetFormatPr defaultRowHeight="13.8" x14ac:dyDescent="0.25"/>
  <sheetData>
    <row r="1" spans="1:8" x14ac:dyDescent="0.25">
      <c r="B1" t="s">
        <v>645</v>
      </c>
      <c r="C1" t="s">
        <v>661</v>
      </c>
      <c r="G1" t="s">
        <v>658</v>
      </c>
      <c r="H1" t="s">
        <v>662</v>
      </c>
    </row>
    <row r="2" spans="1:8" x14ac:dyDescent="0.25">
      <c r="A2">
        <v>1</v>
      </c>
      <c r="B2">
        <v>2210</v>
      </c>
      <c r="C2" t="s">
        <v>643</v>
      </c>
      <c r="F2">
        <v>1</v>
      </c>
      <c r="G2">
        <v>5520</v>
      </c>
      <c r="H2" t="s">
        <v>663</v>
      </c>
    </row>
    <row r="3" spans="1:8" x14ac:dyDescent="0.25">
      <c r="A3">
        <v>2</v>
      </c>
      <c r="B3">
        <v>2211</v>
      </c>
      <c r="C3" t="s">
        <v>666</v>
      </c>
      <c r="F3">
        <v>2</v>
      </c>
      <c r="G3">
        <v>5521</v>
      </c>
      <c r="H3" t="s">
        <v>664</v>
      </c>
    </row>
    <row r="4" spans="1:8" x14ac:dyDescent="0.25">
      <c r="B4">
        <v>2212</v>
      </c>
      <c r="C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8"/>
    </sheetView>
  </sheetViews>
  <sheetFormatPr defaultRowHeight="13.8" x14ac:dyDescent="0.25"/>
  <cols>
    <col min="1" max="1" width="14.8984375" bestFit="1" customWidth="1"/>
  </cols>
  <sheetData>
    <row r="1" spans="1:3" ht="24.6" x14ac:dyDescent="0.25">
      <c r="A1" s="1" t="s">
        <v>557</v>
      </c>
      <c r="B1" s="3" t="s">
        <v>558</v>
      </c>
      <c r="C1" s="2">
        <v>388</v>
      </c>
    </row>
    <row r="2" spans="1:3" ht="24.6" x14ac:dyDescent="0.25">
      <c r="A2" s="1" t="s">
        <v>559</v>
      </c>
      <c r="B2" s="3" t="s">
        <v>14</v>
      </c>
      <c r="C2" s="2">
        <v>555</v>
      </c>
    </row>
    <row r="3" spans="1:3" ht="24.6" x14ac:dyDescent="0.25">
      <c r="A3" s="1" t="s">
        <v>560</v>
      </c>
      <c r="B3" s="3" t="s">
        <v>561</v>
      </c>
      <c r="C3" s="2">
        <v>190</v>
      </c>
    </row>
    <row r="4" spans="1:3" ht="24.6" x14ac:dyDescent="0.25">
      <c r="A4" s="1" t="s">
        <v>560</v>
      </c>
      <c r="B4" s="3" t="s">
        <v>562</v>
      </c>
      <c r="C4" s="2">
        <v>197</v>
      </c>
    </row>
    <row r="5" spans="1:3" ht="24.6" x14ac:dyDescent="0.25">
      <c r="A5" s="1" t="s">
        <v>563</v>
      </c>
      <c r="B5" s="3" t="s">
        <v>23</v>
      </c>
      <c r="C5" s="2">
        <v>655</v>
      </c>
    </row>
    <row r="6" spans="1:3" ht="24.6" x14ac:dyDescent="0.25">
      <c r="A6" s="1" t="s">
        <v>564</v>
      </c>
      <c r="B6" s="3" t="s">
        <v>31</v>
      </c>
      <c r="C6" s="2">
        <v>463</v>
      </c>
    </row>
    <row r="7" spans="1:3" ht="24.6" x14ac:dyDescent="0.25">
      <c r="A7" s="1" t="s">
        <v>557</v>
      </c>
      <c r="B7" s="3" t="s">
        <v>30</v>
      </c>
      <c r="C7" s="2">
        <v>1160</v>
      </c>
    </row>
    <row r="8" spans="1:3" ht="24.6" x14ac:dyDescent="0.25">
      <c r="A8" s="1" t="s">
        <v>565</v>
      </c>
      <c r="B8" s="3" t="s">
        <v>566</v>
      </c>
      <c r="C8" s="2">
        <v>1400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15" sqref="F15"/>
    </sheetView>
  </sheetViews>
  <sheetFormatPr defaultRowHeight="13.8" x14ac:dyDescent="0.25"/>
  <cols>
    <col min="9" max="10" width="13.69921875" bestFit="1" customWidth="1"/>
    <col min="11" max="11" width="12.59765625" bestFit="1" customWidth="1"/>
    <col min="13" max="13" width="11.69921875" bestFit="1" customWidth="1"/>
    <col min="15" max="15" width="12.59765625" bestFit="1" customWidth="1"/>
    <col min="16" max="16" width="11.8984375" bestFit="1" customWidth="1"/>
  </cols>
  <sheetData>
    <row r="1" spans="1:16" x14ac:dyDescent="0.25">
      <c r="A1" t="s">
        <v>567</v>
      </c>
      <c r="I1" s="8" t="s">
        <v>698</v>
      </c>
      <c r="J1" s="17" t="s">
        <v>699</v>
      </c>
      <c r="K1" s="17" t="s">
        <v>697</v>
      </c>
    </row>
    <row r="2" spans="1:16" x14ac:dyDescent="0.25">
      <c r="A2" t="s">
        <v>568</v>
      </c>
      <c r="B2">
        <v>5000</v>
      </c>
      <c r="C2" t="s">
        <v>570</v>
      </c>
      <c r="D2" t="s">
        <v>580</v>
      </c>
      <c r="I2" s="14" t="s">
        <v>687</v>
      </c>
      <c r="J2" s="15">
        <v>42694000</v>
      </c>
      <c r="K2" s="15"/>
      <c r="M2" s="11">
        <f>SUM(K2:K22)-SUM(J2:J22)</f>
        <v>642600</v>
      </c>
      <c r="O2" s="6">
        <v>3314000</v>
      </c>
      <c r="P2" t="s">
        <v>693</v>
      </c>
    </row>
    <row r="3" spans="1:16" x14ac:dyDescent="0.25">
      <c r="A3" t="s">
        <v>569</v>
      </c>
      <c r="B3">
        <v>5000</v>
      </c>
      <c r="C3" t="s">
        <v>570</v>
      </c>
      <c r="D3" t="s">
        <v>580</v>
      </c>
      <c r="I3" s="14" t="s">
        <v>688</v>
      </c>
      <c r="J3" s="15"/>
      <c r="K3" s="15">
        <v>5008000</v>
      </c>
    </row>
    <row r="4" spans="1:16" x14ac:dyDescent="0.25">
      <c r="A4" t="s">
        <v>571</v>
      </c>
      <c r="B4">
        <v>3000</v>
      </c>
      <c r="C4" t="s">
        <v>570</v>
      </c>
      <c r="D4" t="s">
        <v>580</v>
      </c>
      <c r="I4" s="14" t="s">
        <v>689</v>
      </c>
      <c r="J4" s="15"/>
      <c r="K4" s="15">
        <v>18000000</v>
      </c>
    </row>
    <row r="5" spans="1:16" x14ac:dyDescent="0.25">
      <c r="A5" t="s">
        <v>573</v>
      </c>
      <c r="B5">
        <v>2000</v>
      </c>
      <c r="C5" t="s">
        <v>572</v>
      </c>
      <c r="D5" t="s">
        <v>580</v>
      </c>
      <c r="I5" s="14" t="s">
        <v>690</v>
      </c>
      <c r="J5" s="15"/>
      <c r="K5" s="15">
        <v>20000000</v>
      </c>
    </row>
    <row r="6" spans="1:16" x14ac:dyDescent="0.25">
      <c r="A6" t="s">
        <v>573</v>
      </c>
      <c r="B6">
        <v>2000</v>
      </c>
      <c r="C6" t="s">
        <v>574</v>
      </c>
      <c r="D6" t="s">
        <v>580</v>
      </c>
      <c r="I6" s="14" t="s">
        <v>691</v>
      </c>
      <c r="J6" s="15"/>
      <c r="K6" s="15">
        <v>3000000</v>
      </c>
    </row>
    <row r="7" spans="1:16" x14ac:dyDescent="0.25">
      <c r="A7" t="s">
        <v>573</v>
      </c>
      <c r="B7">
        <v>1000</v>
      </c>
      <c r="C7" t="s">
        <v>575</v>
      </c>
      <c r="D7" t="s">
        <v>580</v>
      </c>
      <c r="I7" s="8" t="s">
        <v>29</v>
      </c>
      <c r="J7" s="9">
        <v>500000</v>
      </c>
      <c r="K7" s="9"/>
    </row>
    <row r="8" spans="1:16" x14ac:dyDescent="0.25">
      <c r="A8" t="s">
        <v>576</v>
      </c>
      <c r="B8">
        <v>6000</v>
      </c>
      <c r="C8" t="s">
        <v>577</v>
      </c>
      <c r="D8" t="s">
        <v>580</v>
      </c>
      <c r="E8" t="s">
        <v>692</v>
      </c>
      <c r="I8" s="8" t="s">
        <v>643</v>
      </c>
      <c r="J8" s="9">
        <v>8515000</v>
      </c>
      <c r="K8" s="9"/>
    </row>
    <row r="9" spans="1:16" x14ac:dyDescent="0.25">
      <c r="A9" t="s">
        <v>578</v>
      </c>
      <c r="B9">
        <v>4000</v>
      </c>
      <c r="C9" t="s">
        <v>579</v>
      </c>
      <c r="D9" t="s">
        <v>580</v>
      </c>
      <c r="E9" t="s">
        <v>692</v>
      </c>
      <c r="I9" s="8" t="s">
        <v>666</v>
      </c>
      <c r="J9" s="9">
        <v>1040000</v>
      </c>
      <c r="K9" s="9"/>
    </row>
    <row r="10" spans="1:16" x14ac:dyDescent="0.25">
      <c r="A10" t="s">
        <v>695</v>
      </c>
      <c r="B10">
        <v>7000</v>
      </c>
      <c r="C10" t="s">
        <v>694</v>
      </c>
      <c r="I10" s="8" t="s">
        <v>26</v>
      </c>
      <c r="J10" s="9">
        <v>4590000</v>
      </c>
      <c r="K10" s="9"/>
      <c r="L10" s="77" t="s">
        <v>696</v>
      </c>
    </row>
    <row r="11" spans="1:16" x14ac:dyDescent="0.25">
      <c r="I11" s="8" t="s">
        <v>663</v>
      </c>
      <c r="J11" s="9"/>
      <c r="K11" s="9">
        <v>235000</v>
      </c>
      <c r="L11" s="77"/>
    </row>
    <row r="12" spans="1:16" x14ac:dyDescent="0.25">
      <c r="I12" s="8" t="s">
        <v>663</v>
      </c>
      <c r="J12" s="8"/>
      <c r="K12" s="8">
        <v>2631900</v>
      </c>
      <c r="L12" s="77"/>
    </row>
    <row r="13" spans="1:16" x14ac:dyDescent="0.25">
      <c r="I13" s="8" t="s">
        <v>663</v>
      </c>
      <c r="J13" s="8"/>
      <c r="K13" s="8">
        <v>1365700</v>
      </c>
      <c r="L13" s="77"/>
    </row>
    <row r="14" spans="1:16" x14ac:dyDescent="0.25">
      <c r="I14" s="8" t="s">
        <v>663</v>
      </c>
      <c r="J14" s="8"/>
      <c r="K14" s="8">
        <v>1744000</v>
      </c>
      <c r="L14" s="77"/>
    </row>
    <row r="15" spans="1:16" x14ac:dyDescent="0.25">
      <c r="I15" s="8" t="s">
        <v>663</v>
      </c>
      <c r="J15" s="8"/>
      <c r="K15" s="8">
        <v>550000</v>
      </c>
      <c r="L15" s="77"/>
    </row>
    <row r="16" spans="1:16" x14ac:dyDescent="0.25">
      <c r="I16" s="8" t="s">
        <v>663</v>
      </c>
      <c r="J16" s="8"/>
      <c r="K16" s="8">
        <v>640000</v>
      </c>
      <c r="L16" s="77"/>
    </row>
    <row r="17" spans="9:12" x14ac:dyDescent="0.25">
      <c r="I17" s="8" t="s">
        <v>663</v>
      </c>
      <c r="J17" s="8"/>
      <c r="K17" s="8">
        <v>1901000</v>
      </c>
      <c r="L17" s="16"/>
    </row>
    <row r="18" spans="9:12" x14ac:dyDescent="0.25">
      <c r="I18" s="8" t="s">
        <v>664</v>
      </c>
      <c r="J18" s="8"/>
      <c r="K18" s="8">
        <v>60000</v>
      </c>
      <c r="L18" s="16"/>
    </row>
    <row r="19" spans="9:12" x14ac:dyDescent="0.25">
      <c r="I19" s="8" t="s">
        <v>695</v>
      </c>
      <c r="J19" s="8"/>
      <c r="K19" s="8">
        <v>7000000</v>
      </c>
      <c r="L19" s="16"/>
    </row>
    <row r="20" spans="9:12" x14ac:dyDescent="0.25">
      <c r="I20" s="8" t="s">
        <v>0</v>
      </c>
      <c r="J20" s="9">
        <v>30000</v>
      </c>
      <c r="K20" s="9"/>
      <c r="L20" s="16"/>
    </row>
    <row r="21" spans="9:12" x14ac:dyDescent="0.25">
      <c r="I21" s="8" t="s">
        <v>29</v>
      </c>
      <c r="J21" s="9">
        <v>1160000</v>
      </c>
      <c r="K21" s="9"/>
    </row>
    <row r="22" spans="9:12" x14ac:dyDescent="0.25">
      <c r="I22" s="8" t="s">
        <v>686</v>
      </c>
      <c r="J22" s="9">
        <v>2964000</v>
      </c>
      <c r="K22" s="9"/>
    </row>
  </sheetData>
  <mergeCells count="1">
    <mergeCell ref="L10:L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rightToLeft="1" view="pageBreakPreview" topLeftCell="A454" zoomScaleNormal="100" zoomScaleSheetLayoutView="100" workbookViewId="0">
      <selection activeCell="A565" sqref="A565"/>
    </sheetView>
  </sheetViews>
  <sheetFormatPr defaultRowHeight="13.8" x14ac:dyDescent="0.25"/>
  <cols>
    <col min="2" max="2" width="16.8984375" bestFit="1" customWidth="1"/>
    <col min="3" max="3" width="36.69921875" bestFit="1" customWidth="1"/>
    <col min="4" max="4" width="14.09765625" customWidth="1"/>
  </cols>
  <sheetData>
    <row r="1" spans="1:5" x14ac:dyDescent="0.25">
      <c r="A1" s="8"/>
      <c r="B1" s="8" t="s">
        <v>35</v>
      </c>
      <c r="C1" s="8" t="s">
        <v>36</v>
      </c>
      <c r="D1" s="8" t="s">
        <v>872</v>
      </c>
      <c r="E1" s="8" t="s">
        <v>1295</v>
      </c>
    </row>
    <row r="2" spans="1:5" x14ac:dyDescent="0.25">
      <c r="A2" s="8">
        <v>1</v>
      </c>
      <c r="B2" s="8" t="s">
        <v>880</v>
      </c>
      <c r="C2" s="8" t="s">
        <v>49</v>
      </c>
      <c r="D2" s="8"/>
      <c r="E2" s="8"/>
    </row>
    <row r="3" spans="1:5" x14ac:dyDescent="0.25">
      <c r="A3" s="8">
        <f>A2+1</f>
        <v>2</v>
      </c>
      <c r="B3" s="8" t="s">
        <v>880</v>
      </c>
      <c r="C3" s="8" t="s">
        <v>51</v>
      </c>
      <c r="D3" s="8"/>
      <c r="E3" s="8"/>
    </row>
    <row r="4" spans="1:5" x14ac:dyDescent="0.25">
      <c r="A4" s="8">
        <f t="shared" ref="A4:A67" si="0">A3+1</f>
        <v>3</v>
      </c>
      <c r="B4" s="8" t="s">
        <v>881</v>
      </c>
      <c r="C4" s="8" t="s">
        <v>53</v>
      </c>
      <c r="D4" s="8"/>
      <c r="E4" s="8"/>
    </row>
    <row r="5" spans="1:5" x14ac:dyDescent="0.25">
      <c r="A5" s="8">
        <f t="shared" si="0"/>
        <v>4</v>
      </c>
      <c r="B5" s="8" t="s">
        <v>881</v>
      </c>
      <c r="C5" s="8" t="s">
        <v>55</v>
      </c>
      <c r="D5" s="8"/>
      <c r="E5" s="8"/>
    </row>
    <row r="6" spans="1:5" x14ac:dyDescent="0.25">
      <c r="A6" s="8">
        <f t="shared" si="0"/>
        <v>5</v>
      </c>
      <c r="B6" s="8" t="s">
        <v>882</v>
      </c>
      <c r="C6" s="8" t="s">
        <v>57</v>
      </c>
      <c r="D6" s="8"/>
      <c r="E6" s="8"/>
    </row>
    <row r="7" spans="1:5" x14ac:dyDescent="0.25">
      <c r="A7" s="8">
        <f t="shared" si="0"/>
        <v>6</v>
      </c>
      <c r="B7" s="8" t="s">
        <v>883</v>
      </c>
      <c r="C7" s="8" t="s">
        <v>59</v>
      </c>
      <c r="D7" s="8"/>
      <c r="E7" s="8"/>
    </row>
    <row r="8" spans="1:5" x14ac:dyDescent="0.25">
      <c r="A8" s="8">
        <f t="shared" si="0"/>
        <v>7</v>
      </c>
      <c r="B8" s="8" t="s">
        <v>884</v>
      </c>
      <c r="C8" s="8" t="s">
        <v>61</v>
      </c>
      <c r="D8" s="8"/>
      <c r="E8" s="8"/>
    </row>
    <row r="9" spans="1:5" x14ac:dyDescent="0.25">
      <c r="A9" s="8">
        <f t="shared" si="0"/>
        <v>8</v>
      </c>
      <c r="B9" s="8" t="s">
        <v>885</v>
      </c>
      <c r="C9" s="8" t="s">
        <v>63</v>
      </c>
      <c r="D9" s="8"/>
      <c r="E9" s="8"/>
    </row>
    <row r="10" spans="1:5" x14ac:dyDescent="0.25">
      <c r="A10" s="8">
        <f t="shared" si="0"/>
        <v>9</v>
      </c>
      <c r="B10" s="8" t="s">
        <v>886</v>
      </c>
      <c r="C10" s="8" t="s">
        <v>65</v>
      </c>
      <c r="D10" s="8"/>
      <c r="E10" s="8"/>
    </row>
    <row r="11" spans="1:5" x14ac:dyDescent="0.25">
      <c r="A11" s="8">
        <f t="shared" si="0"/>
        <v>10</v>
      </c>
      <c r="B11" s="8" t="s">
        <v>887</v>
      </c>
      <c r="C11" s="8" t="s">
        <v>67</v>
      </c>
      <c r="D11" s="8"/>
      <c r="E11" s="8"/>
    </row>
    <row r="12" spans="1:5" x14ac:dyDescent="0.25">
      <c r="A12" s="8">
        <f t="shared" si="0"/>
        <v>11</v>
      </c>
      <c r="B12" s="8" t="s">
        <v>887</v>
      </c>
      <c r="C12" s="8" t="s">
        <v>68</v>
      </c>
      <c r="D12" s="8"/>
      <c r="E12" s="8"/>
    </row>
    <row r="13" spans="1:5" x14ac:dyDescent="0.25">
      <c r="A13" s="8">
        <f t="shared" si="0"/>
        <v>12</v>
      </c>
      <c r="B13" s="8" t="s">
        <v>888</v>
      </c>
      <c r="C13" s="8" t="s">
        <v>70</v>
      </c>
      <c r="D13" s="8"/>
      <c r="E13" s="8"/>
    </row>
    <row r="14" spans="1:5" x14ac:dyDescent="0.25">
      <c r="A14" s="8">
        <f t="shared" si="0"/>
        <v>13</v>
      </c>
      <c r="B14" s="8" t="s">
        <v>889</v>
      </c>
      <c r="C14" s="8" t="s">
        <v>71</v>
      </c>
      <c r="D14" s="8"/>
      <c r="E14" s="8"/>
    </row>
    <row r="15" spans="1:5" x14ac:dyDescent="0.25">
      <c r="A15" s="8">
        <f t="shared" si="0"/>
        <v>14</v>
      </c>
      <c r="B15" s="8" t="s">
        <v>890</v>
      </c>
      <c r="C15" s="8" t="s">
        <v>73</v>
      </c>
      <c r="D15" s="8"/>
      <c r="E15" s="8"/>
    </row>
    <row r="16" spans="1:5" x14ac:dyDescent="0.25">
      <c r="A16" s="8">
        <f t="shared" si="0"/>
        <v>15</v>
      </c>
      <c r="B16" s="8"/>
      <c r="C16" s="8" t="s">
        <v>74</v>
      </c>
      <c r="D16" s="8"/>
      <c r="E16" s="8"/>
    </row>
    <row r="17" spans="1:5" x14ac:dyDescent="0.25">
      <c r="A17" s="8">
        <f t="shared" si="0"/>
        <v>16</v>
      </c>
      <c r="B17" s="8"/>
      <c r="C17" s="8" t="s">
        <v>75</v>
      </c>
      <c r="D17" s="8"/>
      <c r="E17" s="8"/>
    </row>
    <row r="18" spans="1:5" x14ac:dyDescent="0.25">
      <c r="A18" s="8">
        <f t="shared" si="0"/>
        <v>17</v>
      </c>
      <c r="B18" s="8" t="s">
        <v>891</v>
      </c>
      <c r="C18" s="8" t="s">
        <v>858</v>
      </c>
      <c r="D18" s="8"/>
      <c r="E18" s="8"/>
    </row>
    <row r="19" spans="1:5" x14ac:dyDescent="0.25">
      <c r="A19" s="8">
        <f t="shared" si="0"/>
        <v>18</v>
      </c>
      <c r="B19" s="8" t="s">
        <v>892</v>
      </c>
      <c r="C19" s="8" t="s">
        <v>859</v>
      </c>
      <c r="D19" s="8"/>
      <c r="E19" s="8"/>
    </row>
    <row r="20" spans="1:5" x14ac:dyDescent="0.25">
      <c r="A20" s="8">
        <f t="shared" si="0"/>
        <v>19</v>
      </c>
      <c r="B20" s="8" t="s">
        <v>893</v>
      </c>
      <c r="C20" s="8" t="s">
        <v>860</v>
      </c>
      <c r="D20" s="8"/>
      <c r="E20" s="8"/>
    </row>
    <row r="21" spans="1:5" x14ac:dyDescent="0.25">
      <c r="A21" s="8">
        <f t="shared" si="0"/>
        <v>20</v>
      </c>
      <c r="B21" s="8" t="s">
        <v>894</v>
      </c>
      <c r="C21" s="8" t="s">
        <v>80</v>
      </c>
      <c r="D21" s="8"/>
      <c r="E21" s="8"/>
    </row>
    <row r="22" spans="1:5" x14ac:dyDescent="0.25">
      <c r="A22" s="8">
        <f t="shared" si="0"/>
        <v>21</v>
      </c>
      <c r="B22" s="8"/>
      <c r="C22" s="8" t="s">
        <v>81</v>
      </c>
      <c r="D22" s="8"/>
      <c r="E22" s="8"/>
    </row>
    <row r="23" spans="1:5" x14ac:dyDescent="0.25">
      <c r="A23" s="8">
        <f t="shared" si="0"/>
        <v>22</v>
      </c>
      <c r="B23" s="8" t="s">
        <v>895</v>
      </c>
      <c r="C23" s="8" t="s">
        <v>861</v>
      </c>
      <c r="D23" s="8"/>
      <c r="E23" s="8"/>
    </row>
    <row r="24" spans="1:5" x14ac:dyDescent="0.25">
      <c r="A24" s="8">
        <f t="shared" si="0"/>
        <v>23</v>
      </c>
      <c r="B24" s="8" t="s">
        <v>896</v>
      </c>
      <c r="C24" s="8" t="s">
        <v>862</v>
      </c>
      <c r="D24" s="8"/>
      <c r="E24" s="8"/>
    </row>
    <row r="25" spans="1:5" x14ac:dyDescent="0.25">
      <c r="A25" s="8">
        <f t="shared" si="0"/>
        <v>24</v>
      </c>
      <c r="B25" s="8" t="s">
        <v>897</v>
      </c>
      <c r="C25" s="8" t="s">
        <v>863</v>
      </c>
      <c r="D25" s="8"/>
      <c r="E25" s="8"/>
    </row>
    <row r="26" spans="1:5" x14ac:dyDescent="0.25">
      <c r="A26" s="8">
        <f t="shared" si="0"/>
        <v>25</v>
      </c>
      <c r="B26" s="8" t="s">
        <v>898</v>
      </c>
      <c r="C26" s="8" t="s">
        <v>864</v>
      </c>
      <c r="D26" s="8"/>
      <c r="E26" s="8"/>
    </row>
    <row r="27" spans="1:5" x14ac:dyDescent="0.25">
      <c r="A27" s="8">
        <f t="shared" si="0"/>
        <v>26</v>
      </c>
      <c r="B27" s="8" t="s">
        <v>899</v>
      </c>
      <c r="C27" s="8" t="s">
        <v>865</v>
      </c>
      <c r="D27" s="8"/>
      <c r="E27" s="8"/>
    </row>
    <row r="28" spans="1:5" x14ac:dyDescent="0.25">
      <c r="A28" s="8">
        <f t="shared" si="0"/>
        <v>27</v>
      </c>
      <c r="B28" s="8" t="s">
        <v>900</v>
      </c>
      <c r="C28" s="8" t="s">
        <v>866</v>
      </c>
      <c r="D28" s="8"/>
      <c r="E28" s="8"/>
    </row>
    <row r="29" spans="1:5" x14ac:dyDescent="0.25">
      <c r="A29" s="8">
        <f t="shared" si="0"/>
        <v>28</v>
      </c>
      <c r="B29" s="8" t="s">
        <v>901</v>
      </c>
      <c r="C29" s="8" t="s">
        <v>867</v>
      </c>
      <c r="D29" s="8"/>
      <c r="E29" s="8"/>
    </row>
    <row r="30" spans="1:5" x14ac:dyDescent="0.25">
      <c r="A30" s="8">
        <f t="shared" si="0"/>
        <v>29</v>
      </c>
      <c r="B30" s="8" t="s">
        <v>902</v>
      </c>
      <c r="C30" s="8" t="s">
        <v>1126</v>
      </c>
      <c r="D30" s="8"/>
      <c r="E30" s="8"/>
    </row>
    <row r="31" spans="1:5" x14ac:dyDescent="0.25">
      <c r="A31" s="8">
        <f t="shared" si="0"/>
        <v>30</v>
      </c>
      <c r="B31" s="8" t="s">
        <v>903</v>
      </c>
      <c r="C31" s="8" t="s">
        <v>869</v>
      </c>
      <c r="D31" s="8"/>
      <c r="E31" s="8"/>
    </row>
    <row r="32" spans="1:5" x14ac:dyDescent="0.25">
      <c r="A32" s="8">
        <f t="shared" si="0"/>
        <v>31</v>
      </c>
      <c r="B32" s="8" t="s">
        <v>904</v>
      </c>
      <c r="C32" s="8" t="s">
        <v>1127</v>
      </c>
      <c r="D32" s="8"/>
      <c r="E32" s="8"/>
    </row>
    <row r="33" spans="1:5" x14ac:dyDescent="0.25">
      <c r="A33" s="8">
        <f t="shared" si="0"/>
        <v>32</v>
      </c>
      <c r="B33" s="8" t="s">
        <v>904</v>
      </c>
      <c r="C33" s="8" t="s">
        <v>1128</v>
      </c>
      <c r="D33" s="8"/>
      <c r="E33" s="8"/>
    </row>
    <row r="34" spans="1:5" x14ac:dyDescent="0.25">
      <c r="A34" s="8">
        <f t="shared" si="0"/>
        <v>33</v>
      </c>
      <c r="B34" s="8" t="s">
        <v>905</v>
      </c>
      <c r="C34" s="8" t="s">
        <v>581</v>
      </c>
      <c r="D34" s="8"/>
      <c r="E34" s="8"/>
    </row>
    <row r="35" spans="1:5" x14ac:dyDescent="0.25">
      <c r="A35" s="8">
        <f t="shared" si="0"/>
        <v>34</v>
      </c>
      <c r="B35" s="8" t="s">
        <v>906</v>
      </c>
      <c r="C35" s="8" t="s">
        <v>582</v>
      </c>
      <c r="D35" s="8"/>
      <c r="E35" s="8"/>
    </row>
    <row r="36" spans="1:5" x14ac:dyDescent="0.25">
      <c r="A36" s="8">
        <f t="shared" si="0"/>
        <v>35</v>
      </c>
      <c r="B36" s="8" t="s">
        <v>907</v>
      </c>
      <c r="C36" s="8" t="s">
        <v>583</v>
      </c>
      <c r="D36" s="8"/>
      <c r="E36" s="8"/>
    </row>
    <row r="37" spans="1:5" x14ac:dyDescent="0.25">
      <c r="A37" s="8">
        <f t="shared" si="0"/>
        <v>36</v>
      </c>
      <c r="B37" s="8" t="s">
        <v>908</v>
      </c>
      <c r="C37" s="8" t="s">
        <v>735</v>
      </c>
      <c r="D37" s="8"/>
      <c r="E37" s="8"/>
    </row>
    <row r="38" spans="1:5" x14ac:dyDescent="0.25">
      <c r="A38" s="8">
        <f t="shared" si="0"/>
        <v>37</v>
      </c>
      <c r="B38" s="8" t="s">
        <v>909</v>
      </c>
      <c r="C38" s="8" t="s">
        <v>584</v>
      </c>
      <c r="D38" s="8"/>
      <c r="E38" s="8"/>
    </row>
    <row r="39" spans="1:5" x14ac:dyDescent="0.25">
      <c r="A39" s="8">
        <f t="shared" si="0"/>
        <v>38</v>
      </c>
      <c r="B39" s="8" t="s">
        <v>910</v>
      </c>
      <c r="C39" s="8" t="s">
        <v>585</v>
      </c>
      <c r="D39" s="8"/>
      <c r="E39" s="8"/>
    </row>
    <row r="40" spans="1:5" x14ac:dyDescent="0.25">
      <c r="A40" s="8">
        <f t="shared" si="0"/>
        <v>39</v>
      </c>
      <c r="B40" s="8" t="s">
        <v>911</v>
      </c>
      <c r="C40" s="8" t="s">
        <v>731</v>
      </c>
      <c r="D40" s="8"/>
      <c r="E40" s="8"/>
    </row>
    <row r="41" spans="1:5" x14ac:dyDescent="0.25">
      <c r="A41" s="8">
        <f t="shared" si="0"/>
        <v>40</v>
      </c>
      <c r="B41" s="8" t="s">
        <v>912</v>
      </c>
      <c r="C41" s="8" t="s">
        <v>736</v>
      </c>
      <c r="D41" s="8"/>
      <c r="E41" s="8"/>
    </row>
    <row r="42" spans="1:5" x14ac:dyDescent="0.25">
      <c r="A42" s="8">
        <f t="shared" si="0"/>
        <v>41</v>
      </c>
      <c r="B42" s="8" t="s">
        <v>913</v>
      </c>
      <c r="C42" s="8" t="s">
        <v>586</v>
      </c>
      <c r="D42" s="8"/>
      <c r="E42" s="8"/>
    </row>
    <row r="43" spans="1:5" x14ac:dyDescent="0.25">
      <c r="A43" s="8">
        <f t="shared" si="0"/>
        <v>42</v>
      </c>
      <c r="B43" s="8" t="s">
        <v>913</v>
      </c>
      <c r="C43" s="8" t="s">
        <v>587</v>
      </c>
      <c r="D43" s="8"/>
      <c r="E43" s="8"/>
    </row>
    <row r="44" spans="1:5" x14ac:dyDescent="0.25">
      <c r="A44" s="8">
        <f t="shared" si="0"/>
        <v>43</v>
      </c>
      <c r="B44" s="8" t="s">
        <v>913</v>
      </c>
      <c r="C44" s="8" t="s">
        <v>588</v>
      </c>
      <c r="D44" s="8"/>
      <c r="E44" s="8"/>
    </row>
    <row r="45" spans="1:5" x14ac:dyDescent="0.25">
      <c r="A45" s="8">
        <f t="shared" si="0"/>
        <v>44</v>
      </c>
      <c r="B45" s="8" t="s">
        <v>914</v>
      </c>
      <c r="C45" s="8" t="s">
        <v>732</v>
      </c>
      <c r="D45" s="8"/>
      <c r="E45" s="8"/>
    </row>
    <row r="46" spans="1:5" x14ac:dyDescent="0.25">
      <c r="A46" s="8">
        <f t="shared" si="0"/>
        <v>45</v>
      </c>
      <c r="B46" s="8" t="s">
        <v>915</v>
      </c>
      <c r="C46" s="8" t="s">
        <v>589</v>
      </c>
      <c r="D46" s="8"/>
      <c r="E46" s="8"/>
    </row>
    <row r="47" spans="1:5" x14ac:dyDescent="0.25">
      <c r="A47" s="8">
        <f t="shared" si="0"/>
        <v>46</v>
      </c>
      <c r="B47" s="8" t="s">
        <v>916</v>
      </c>
      <c r="C47" s="8" t="s">
        <v>100</v>
      </c>
      <c r="D47" s="8"/>
      <c r="E47" s="8"/>
    </row>
    <row r="48" spans="1:5" x14ac:dyDescent="0.25">
      <c r="A48" s="8">
        <f t="shared" si="0"/>
        <v>47</v>
      </c>
      <c r="B48" s="8"/>
      <c r="C48" s="8"/>
      <c r="D48" s="8"/>
      <c r="E48" s="8"/>
    </row>
    <row r="49" spans="1:5" x14ac:dyDescent="0.25">
      <c r="A49" s="8">
        <f t="shared" si="0"/>
        <v>48</v>
      </c>
      <c r="B49" s="8"/>
      <c r="C49" s="8"/>
      <c r="D49" s="8"/>
      <c r="E49" s="8"/>
    </row>
    <row r="50" spans="1:5" x14ac:dyDescent="0.25">
      <c r="A50" s="8">
        <f t="shared" si="0"/>
        <v>49</v>
      </c>
      <c r="B50" s="8"/>
      <c r="C50" s="8"/>
      <c r="D50" s="8"/>
      <c r="E50" s="8"/>
    </row>
    <row r="51" spans="1:5" x14ac:dyDescent="0.25">
      <c r="A51" s="8">
        <f t="shared" si="0"/>
        <v>50</v>
      </c>
      <c r="B51" s="8"/>
      <c r="C51" s="8"/>
      <c r="D51" s="8"/>
      <c r="E51" s="8"/>
    </row>
    <row r="52" spans="1:5" x14ac:dyDescent="0.25">
      <c r="A52" s="8">
        <f t="shared" si="0"/>
        <v>51</v>
      </c>
      <c r="B52" s="8"/>
      <c r="C52" s="8"/>
      <c r="D52" s="8"/>
      <c r="E52" s="8"/>
    </row>
    <row r="53" spans="1:5" x14ac:dyDescent="0.25">
      <c r="A53" s="8">
        <f t="shared" si="0"/>
        <v>52</v>
      </c>
      <c r="B53" s="8"/>
      <c r="C53" s="8"/>
      <c r="D53" s="8"/>
      <c r="E53" s="8"/>
    </row>
    <row r="54" spans="1:5" x14ac:dyDescent="0.25">
      <c r="A54" s="8">
        <f t="shared" si="0"/>
        <v>53</v>
      </c>
      <c r="B54" s="8"/>
      <c r="C54" s="8"/>
      <c r="D54" s="8"/>
      <c r="E54" s="8"/>
    </row>
    <row r="55" spans="1:5" x14ac:dyDescent="0.25">
      <c r="A55" s="8">
        <f t="shared" si="0"/>
        <v>54</v>
      </c>
      <c r="B55" s="8"/>
      <c r="C55" s="8"/>
      <c r="D55" s="8"/>
      <c r="E55" s="8"/>
    </row>
    <row r="56" spans="1:5" x14ac:dyDescent="0.25">
      <c r="A56" s="8">
        <f t="shared" si="0"/>
        <v>55</v>
      </c>
      <c r="B56" s="8"/>
      <c r="C56" s="8"/>
      <c r="D56" s="8"/>
      <c r="E56" s="8"/>
    </row>
    <row r="57" spans="1:5" x14ac:dyDescent="0.25">
      <c r="A57" s="8">
        <f t="shared" si="0"/>
        <v>56</v>
      </c>
      <c r="B57" s="8"/>
      <c r="C57" s="8"/>
      <c r="D57" s="8"/>
      <c r="E57" s="8"/>
    </row>
    <row r="58" spans="1:5" x14ac:dyDescent="0.25">
      <c r="A58" s="8">
        <f t="shared" si="0"/>
        <v>57</v>
      </c>
      <c r="B58" s="8" t="s">
        <v>917</v>
      </c>
      <c r="C58" s="8" t="s">
        <v>102</v>
      </c>
      <c r="D58" s="8"/>
      <c r="E58" s="8"/>
    </row>
    <row r="59" spans="1:5" x14ac:dyDescent="0.25">
      <c r="A59" s="8">
        <f t="shared" si="0"/>
        <v>58</v>
      </c>
      <c r="B59" s="8" t="s">
        <v>918</v>
      </c>
      <c r="C59" s="8" t="s">
        <v>104</v>
      </c>
      <c r="D59" s="8"/>
      <c r="E59" s="8"/>
    </row>
    <row r="60" spans="1:5" x14ac:dyDescent="0.25">
      <c r="A60" s="8">
        <f t="shared" si="0"/>
        <v>59</v>
      </c>
      <c r="B60" s="8" t="s">
        <v>919</v>
      </c>
      <c r="C60" s="8" t="s">
        <v>1129</v>
      </c>
      <c r="D60" s="8"/>
      <c r="E60" s="8"/>
    </row>
    <row r="61" spans="1:5" x14ac:dyDescent="0.25">
      <c r="A61" s="8">
        <f t="shared" si="0"/>
        <v>60</v>
      </c>
      <c r="B61" s="8" t="s">
        <v>920</v>
      </c>
      <c r="C61" s="8" t="s">
        <v>108</v>
      </c>
      <c r="D61" s="8"/>
      <c r="E61" s="8"/>
    </row>
    <row r="62" spans="1:5" x14ac:dyDescent="0.25">
      <c r="A62" s="8">
        <f t="shared" si="0"/>
        <v>61</v>
      </c>
      <c r="B62" s="8" t="s">
        <v>921</v>
      </c>
      <c r="C62" s="8" t="s">
        <v>1130</v>
      </c>
      <c r="D62" s="8"/>
      <c r="E62" s="8"/>
    </row>
    <row r="63" spans="1:5" x14ac:dyDescent="0.25">
      <c r="A63" s="8">
        <f t="shared" si="0"/>
        <v>62</v>
      </c>
      <c r="B63" s="8" t="s">
        <v>922</v>
      </c>
      <c r="C63" s="8" t="s">
        <v>112</v>
      </c>
      <c r="D63" s="8"/>
      <c r="E63" s="8"/>
    </row>
    <row r="64" spans="1:5" x14ac:dyDescent="0.25">
      <c r="A64" s="8">
        <f t="shared" si="0"/>
        <v>63</v>
      </c>
      <c r="B64" s="8" t="s">
        <v>923</v>
      </c>
      <c r="C64" s="8" t="s">
        <v>114</v>
      </c>
      <c r="D64" s="8"/>
      <c r="E64" s="8"/>
    </row>
    <row r="65" spans="1:5" x14ac:dyDescent="0.25">
      <c r="A65" s="8">
        <f t="shared" si="0"/>
        <v>64</v>
      </c>
      <c r="B65" s="8" t="s">
        <v>924</v>
      </c>
      <c r="C65" s="8" t="s">
        <v>116</v>
      </c>
      <c r="D65" s="8"/>
      <c r="E65" s="8"/>
    </row>
    <row r="66" spans="1:5" x14ac:dyDescent="0.25">
      <c r="A66" s="8">
        <f t="shared" si="0"/>
        <v>65</v>
      </c>
      <c r="B66" s="8" t="s">
        <v>925</v>
      </c>
      <c r="C66" s="8" t="s">
        <v>118</v>
      </c>
      <c r="D66" s="8"/>
      <c r="E66" s="8"/>
    </row>
    <row r="67" spans="1:5" x14ac:dyDescent="0.25">
      <c r="A67" s="8">
        <f t="shared" si="0"/>
        <v>66</v>
      </c>
      <c r="B67" s="8" t="s">
        <v>926</v>
      </c>
      <c r="C67" s="8" t="s">
        <v>120</v>
      </c>
      <c r="D67" s="8"/>
      <c r="E67" s="8"/>
    </row>
    <row r="68" spans="1:5" x14ac:dyDescent="0.25">
      <c r="A68" s="8">
        <f t="shared" ref="A68:A131" si="1">A67+1</f>
        <v>67</v>
      </c>
      <c r="B68" s="8" t="s">
        <v>927</v>
      </c>
      <c r="C68" s="8" t="s">
        <v>122</v>
      </c>
      <c r="D68" s="8"/>
      <c r="E68" s="8"/>
    </row>
    <row r="69" spans="1:5" x14ac:dyDescent="0.25">
      <c r="A69" s="8">
        <f t="shared" si="1"/>
        <v>68</v>
      </c>
      <c r="B69" s="8" t="s">
        <v>928</v>
      </c>
      <c r="C69" s="8" t="s">
        <v>124</v>
      </c>
      <c r="D69" s="8"/>
      <c r="E69" s="8"/>
    </row>
    <row r="70" spans="1:5" x14ac:dyDescent="0.25">
      <c r="A70" s="8">
        <f t="shared" si="1"/>
        <v>69</v>
      </c>
      <c r="B70" s="8"/>
      <c r="C70" s="8" t="s">
        <v>125</v>
      </c>
      <c r="D70" s="8"/>
      <c r="E70" s="8"/>
    </row>
    <row r="71" spans="1:5" x14ac:dyDescent="0.25">
      <c r="A71" s="8">
        <f t="shared" si="1"/>
        <v>70</v>
      </c>
      <c r="B71" s="8"/>
      <c r="C71" s="8" t="s">
        <v>126</v>
      </c>
      <c r="D71" s="8"/>
      <c r="E71" s="8"/>
    </row>
    <row r="72" spans="1:5" x14ac:dyDescent="0.25">
      <c r="A72" s="8">
        <f t="shared" si="1"/>
        <v>71</v>
      </c>
      <c r="B72" s="8"/>
      <c r="C72" s="8" t="s">
        <v>741</v>
      </c>
      <c r="D72" s="8"/>
      <c r="E72" s="8"/>
    </row>
    <row r="73" spans="1:5" x14ac:dyDescent="0.25">
      <c r="A73" s="8">
        <f t="shared" si="1"/>
        <v>72</v>
      </c>
      <c r="B73" s="8"/>
      <c r="C73" s="8" t="s">
        <v>742</v>
      </c>
      <c r="D73" s="8"/>
      <c r="E73" s="8"/>
    </row>
    <row r="74" spans="1:5" x14ac:dyDescent="0.25">
      <c r="A74" s="8">
        <f t="shared" si="1"/>
        <v>73</v>
      </c>
      <c r="B74" s="8"/>
      <c r="C74" s="8" t="s">
        <v>743</v>
      </c>
      <c r="D74" s="8"/>
      <c r="E74" s="8"/>
    </row>
    <row r="75" spans="1:5" x14ac:dyDescent="0.25">
      <c r="A75" s="8">
        <f t="shared" si="1"/>
        <v>74</v>
      </c>
      <c r="B75" s="8" t="s">
        <v>929</v>
      </c>
      <c r="C75" s="8" t="s">
        <v>128</v>
      </c>
      <c r="D75" s="8"/>
      <c r="E75" s="8"/>
    </row>
    <row r="76" spans="1:5" x14ac:dyDescent="0.25">
      <c r="A76" s="8">
        <f t="shared" si="1"/>
        <v>75</v>
      </c>
      <c r="B76" s="8" t="s">
        <v>930</v>
      </c>
      <c r="C76" s="8" t="s">
        <v>130</v>
      </c>
      <c r="D76" s="8"/>
      <c r="E76" s="8"/>
    </row>
    <row r="77" spans="1:5" x14ac:dyDescent="0.25">
      <c r="A77" s="8">
        <f t="shared" si="1"/>
        <v>76</v>
      </c>
      <c r="B77" s="8" t="s">
        <v>931</v>
      </c>
      <c r="C77" s="8" t="s">
        <v>132</v>
      </c>
      <c r="D77" s="8"/>
      <c r="E77" s="8"/>
    </row>
    <row r="78" spans="1:5" x14ac:dyDescent="0.25">
      <c r="A78" s="8">
        <f t="shared" si="1"/>
        <v>77</v>
      </c>
      <c r="B78" s="8" t="s">
        <v>932</v>
      </c>
      <c r="C78" s="8" t="s">
        <v>1131</v>
      </c>
      <c r="D78" s="8"/>
      <c r="E78" s="8"/>
    </row>
    <row r="79" spans="1:5" x14ac:dyDescent="0.25">
      <c r="A79" s="8">
        <f t="shared" si="1"/>
        <v>78</v>
      </c>
      <c r="B79" s="8" t="s">
        <v>932</v>
      </c>
      <c r="C79" s="8" t="s">
        <v>1132</v>
      </c>
      <c r="D79" s="8"/>
      <c r="E79" s="8"/>
    </row>
    <row r="80" spans="1:5" x14ac:dyDescent="0.25">
      <c r="A80" s="8">
        <f t="shared" si="1"/>
        <v>79</v>
      </c>
      <c r="B80" s="8" t="s">
        <v>932</v>
      </c>
      <c r="C80" s="8" t="s">
        <v>1133</v>
      </c>
      <c r="D80" s="8"/>
      <c r="E80" s="8"/>
    </row>
    <row r="81" spans="1:5" x14ac:dyDescent="0.25">
      <c r="A81" s="8">
        <f t="shared" si="1"/>
        <v>80</v>
      </c>
      <c r="B81" s="8" t="s">
        <v>933</v>
      </c>
      <c r="C81" s="8" t="s">
        <v>1134</v>
      </c>
      <c r="D81" s="8"/>
      <c r="E81" s="8"/>
    </row>
    <row r="82" spans="1:5" x14ac:dyDescent="0.25">
      <c r="A82" s="8">
        <f t="shared" si="1"/>
        <v>81</v>
      </c>
      <c r="B82" s="8" t="s">
        <v>934</v>
      </c>
      <c r="C82" s="8" t="s">
        <v>140</v>
      </c>
      <c r="D82" s="8"/>
      <c r="E82" s="8"/>
    </row>
    <row r="83" spans="1:5" x14ac:dyDescent="0.25">
      <c r="A83" s="8">
        <f t="shared" si="1"/>
        <v>82</v>
      </c>
      <c r="B83" s="8" t="s">
        <v>935</v>
      </c>
      <c r="C83" s="8" t="s">
        <v>1135</v>
      </c>
      <c r="D83" s="8"/>
      <c r="E83" s="8"/>
    </row>
    <row r="84" spans="1:5" x14ac:dyDescent="0.25">
      <c r="A84" s="8">
        <f t="shared" si="1"/>
        <v>83</v>
      </c>
      <c r="B84" s="8" t="s">
        <v>936</v>
      </c>
      <c r="C84" s="8" t="s">
        <v>144</v>
      </c>
      <c r="D84" s="8"/>
      <c r="E84" s="8"/>
    </row>
    <row r="85" spans="1:5" x14ac:dyDescent="0.25">
      <c r="A85" s="8">
        <f t="shared" si="1"/>
        <v>84</v>
      </c>
      <c r="B85" s="8" t="s">
        <v>937</v>
      </c>
      <c r="C85" s="8" t="s">
        <v>733</v>
      </c>
      <c r="D85" s="8"/>
      <c r="E85" s="8"/>
    </row>
    <row r="86" spans="1:5" x14ac:dyDescent="0.25">
      <c r="A86" s="8">
        <f t="shared" si="1"/>
        <v>85</v>
      </c>
      <c r="B86" s="8" t="s">
        <v>938</v>
      </c>
      <c r="C86" s="8" t="s">
        <v>147</v>
      </c>
      <c r="D86" s="8"/>
      <c r="E86" s="8"/>
    </row>
    <row r="87" spans="1:5" x14ac:dyDescent="0.25">
      <c r="A87" s="8">
        <f t="shared" si="1"/>
        <v>86</v>
      </c>
      <c r="B87" s="8" t="s">
        <v>939</v>
      </c>
      <c r="C87" s="8" t="s">
        <v>2</v>
      </c>
      <c r="D87" s="8"/>
      <c r="E87" s="8"/>
    </row>
    <row r="88" spans="1:5" x14ac:dyDescent="0.25">
      <c r="A88" s="8">
        <f t="shared" si="1"/>
        <v>87</v>
      </c>
      <c r="B88" s="8"/>
      <c r="C88" s="8"/>
      <c r="D88" s="8"/>
      <c r="E88" s="8"/>
    </row>
    <row r="89" spans="1:5" x14ac:dyDescent="0.25">
      <c r="A89" s="8">
        <f t="shared" si="1"/>
        <v>88</v>
      </c>
      <c r="B89" s="8"/>
      <c r="C89" s="8"/>
      <c r="D89" s="8"/>
      <c r="E89" s="8"/>
    </row>
    <row r="90" spans="1:5" x14ac:dyDescent="0.25">
      <c r="A90" s="8">
        <f t="shared" si="1"/>
        <v>89</v>
      </c>
      <c r="B90" s="8"/>
      <c r="C90" s="8"/>
      <c r="D90" s="8"/>
      <c r="E90" s="8"/>
    </row>
    <row r="91" spans="1:5" x14ac:dyDescent="0.25">
      <c r="A91" s="8">
        <f t="shared" si="1"/>
        <v>90</v>
      </c>
      <c r="B91" s="8"/>
      <c r="C91" s="8"/>
      <c r="D91" s="8"/>
      <c r="E91" s="8"/>
    </row>
    <row r="92" spans="1:5" x14ac:dyDescent="0.25">
      <c r="A92" s="8">
        <f t="shared" si="1"/>
        <v>91</v>
      </c>
      <c r="B92" s="8"/>
      <c r="C92" s="8"/>
      <c r="D92" s="8"/>
      <c r="E92" s="8"/>
    </row>
    <row r="93" spans="1:5" x14ac:dyDescent="0.25">
      <c r="A93" s="8">
        <f t="shared" si="1"/>
        <v>92</v>
      </c>
      <c r="B93" s="8"/>
      <c r="C93" s="8"/>
      <c r="D93" s="8"/>
      <c r="E93" s="8"/>
    </row>
    <row r="94" spans="1:5" x14ac:dyDescent="0.25">
      <c r="A94" s="8">
        <f t="shared" si="1"/>
        <v>93</v>
      </c>
      <c r="B94" s="8"/>
      <c r="C94" s="8"/>
      <c r="D94" s="8"/>
      <c r="E94" s="8"/>
    </row>
    <row r="95" spans="1:5" x14ac:dyDescent="0.25">
      <c r="A95" s="8">
        <f t="shared" si="1"/>
        <v>94</v>
      </c>
      <c r="B95" s="8"/>
      <c r="C95" s="8"/>
      <c r="D95" s="8"/>
      <c r="E95" s="8"/>
    </row>
    <row r="96" spans="1:5" x14ac:dyDescent="0.25">
      <c r="A96" s="8">
        <f t="shared" si="1"/>
        <v>95</v>
      </c>
      <c r="B96" s="8"/>
      <c r="C96" s="8"/>
      <c r="D96" s="8"/>
      <c r="E96" s="8"/>
    </row>
    <row r="97" spans="1:5" x14ac:dyDescent="0.25">
      <c r="A97" s="8">
        <f t="shared" si="1"/>
        <v>96</v>
      </c>
      <c r="B97" s="8"/>
      <c r="C97" s="8"/>
      <c r="D97" s="8"/>
      <c r="E97" s="8"/>
    </row>
    <row r="98" spans="1:5" x14ac:dyDescent="0.25">
      <c r="A98" s="8">
        <f t="shared" si="1"/>
        <v>97</v>
      </c>
      <c r="B98" s="8" t="s">
        <v>940</v>
      </c>
      <c r="C98" s="8" t="s">
        <v>151</v>
      </c>
      <c r="D98" s="8"/>
      <c r="E98" s="8"/>
    </row>
    <row r="99" spans="1:5" x14ac:dyDescent="0.25">
      <c r="A99" s="8">
        <f t="shared" si="1"/>
        <v>98</v>
      </c>
      <c r="B99" s="8" t="s">
        <v>941</v>
      </c>
      <c r="C99" s="8" t="s">
        <v>153</v>
      </c>
      <c r="D99" s="8"/>
      <c r="E99" s="8"/>
    </row>
    <row r="100" spans="1:5" x14ac:dyDescent="0.25">
      <c r="A100" s="8">
        <f t="shared" si="1"/>
        <v>99</v>
      </c>
      <c r="B100" s="8" t="s">
        <v>942</v>
      </c>
      <c r="C100" s="8" t="s">
        <v>155</v>
      </c>
      <c r="D100" s="8"/>
      <c r="E100" s="8"/>
    </row>
    <row r="101" spans="1:5" x14ac:dyDescent="0.25">
      <c r="A101" s="8">
        <f t="shared" si="1"/>
        <v>100</v>
      </c>
      <c r="B101" s="8" t="s">
        <v>943</v>
      </c>
      <c r="C101" s="8" t="s">
        <v>157</v>
      </c>
      <c r="D101" s="8"/>
      <c r="E101" s="8"/>
    </row>
    <row r="102" spans="1:5" x14ac:dyDescent="0.25">
      <c r="A102" s="8">
        <f t="shared" si="1"/>
        <v>101</v>
      </c>
      <c r="B102" s="8" t="s">
        <v>944</v>
      </c>
      <c r="C102" s="8" t="s">
        <v>159</v>
      </c>
      <c r="D102" s="8"/>
      <c r="E102" s="8"/>
    </row>
    <row r="103" spans="1:5" x14ac:dyDescent="0.25">
      <c r="A103" s="8">
        <f t="shared" si="1"/>
        <v>102</v>
      </c>
      <c r="B103" s="8" t="s">
        <v>945</v>
      </c>
      <c r="C103" s="8" t="s">
        <v>160</v>
      </c>
      <c r="D103" s="8"/>
      <c r="E103" s="8"/>
    </row>
    <row r="104" spans="1:5" x14ac:dyDescent="0.25">
      <c r="A104" s="8">
        <f t="shared" si="1"/>
        <v>103</v>
      </c>
      <c r="B104" s="8"/>
      <c r="C104" s="8" t="s">
        <v>700</v>
      </c>
      <c r="D104" s="8"/>
      <c r="E104" s="8"/>
    </row>
    <row r="105" spans="1:5" x14ac:dyDescent="0.25">
      <c r="A105" s="8">
        <f t="shared" si="1"/>
        <v>104</v>
      </c>
      <c r="B105" s="8" t="s">
        <v>946</v>
      </c>
      <c r="C105" s="8" t="s">
        <v>162</v>
      </c>
      <c r="D105" s="8"/>
      <c r="E105" s="8"/>
    </row>
    <row r="106" spans="1:5" x14ac:dyDescent="0.25">
      <c r="A106" s="8">
        <f t="shared" si="1"/>
        <v>105</v>
      </c>
      <c r="B106" s="8" t="s">
        <v>947</v>
      </c>
      <c r="C106" s="8" t="s">
        <v>164</v>
      </c>
      <c r="D106" s="8"/>
      <c r="E106" s="8"/>
    </row>
    <row r="107" spans="1:5" x14ac:dyDescent="0.25">
      <c r="A107" s="8">
        <f t="shared" si="1"/>
        <v>106</v>
      </c>
      <c r="B107" s="8" t="s">
        <v>948</v>
      </c>
      <c r="C107" s="8" t="s">
        <v>166</v>
      </c>
      <c r="D107" s="8"/>
      <c r="E107" s="8"/>
    </row>
    <row r="108" spans="1:5" x14ac:dyDescent="0.25">
      <c r="A108" s="8">
        <f t="shared" si="1"/>
        <v>107</v>
      </c>
      <c r="B108" s="8" t="s">
        <v>949</v>
      </c>
      <c r="C108" s="8" t="s">
        <v>168</v>
      </c>
      <c r="D108" s="8"/>
      <c r="E108" s="8"/>
    </row>
    <row r="109" spans="1:5" x14ac:dyDescent="0.25">
      <c r="A109" s="8">
        <f t="shared" si="1"/>
        <v>108</v>
      </c>
      <c r="B109" s="8" t="s">
        <v>949</v>
      </c>
      <c r="C109" s="8" t="s">
        <v>169</v>
      </c>
      <c r="D109" s="8"/>
      <c r="E109" s="8"/>
    </row>
    <row r="110" spans="1:5" x14ac:dyDescent="0.25">
      <c r="A110" s="8">
        <f t="shared" si="1"/>
        <v>109</v>
      </c>
      <c r="B110" s="8" t="s">
        <v>949</v>
      </c>
      <c r="C110" s="8" t="s">
        <v>170</v>
      </c>
      <c r="D110" s="8"/>
      <c r="E110" s="8"/>
    </row>
    <row r="111" spans="1:5" x14ac:dyDescent="0.25">
      <c r="A111" s="8">
        <f t="shared" si="1"/>
        <v>110</v>
      </c>
      <c r="B111" s="8" t="s">
        <v>950</v>
      </c>
      <c r="C111" s="8" t="s">
        <v>172</v>
      </c>
      <c r="D111" s="8"/>
      <c r="E111" s="8"/>
    </row>
    <row r="112" spans="1:5" x14ac:dyDescent="0.25">
      <c r="A112" s="8">
        <f t="shared" si="1"/>
        <v>111</v>
      </c>
      <c r="B112" s="8" t="s">
        <v>950</v>
      </c>
      <c r="C112" s="8" t="s">
        <v>174</v>
      </c>
      <c r="D112" s="8"/>
      <c r="E112" s="8"/>
    </row>
    <row r="113" spans="1:5" x14ac:dyDescent="0.25">
      <c r="A113" s="8">
        <f t="shared" si="1"/>
        <v>112</v>
      </c>
      <c r="B113" s="8" t="s">
        <v>951</v>
      </c>
      <c r="C113" s="8" t="s">
        <v>176</v>
      </c>
      <c r="D113" s="8"/>
      <c r="E113" s="8"/>
    </row>
    <row r="114" spans="1:5" x14ac:dyDescent="0.25">
      <c r="A114" s="8">
        <f t="shared" si="1"/>
        <v>113</v>
      </c>
      <c r="B114" s="8" t="s">
        <v>951</v>
      </c>
      <c r="C114" s="8" t="s">
        <v>177</v>
      </c>
      <c r="D114" s="8"/>
      <c r="E114" s="8"/>
    </row>
    <row r="115" spans="1:5" x14ac:dyDescent="0.25">
      <c r="A115" s="8">
        <f t="shared" si="1"/>
        <v>114</v>
      </c>
      <c r="B115" s="8" t="s">
        <v>951</v>
      </c>
      <c r="C115" s="8" t="s">
        <v>178</v>
      </c>
      <c r="D115" s="8"/>
      <c r="E115" s="8"/>
    </row>
    <row r="116" spans="1:5" x14ac:dyDescent="0.25">
      <c r="A116" s="8">
        <f t="shared" si="1"/>
        <v>115</v>
      </c>
      <c r="B116" s="8" t="s">
        <v>951</v>
      </c>
      <c r="C116" s="8" t="s">
        <v>179</v>
      </c>
      <c r="D116" s="8"/>
      <c r="E116" s="8"/>
    </row>
    <row r="117" spans="1:5" x14ac:dyDescent="0.25">
      <c r="A117" s="8">
        <f t="shared" si="1"/>
        <v>116</v>
      </c>
      <c r="B117" s="8" t="s">
        <v>952</v>
      </c>
      <c r="C117" s="8" t="s">
        <v>181</v>
      </c>
      <c r="D117" s="8"/>
      <c r="E117" s="8"/>
    </row>
    <row r="118" spans="1:5" x14ac:dyDescent="0.25">
      <c r="A118" s="8">
        <f t="shared" si="1"/>
        <v>117</v>
      </c>
      <c r="B118" s="8" t="s">
        <v>953</v>
      </c>
      <c r="C118" s="8" t="s">
        <v>183</v>
      </c>
      <c r="D118" s="8"/>
      <c r="E118" s="8"/>
    </row>
    <row r="119" spans="1:5" x14ac:dyDescent="0.25">
      <c r="A119" s="8">
        <f t="shared" si="1"/>
        <v>118</v>
      </c>
      <c r="B119" s="8" t="s">
        <v>954</v>
      </c>
      <c r="C119" s="8" t="s">
        <v>185</v>
      </c>
      <c r="D119" s="8"/>
      <c r="E119" s="8"/>
    </row>
    <row r="120" spans="1:5" x14ac:dyDescent="0.25">
      <c r="A120" s="8">
        <f t="shared" si="1"/>
        <v>119</v>
      </c>
      <c r="B120" s="8" t="s">
        <v>955</v>
      </c>
      <c r="C120" s="8" t="s">
        <v>187</v>
      </c>
      <c r="D120" s="8"/>
      <c r="E120" s="8"/>
    </row>
    <row r="121" spans="1:5" x14ac:dyDescent="0.25">
      <c r="A121" s="8">
        <f t="shared" si="1"/>
        <v>120</v>
      </c>
      <c r="B121" s="8" t="s">
        <v>956</v>
      </c>
      <c r="C121" s="8" t="s">
        <v>1136</v>
      </c>
      <c r="D121" s="8"/>
      <c r="E121" s="8"/>
    </row>
    <row r="122" spans="1:5" x14ac:dyDescent="0.25">
      <c r="A122" s="8">
        <f t="shared" si="1"/>
        <v>121</v>
      </c>
      <c r="B122" s="8" t="s">
        <v>957</v>
      </c>
      <c r="C122" s="8" t="s">
        <v>191</v>
      </c>
      <c r="D122" s="8"/>
      <c r="E122" s="8"/>
    </row>
    <row r="123" spans="1:5" x14ac:dyDescent="0.25">
      <c r="A123" s="8">
        <f t="shared" si="1"/>
        <v>122</v>
      </c>
      <c r="B123" s="8"/>
      <c r="C123" s="8"/>
      <c r="D123" s="8"/>
      <c r="E123" s="8"/>
    </row>
    <row r="124" spans="1:5" x14ac:dyDescent="0.25">
      <c r="A124" s="8">
        <f t="shared" si="1"/>
        <v>123</v>
      </c>
      <c r="B124" s="8"/>
      <c r="C124" s="8"/>
      <c r="D124" s="8"/>
      <c r="E124" s="8"/>
    </row>
    <row r="125" spans="1:5" x14ac:dyDescent="0.25">
      <c r="A125" s="8">
        <f t="shared" si="1"/>
        <v>124</v>
      </c>
      <c r="B125" s="8"/>
      <c r="C125" s="8"/>
      <c r="D125" s="8"/>
      <c r="E125" s="8"/>
    </row>
    <row r="126" spans="1:5" x14ac:dyDescent="0.25">
      <c r="A126" s="8">
        <f t="shared" si="1"/>
        <v>125</v>
      </c>
      <c r="B126" s="8"/>
      <c r="C126" s="8"/>
      <c r="D126" s="8"/>
      <c r="E126" s="8"/>
    </row>
    <row r="127" spans="1:5" x14ac:dyDescent="0.25">
      <c r="A127" s="8">
        <f t="shared" si="1"/>
        <v>126</v>
      </c>
      <c r="B127" s="8"/>
      <c r="C127" s="8"/>
      <c r="D127" s="8"/>
      <c r="E127" s="8"/>
    </row>
    <row r="128" spans="1:5" x14ac:dyDescent="0.25">
      <c r="A128" s="8">
        <f t="shared" si="1"/>
        <v>127</v>
      </c>
      <c r="B128" s="8"/>
      <c r="C128" s="8"/>
      <c r="D128" s="8"/>
      <c r="E128" s="8"/>
    </row>
    <row r="129" spans="1:5" x14ac:dyDescent="0.25">
      <c r="A129" s="8">
        <f t="shared" si="1"/>
        <v>128</v>
      </c>
      <c r="B129" s="8" t="s">
        <v>192</v>
      </c>
      <c r="C129" s="8" t="s">
        <v>193</v>
      </c>
      <c r="D129" s="8"/>
      <c r="E129" s="8"/>
    </row>
    <row r="130" spans="1:5" x14ac:dyDescent="0.25">
      <c r="A130" s="8">
        <f t="shared" si="1"/>
        <v>129</v>
      </c>
      <c r="B130" s="8" t="s">
        <v>194</v>
      </c>
      <c r="C130" s="8" t="s">
        <v>625</v>
      </c>
      <c r="D130" s="8"/>
      <c r="E130" s="8"/>
    </row>
    <row r="131" spans="1:5" x14ac:dyDescent="0.25">
      <c r="A131" s="8">
        <f t="shared" si="1"/>
        <v>130</v>
      </c>
      <c r="B131" s="8" t="s">
        <v>194</v>
      </c>
      <c r="C131" s="8" t="s">
        <v>195</v>
      </c>
      <c r="D131" s="8"/>
      <c r="E131" s="8"/>
    </row>
    <row r="132" spans="1:5" x14ac:dyDescent="0.25">
      <c r="A132" s="8">
        <f t="shared" ref="A132:A195" si="2">A131+1</f>
        <v>131</v>
      </c>
      <c r="B132" s="8"/>
      <c r="C132" s="8" t="s">
        <v>196</v>
      </c>
      <c r="D132" s="8"/>
      <c r="E132" s="8"/>
    </row>
    <row r="133" spans="1:5" x14ac:dyDescent="0.25">
      <c r="A133" s="8">
        <f t="shared" si="2"/>
        <v>132</v>
      </c>
      <c r="B133" s="8"/>
      <c r="C133" s="8" t="s">
        <v>740</v>
      </c>
      <c r="D133" s="8"/>
      <c r="E133" s="8"/>
    </row>
    <row r="134" spans="1:5" x14ac:dyDescent="0.25">
      <c r="A134" s="8">
        <f t="shared" si="2"/>
        <v>133</v>
      </c>
      <c r="B134" s="8" t="s">
        <v>197</v>
      </c>
      <c r="C134" s="8" t="s">
        <v>1137</v>
      </c>
      <c r="D134" s="8"/>
      <c r="E134" s="8"/>
    </row>
    <row r="135" spans="1:5" x14ac:dyDescent="0.25">
      <c r="A135" s="8">
        <f t="shared" si="2"/>
        <v>134</v>
      </c>
      <c r="B135" s="8" t="s">
        <v>199</v>
      </c>
      <c r="C135" s="8" t="s">
        <v>200</v>
      </c>
      <c r="D135" s="8"/>
      <c r="E135" s="8"/>
    </row>
    <row r="136" spans="1:5" x14ac:dyDescent="0.25">
      <c r="A136" s="8">
        <f t="shared" si="2"/>
        <v>135</v>
      </c>
      <c r="B136" s="8" t="s">
        <v>201</v>
      </c>
      <c r="C136" s="8" t="s">
        <v>202</v>
      </c>
      <c r="D136" s="8"/>
      <c r="E136" s="8"/>
    </row>
    <row r="137" spans="1:5" x14ac:dyDescent="0.25">
      <c r="A137" s="8">
        <f t="shared" si="2"/>
        <v>136</v>
      </c>
      <c r="B137" s="8" t="s">
        <v>203</v>
      </c>
      <c r="C137" s="8" t="s">
        <v>204</v>
      </c>
      <c r="D137" s="8"/>
      <c r="E137" s="8"/>
    </row>
    <row r="138" spans="1:5" x14ac:dyDescent="0.25">
      <c r="A138" s="8">
        <f t="shared" si="2"/>
        <v>137</v>
      </c>
      <c r="B138" s="8"/>
      <c r="C138" s="8" t="s">
        <v>205</v>
      </c>
      <c r="D138" s="8"/>
      <c r="E138" s="8"/>
    </row>
    <row r="139" spans="1:5" x14ac:dyDescent="0.25">
      <c r="A139" s="8">
        <f t="shared" si="2"/>
        <v>138</v>
      </c>
      <c r="B139" s="8" t="s">
        <v>206</v>
      </c>
      <c r="C139" s="8" t="s">
        <v>207</v>
      </c>
      <c r="D139" s="8"/>
      <c r="E139" s="8"/>
    </row>
    <row r="140" spans="1:5" x14ac:dyDescent="0.25">
      <c r="A140" s="8">
        <f t="shared" si="2"/>
        <v>139</v>
      </c>
      <c r="B140" s="8" t="s">
        <v>208</v>
      </c>
      <c r="C140" s="8" t="s">
        <v>209</v>
      </c>
      <c r="D140" s="8"/>
      <c r="E140" s="8"/>
    </row>
    <row r="141" spans="1:5" x14ac:dyDescent="0.25">
      <c r="A141" s="8">
        <f t="shared" si="2"/>
        <v>140</v>
      </c>
      <c r="B141" s="8"/>
      <c r="C141" s="8" t="s">
        <v>210</v>
      </c>
      <c r="D141" s="8"/>
      <c r="E141" s="8"/>
    </row>
    <row r="142" spans="1:5" x14ac:dyDescent="0.25">
      <c r="A142" s="8">
        <f t="shared" si="2"/>
        <v>141</v>
      </c>
      <c r="B142" s="8" t="s">
        <v>211</v>
      </c>
      <c r="C142" s="8" t="s">
        <v>212</v>
      </c>
      <c r="D142" s="8"/>
      <c r="E142" s="8"/>
    </row>
    <row r="143" spans="1:5" x14ac:dyDescent="0.25">
      <c r="A143" s="8">
        <f t="shared" si="2"/>
        <v>142</v>
      </c>
      <c r="B143" s="8" t="s">
        <v>958</v>
      </c>
      <c r="C143" s="8" t="s">
        <v>216</v>
      </c>
      <c r="D143" s="8"/>
      <c r="E143" s="8"/>
    </row>
    <row r="144" spans="1:5" x14ac:dyDescent="0.25">
      <c r="A144" s="8">
        <f t="shared" si="2"/>
        <v>143</v>
      </c>
      <c r="B144" s="8" t="s">
        <v>958</v>
      </c>
      <c r="C144" s="8" t="s">
        <v>217</v>
      </c>
      <c r="D144" s="8"/>
      <c r="E144" s="8"/>
    </row>
    <row r="145" spans="1:5" x14ac:dyDescent="0.25">
      <c r="A145" s="8">
        <f t="shared" si="2"/>
        <v>144</v>
      </c>
      <c r="B145" s="8" t="s">
        <v>958</v>
      </c>
      <c r="C145" s="8" t="s">
        <v>214</v>
      </c>
      <c r="D145" s="8"/>
      <c r="E145" s="8"/>
    </row>
    <row r="146" spans="1:5" x14ac:dyDescent="0.25">
      <c r="A146" s="8">
        <f t="shared" si="2"/>
        <v>145</v>
      </c>
      <c r="B146" s="8"/>
      <c r="C146" s="8" t="s">
        <v>737</v>
      </c>
      <c r="D146" s="8"/>
      <c r="E146" s="8"/>
    </row>
    <row r="147" spans="1:5" x14ac:dyDescent="0.25">
      <c r="A147" s="8">
        <f t="shared" si="2"/>
        <v>146</v>
      </c>
      <c r="B147" s="8" t="s">
        <v>959</v>
      </c>
      <c r="C147" s="8" t="s">
        <v>219</v>
      </c>
      <c r="D147" s="8"/>
      <c r="E147" s="8"/>
    </row>
    <row r="148" spans="1:5" x14ac:dyDescent="0.25">
      <c r="A148" s="8">
        <f t="shared" si="2"/>
        <v>147</v>
      </c>
      <c r="B148" s="8" t="s">
        <v>960</v>
      </c>
      <c r="C148" s="8" t="s">
        <v>221</v>
      </c>
      <c r="D148" s="8"/>
      <c r="E148" s="8"/>
    </row>
    <row r="149" spans="1:5" x14ac:dyDescent="0.25">
      <c r="A149" s="8">
        <f t="shared" si="2"/>
        <v>148</v>
      </c>
      <c r="B149" s="8" t="s">
        <v>961</v>
      </c>
      <c r="C149" s="8" t="s">
        <v>223</v>
      </c>
      <c r="D149" s="8"/>
      <c r="E149" s="8"/>
    </row>
    <row r="150" spans="1:5" x14ac:dyDescent="0.25">
      <c r="A150" s="8">
        <f t="shared" si="2"/>
        <v>149</v>
      </c>
      <c r="B150" s="8" t="s">
        <v>962</v>
      </c>
      <c r="C150" s="8" t="s">
        <v>225</v>
      </c>
      <c r="D150" s="8"/>
      <c r="E150" s="8"/>
    </row>
    <row r="151" spans="1:5" x14ac:dyDescent="0.25">
      <c r="A151" s="8">
        <f t="shared" si="2"/>
        <v>150</v>
      </c>
      <c r="B151" s="8" t="s">
        <v>963</v>
      </c>
      <c r="C151" s="8" t="s">
        <v>227</v>
      </c>
      <c r="D151" s="8"/>
      <c r="E151" s="8"/>
    </row>
    <row r="152" spans="1:5" x14ac:dyDescent="0.25">
      <c r="A152" s="8">
        <f t="shared" si="2"/>
        <v>151</v>
      </c>
      <c r="B152" s="8" t="s">
        <v>964</v>
      </c>
      <c r="C152" s="8" t="s">
        <v>229</v>
      </c>
      <c r="D152" s="8"/>
      <c r="E152" s="8"/>
    </row>
    <row r="153" spans="1:5" x14ac:dyDescent="0.25">
      <c r="A153" s="8">
        <f t="shared" si="2"/>
        <v>152</v>
      </c>
      <c r="B153" s="8" t="s">
        <v>965</v>
      </c>
      <c r="C153" s="8" t="s">
        <v>231</v>
      </c>
      <c r="D153" s="8"/>
      <c r="E153" s="8"/>
    </row>
    <row r="154" spans="1:5" x14ac:dyDescent="0.25">
      <c r="A154" s="8">
        <f t="shared" si="2"/>
        <v>153</v>
      </c>
      <c r="B154" s="8" t="s">
        <v>966</v>
      </c>
      <c r="C154" s="8" t="s">
        <v>233</v>
      </c>
      <c r="D154" s="8"/>
      <c r="E154" s="8"/>
    </row>
    <row r="155" spans="1:5" x14ac:dyDescent="0.25">
      <c r="A155" s="8">
        <f t="shared" si="2"/>
        <v>154</v>
      </c>
      <c r="B155" s="8" t="s">
        <v>967</v>
      </c>
      <c r="C155" s="8" t="s">
        <v>235</v>
      </c>
      <c r="D155" s="8"/>
      <c r="E155" s="8"/>
    </row>
    <row r="156" spans="1:5" x14ac:dyDescent="0.25">
      <c r="A156" s="8">
        <f t="shared" si="2"/>
        <v>155</v>
      </c>
      <c r="B156" s="8" t="s">
        <v>968</v>
      </c>
      <c r="C156" s="8" t="s">
        <v>237</v>
      </c>
      <c r="D156" s="8"/>
      <c r="E156" s="8"/>
    </row>
    <row r="157" spans="1:5" x14ac:dyDescent="0.25">
      <c r="A157" s="8">
        <f t="shared" si="2"/>
        <v>156</v>
      </c>
      <c r="B157" s="8" t="s">
        <v>969</v>
      </c>
      <c r="C157" s="8" t="s">
        <v>239</v>
      </c>
      <c r="D157" s="8"/>
      <c r="E157" s="8"/>
    </row>
    <row r="158" spans="1:5" x14ac:dyDescent="0.25">
      <c r="A158" s="8">
        <f t="shared" si="2"/>
        <v>157</v>
      </c>
      <c r="B158" s="8"/>
      <c r="C158" s="8"/>
      <c r="D158" s="8"/>
      <c r="E158" s="8"/>
    </row>
    <row r="159" spans="1:5" x14ac:dyDescent="0.25">
      <c r="A159" s="8">
        <f t="shared" si="2"/>
        <v>158</v>
      </c>
      <c r="B159" s="8"/>
      <c r="C159" s="8"/>
      <c r="D159" s="8"/>
      <c r="E159" s="8"/>
    </row>
    <row r="160" spans="1:5" x14ac:dyDescent="0.25">
      <c r="A160" s="8">
        <f t="shared" si="2"/>
        <v>159</v>
      </c>
      <c r="B160" s="8"/>
      <c r="C160" s="8"/>
      <c r="D160" s="8"/>
      <c r="E160" s="8"/>
    </row>
    <row r="161" spans="1:5" x14ac:dyDescent="0.25">
      <c r="A161" s="8">
        <f t="shared" si="2"/>
        <v>160</v>
      </c>
      <c r="B161" s="8"/>
      <c r="C161" s="8"/>
      <c r="D161" s="8"/>
      <c r="E161" s="8"/>
    </row>
    <row r="162" spans="1:5" x14ac:dyDescent="0.25">
      <c r="A162" s="8">
        <f t="shared" si="2"/>
        <v>161</v>
      </c>
      <c r="B162" s="8"/>
      <c r="C162" s="8"/>
      <c r="D162" s="8"/>
      <c r="E162" s="8"/>
    </row>
    <row r="163" spans="1:5" x14ac:dyDescent="0.25">
      <c r="A163" s="8">
        <f t="shared" si="2"/>
        <v>162</v>
      </c>
      <c r="B163" s="8"/>
      <c r="C163" s="8"/>
      <c r="D163" s="8"/>
      <c r="E163" s="8"/>
    </row>
    <row r="164" spans="1:5" x14ac:dyDescent="0.25">
      <c r="A164" s="8">
        <f t="shared" si="2"/>
        <v>163</v>
      </c>
      <c r="B164" s="8"/>
      <c r="C164" s="8"/>
      <c r="D164" s="8"/>
      <c r="E164" s="8"/>
    </row>
    <row r="165" spans="1:5" x14ac:dyDescent="0.25">
      <c r="A165" s="8">
        <f t="shared" si="2"/>
        <v>164</v>
      </c>
      <c r="B165" s="8" t="s">
        <v>970</v>
      </c>
      <c r="C165" s="8" t="s">
        <v>241</v>
      </c>
      <c r="D165" s="8"/>
      <c r="E165" s="8"/>
    </row>
    <row r="166" spans="1:5" x14ac:dyDescent="0.25">
      <c r="A166" s="8">
        <f t="shared" si="2"/>
        <v>165</v>
      </c>
      <c r="B166" s="8" t="s">
        <v>971</v>
      </c>
      <c r="C166" s="8" t="s">
        <v>243</v>
      </c>
      <c r="D166" s="8"/>
      <c r="E166" s="8"/>
    </row>
    <row r="167" spans="1:5" x14ac:dyDescent="0.25">
      <c r="A167" s="8">
        <f t="shared" si="2"/>
        <v>166</v>
      </c>
      <c r="B167" s="8" t="s">
        <v>972</v>
      </c>
      <c r="C167" s="8" t="s">
        <v>244</v>
      </c>
      <c r="D167" s="8"/>
      <c r="E167" s="8"/>
    </row>
    <row r="168" spans="1:5" x14ac:dyDescent="0.25">
      <c r="A168" s="8">
        <f t="shared" si="2"/>
        <v>167</v>
      </c>
      <c r="B168" s="8"/>
      <c r="C168" s="8" t="s">
        <v>749</v>
      </c>
      <c r="D168" s="8"/>
      <c r="E168" s="8"/>
    </row>
    <row r="169" spans="1:5" x14ac:dyDescent="0.25">
      <c r="A169" s="8">
        <f t="shared" si="2"/>
        <v>168</v>
      </c>
      <c r="B169" s="8" t="s">
        <v>973</v>
      </c>
      <c r="C169" s="8" t="s">
        <v>626</v>
      </c>
      <c r="D169" s="8"/>
      <c r="E169" s="8"/>
    </row>
    <row r="170" spans="1:5" x14ac:dyDescent="0.25">
      <c r="A170" s="8">
        <f t="shared" si="2"/>
        <v>169</v>
      </c>
      <c r="B170" s="8" t="s">
        <v>974</v>
      </c>
      <c r="C170" s="8" t="s">
        <v>247</v>
      </c>
      <c r="D170" s="8"/>
      <c r="E170" s="8"/>
    </row>
    <row r="171" spans="1:5" x14ac:dyDescent="0.25">
      <c r="A171" s="8">
        <f t="shared" si="2"/>
        <v>170</v>
      </c>
      <c r="B171" s="8" t="s">
        <v>975</v>
      </c>
      <c r="C171" s="8" t="s">
        <v>249</v>
      </c>
      <c r="D171" s="8"/>
      <c r="E171" s="8"/>
    </row>
    <row r="172" spans="1:5" x14ac:dyDescent="0.25">
      <c r="A172" s="8">
        <f t="shared" si="2"/>
        <v>171</v>
      </c>
      <c r="B172" s="8" t="s">
        <v>976</v>
      </c>
      <c r="C172" s="8" t="s">
        <v>251</v>
      </c>
      <c r="D172" s="8"/>
      <c r="E172" s="8"/>
    </row>
    <row r="173" spans="1:5" x14ac:dyDescent="0.25">
      <c r="A173" s="8">
        <f t="shared" si="2"/>
        <v>172</v>
      </c>
      <c r="B173" s="8" t="s">
        <v>977</v>
      </c>
      <c r="C173" s="8" t="s">
        <v>253</v>
      </c>
      <c r="D173" s="8"/>
      <c r="E173" s="8"/>
    </row>
    <row r="174" spans="1:5" x14ac:dyDescent="0.25">
      <c r="A174" s="8">
        <f t="shared" si="2"/>
        <v>173</v>
      </c>
      <c r="B174" s="8" t="s">
        <v>978</v>
      </c>
      <c r="C174" s="8" t="s">
        <v>255</v>
      </c>
      <c r="D174" s="8"/>
      <c r="E174" s="8"/>
    </row>
    <row r="175" spans="1:5" x14ac:dyDescent="0.25">
      <c r="A175" s="8">
        <f t="shared" si="2"/>
        <v>174</v>
      </c>
      <c r="B175" s="8"/>
      <c r="C175" s="8"/>
      <c r="D175" s="8"/>
      <c r="E175" s="8"/>
    </row>
    <row r="176" spans="1:5" x14ac:dyDescent="0.25">
      <c r="A176" s="8">
        <f t="shared" si="2"/>
        <v>175</v>
      </c>
      <c r="B176" s="8"/>
      <c r="C176" s="8"/>
      <c r="D176" s="8"/>
      <c r="E176" s="8"/>
    </row>
    <row r="177" spans="1:5" x14ac:dyDescent="0.25">
      <c r="A177" s="8">
        <f t="shared" si="2"/>
        <v>176</v>
      </c>
      <c r="B177" s="8"/>
      <c r="C177" s="8"/>
      <c r="D177" s="8"/>
      <c r="E177" s="8"/>
    </row>
    <row r="178" spans="1:5" x14ac:dyDescent="0.25">
      <c r="A178" s="8">
        <f t="shared" si="2"/>
        <v>177</v>
      </c>
      <c r="B178" s="8"/>
      <c r="C178" s="8"/>
      <c r="D178" s="8"/>
      <c r="E178" s="8"/>
    </row>
    <row r="179" spans="1:5" x14ac:dyDescent="0.25">
      <c r="A179" s="8">
        <f t="shared" si="2"/>
        <v>178</v>
      </c>
      <c r="B179" s="8"/>
      <c r="C179" s="8"/>
      <c r="D179" s="8"/>
      <c r="E179" s="8"/>
    </row>
    <row r="180" spans="1:5" x14ac:dyDescent="0.25">
      <c r="A180" s="8">
        <f t="shared" si="2"/>
        <v>179</v>
      </c>
      <c r="B180" s="8" t="s">
        <v>256</v>
      </c>
      <c r="C180" s="8" t="s">
        <v>257</v>
      </c>
      <c r="D180" s="8"/>
      <c r="E180" s="8"/>
    </row>
    <row r="181" spans="1:5" x14ac:dyDescent="0.25">
      <c r="A181" s="8">
        <f t="shared" si="2"/>
        <v>180</v>
      </c>
      <c r="B181" s="8" t="s">
        <v>258</v>
      </c>
      <c r="C181" s="8" t="s">
        <v>259</v>
      </c>
      <c r="D181" s="8"/>
      <c r="E181" s="8"/>
    </row>
    <row r="182" spans="1:5" x14ac:dyDescent="0.25">
      <c r="A182" s="8">
        <f t="shared" si="2"/>
        <v>181</v>
      </c>
      <c r="B182" s="8" t="s">
        <v>258</v>
      </c>
      <c r="C182" s="8" t="s">
        <v>260</v>
      </c>
      <c r="D182" s="8"/>
      <c r="E182" s="8"/>
    </row>
    <row r="183" spans="1:5" x14ac:dyDescent="0.25">
      <c r="A183" s="8">
        <f t="shared" si="2"/>
        <v>182</v>
      </c>
      <c r="B183" s="8" t="s">
        <v>261</v>
      </c>
      <c r="C183" s="8" t="s">
        <v>262</v>
      </c>
      <c r="D183" s="8"/>
      <c r="E183" s="8"/>
    </row>
    <row r="184" spans="1:5" x14ac:dyDescent="0.25">
      <c r="A184" s="8">
        <f t="shared" si="2"/>
        <v>183</v>
      </c>
      <c r="B184" s="8" t="s">
        <v>261</v>
      </c>
      <c r="C184" s="8" t="s">
        <v>263</v>
      </c>
      <c r="D184" s="8"/>
      <c r="E184" s="8"/>
    </row>
    <row r="185" spans="1:5" x14ac:dyDescent="0.25">
      <c r="A185" s="8">
        <f t="shared" si="2"/>
        <v>184</v>
      </c>
      <c r="B185" s="8" t="s">
        <v>261</v>
      </c>
      <c r="C185" s="8" t="s">
        <v>264</v>
      </c>
      <c r="D185" s="8"/>
      <c r="E185" s="8"/>
    </row>
    <row r="186" spans="1:5" x14ac:dyDescent="0.25">
      <c r="A186" s="8">
        <f t="shared" si="2"/>
        <v>185</v>
      </c>
      <c r="B186" s="8" t="s">
        <v>265</v>
      </c>
      <c r="C186" s="8" t="s">
        <v>266</v>
      </c>
      <c r="D186" s="8"/>
      <c r="E186" s="8"/>
    </row>
    <row r="187" spans="1:5" x14ac:dyDescent="0.25">
      <c r="A187" s="8">
        <f t="shared" si="2"/>
        <v>186</v>
      </c>
      <c r="B187" s="8" t="s">
        <v>848</v>
      </c>
      <c r="C187" s="8" t="s">
        <v>750</v>
      </c>
      <c r="D187" s="8"/>
      <c r="E187" s="8"/>
    </row>
    <row r="188" spans="1:5" x14ac:dyDescent="0.25">
      <c r="A188" s="8">
        <f t="shared" si="2"/>
        <v>187</v>
      </c>
      <c r="B188" s="8" t="s">
        <v>267</v>
      </c>
      <c r="C188" s="8" t="s">
        <v>268</v>
      </c>
      <c r="D188" s="8"/>
      <c r="E188" s="8"/>
    </row>
    <row r="189" spans="1:5" x14ac:dyDescent="0.25">
      <c r="A189" s="8">
        <f t="shared" si="2"/>
        <v>188</v>
      </c>
      <c r="B189" s="8" t="s">
        <v>269</v>
      </c>
      <c r="C189" s="8" t="s">
        <v>270</v>
      </c>
      <c r="D189" s="8"/>
      <c r="E189" s="8"/>
    </row>
    <row r="190" spans="1:5" x14ac:dyDescent="0.25">
      <c r="A190" s="8">
        <f t="shared" si="2"/>
        <v>189</v>
      </c>
      <c r="B190" s="8" t="s">
        <v>271</v>
      </c>
      <c r="C190" s="8" t="s">
        <v>272</v>
      </c>
      <c r="D190" s="8"/>
      <c r="E190" s="8"/>
    </row>
    <row r="191" spans="1:5" x14ac:dyDescent="0.25">
      <c r="A191" s="8">
        <f t="shared" si="2"/>
        <v>190</v>
      </c>
      <c r="B191" s="8" t="s">
        <v>1026</v>
      </c>
      <c r="C191" s="8" t="s">
        <v>274</v>
      </c>
      <c r="D191" s="8"/>
      <c r="E191" s="8"/>
    </row>
    <row r="192" spans="1:5" x14ac:dyDescent="0.25">
      <c r="A192" s="8">
        <f t="shared" si="2"/>
        <v>191</v>
      </c>
      <c r="B192" s="8" t="s">
        <v>1027</v>
      </c>
      <c r="C192" s="8" t="s">
        <v>276</v>
      </c>
      <c r="D192" s="8"/>
      <c r="E192" s="8"/>
    </row>
    <row r="193" spans="1:5" x14ac:dyDescent="0.25">
      <c r="A193" s="8">
        <f t="shared" si="2"/>
        <v>192</v>
      </c>
      <c r="B193" s="8" t="s">
        <v>1027</v>
      </c>
      <c r="C193" s="8" t="s">
        <v>277</v>
      </c>
      <c r="D193" s="8"/>
      <c r="E193" s="8"/>
    </row>
    <row r="194" spans="1:5" x14ac:dyDescent="0.25">
      <c r="A194" s="8">
        <f t="shared" si="2"/>
        <v>193</v>
      </c>
      <c r="B194" s="8"/>
      <c r="C194" s="8"/>
      <c r="D194" s="8"/>
      <c r="E194" s="8"/>
    </row>
    <row r="195" spans="1:5" x14ac:dyDescent="0.25">
      <c r="A195" s="8">
        <f t="shared" si="2"/>
        <v>194</v>
      </c>
      <c r="B195" s="8"/>
      <c r="C195" s="8"/>
      <c r="D195" s="8"/>
      <c r="E195" s="8"/>
    </row>
    <row r="196" spans="1:5" x14ac:dyDescent="0.25">
      <c r="A196" s="8">
        <f t="shared" ref="A196:A259" si="3">A195+1</f>
        <v>195</v>
      </c>
      <c r="B196" s="8"/>
      <c r="C196" s="8"/>
      <c r="D196" s="8"/>
      <c r="E196" s="8"/>
    </row>
    <row r="197" spans="1:5" x14ac:dyDescent="0.25">
      <c r="A197" s="8">
        <f t="shared" si="3"/>
        <v>196</v>
      </c>
      <c r="B197" s="8"/>
      <c r="C197" s="8"/>
      <c r="D197" s="8"/>
      <c r="E197" s="8"/>
    </row>
    <row r="198" spans="1:5" x14ac:dyDescent="0.25">
      <c r="A198" s="8">
        <f t="shared" si="3"/>
        <v>197</v>
      </c>
      <c r="B198" s="8"/>
      <c r="C198" s="8"/>
      <c r="D198" s="8"/>
      <c r="E198" s="8"/>
    </row>
    <row r="199" spans="1:5" x14ac:dyDescent="0.25">
      <c r="A199" s="8">
        <f t="shared" si="3"/>
        <v>198</v>
      </c>
      <c r="B199" s="8" t="s">
        <v>278</v>
      </c>
      <c r="C199" s="8" t="s">
        <v>590</v>
      </c>
      <c r="D199" s="8"/>
      <c r="E199" s="8"/>
    </row>
    <row r="200" spans="1:5" x14ac:dyDescent="0.25">
      <c r="A200" s="8">
        <f t="shared" si="3"/>
        <v>199</v>
      </c>
      <c r="B200" s="8" t="s">
        <v>279</v>
      </c>
      <c r="C200" s="8" t="s">
        <v>591</v>
      </c>
      <c r="D200" s="8"/>
      <c r="E200" s="8"/>
    </row>
    <row r="201" spans="1:5" x14ac:dyDescent="0.25">
      <c r="A201" s="8">
        <f t="shared" si="3"/>
        <v>200</v>
      </c>
      <c r="B201" s="8" t="s">
        <v>280</v>
      </c>
      <c r="C201" s="8" t="s">
        <v>592</v>
      </c>
      <c r="D201" s="8"/>
      <c r="E201" s="8"/>
    </row>
    <row r="202" spans="1:5" x14ac:dyDescent="0.25">
      <c r="A202" s="8">
        <f t="shared" si="3"/>
        <v>201</v>
      </c>
      <c r="B202" s="8" t="s">
        <v>281</v>
      </c>
      <c r="C202" s="8" t="s">
        <v>593</v>
      </c>
      <c r="D202" s="8"/>
      <c r="E202" s="8"/>
    </row>
    <row r="203" spans="1:5" x14ac:dyDescent="0.25">
      <c r="A203" s="8">
        <f t="shared" si="3"/>
        <v>202</v>
      </c>
      <c r="B203" s="8" t="s">
        <v>282</v>
      </c>
      <c r="C203" s="8" t="s">
        <v>594</v>
      </c>
      <c r="D203" s="8"/>
      <c r="E203" s="8"/>
    </row>
    <row r="204" spans="1:5" x14ac:dyDescent="0.25">
      <c r="A204" s="8">
        <f t="shared" si="3"/>
        <v>203</v>
      </c>
      <c r="B204" s="8"/>
      <c r="C204" s="8" t="s">
        <v>283</v>
      </c>
      <c r="D204" s="8"/>
      <c r="E204" s="8"/>
    </row>
    <row r="205" spans="1:5" x14ac:dyDescent="0.25">
      <c r="A205" s="8">
        <f t="shared" si="3"/>
        <v>204</v>
      </c>
      <c r="B205" s="8" t="s">
        <v>284</v>
      </c>
      <c r="C205" s="8" t="s">
        <v>595</v>
      </c>
      <c r="D205" s="8"/>
      <c r="E205" s="8"/>
    </row>
    <row r="206" spans="1:5" x14ac:dyDescent="0.25">
      <c r="A206" s="8">
        <f t="shared" si="3"/>
        <v>205</v>
      </c>
      <c r="B206" s="8" t="s">
        <v>285</v>
      </c>
      <c r="C206" s="8" t="s">
        <v>286</v>
      </c>
      <c r="D206" s="8"/>
      <c r="E206" s="8"/>
    </row>
    <row r="207" spans="1:5" x14ac:dyDescent="0.25">
      <c r="A207" s="8">
        <f t="shared" si="3"/>
        <v>206</v>
      </c>
      <c r="B207" s="8" t="s">
        <v>287</v>
      </c>
      <c r="C207" s="8" t="s">
        <v>288</v>
      </c>
      <c r="D207" s="8"/>
      <c r="E207" s="8"/>
    </row>
    <row r="208" spans="1:5" x14ac:dyDescent="0.25">
      <c r="A208" s="8">
        <f t="shared" si="3"/>
        <v>207</v>
      </c>
      <c r="B208" s="8" t="s">
        <v>289</v>
      </c>
      <c r="C208" s="8" t="s">
        <v>290</v>
      </c>
      <c r="D208" s="8"/>
      <c r="E208" s="8"/>
    </row>
    <row r="209" spans="1:5" x14ac:dyDescent="0.25">
      <c r="A209" s="8">
        <f t="shared" si="3"/>
        <v>208</v>
      </c>
      <c r="B209" s="8" t="s">
        <v>291</v>
      </c>
      <c r="C209" s="8" t="s">
        <v>292</v>
      </c>
      <c r="D209" s="8"/>
      <c r="E209" s="8"/>
    </row>
    <row r="210" spans="1:5" x14ac:dyDescent="0.25">
      <c r="A210" s="8">
        <f t="shared" si="3"/>
        <v>209</v>
      </c>
      <c r="B210" s="8" t="s">
        <v>293</v>
      </c>
      <c r="C210" s="8" t="s">
        <v>294</v>
      </c>
      <c r="D210" s="8"/>
      <c r="E210" s="8"/>
    </row>
    <row r="211" spans="1:5" x14ac:dyDescent="0.25">
      <c r="A211" s="8">
        <f t="shared" si="3"/>
        <v>210</v>
      </c>
      <c r="B211" s="8" t="s">
        <v>295</v>
      </c>
      <c r="C211" s="8" t="s">
        <v>296</v>
      </c>
      <c r="D211" s="8"/>
      <c r="E211" s="8"/>
    </row>
    <row r="212" spans="1:5" x14ac:dyDescent="0.25">
      <c r="A212" s="8">
        <f t="shared" si="3"/>
        <v>211</v>
      </c>
      <c r="B212" s="8" t="s">
        <v>297</v>
      </c>
      <c r="C212" s="8" t="s">
        <v>298</v>
      </c>
      <c r="D212" s="8"/>
      <c r="E212" s="8"/>
    </row>
    <row r="213" spans="1:5" x14ac:dyDescent="0.25">
      <c r="A213" s="8">
        <f t="shared" si="3"/>
        <v>212</v>
      </c>
      <c r="B213" s="8" t="s">
        <v>299</v>
      </c>
      <c r="C213" s="8" t="s">
        <v>300</v>
      </c>
      <c r="D213" s="8"/>
      <c r="E213" s="8"/>
    </row>
    <row r="214" spans="1:5" x14ac:dyDescent="0.25">
      <c r="A214" s="8">
        <f t="shared" si="3"/>
        <v>213</v>
      </c>
      <c r="B214" s="8" t="s">
        <v>667</v>
      </c>
      <c r="C214" s="8" t="s">
        <v>301</v>
      </c>
      <c r="D214" s="8"/>
      <c r="E214" s="8"/>
    </row>
    <row r="215" spans="1:5" x14ac:dyDescent="0.25">
      <c r="A215" s="8">
        <f t="shared" si="3"/>
        <v>214</v>
      </c>
      <c r="B215" s="8" t="s">
        <v>302</v>
      </c>
      <c r="C215" s="8" t="s">
        <v>596</v>
      </c>
      <c r="D215" s="8"/>
      <c r="E215" s="8"/>
    </row>
    <row r="216" spans="1:5" x14ac:dyDescent="0.25">
      <c r="A216" s="8">
        <f t="shared" si="3"/>
        <v>215</v>
      </c>
      <c r="B216" s="8" t="s">
        <v>303</v>
      </c>
      <c r="C216" s="8" t="s">
        <v>597</v>
      </c>
      <c r="D216" s="8"/>
      <c r="E216" s="8"/>
    </row>
    <row r="217" spans="1:5" x14ac:dyDescent="0.25">
      <c r="A217" s="8">
        <f t="shared" si="3"/>
        <v>216</v>
      </c>
      <c r="B217" s="8" t="s">
        <v>304</v>
      </c>
      <c r="C217" s="8" t="s">
        <v>598</v>
      </c>
      <c r="D217" s="8"/>
      <c r="E217" s="8"/>
    </row>
    <row r="218" spans="1:5" x14ac:dyDescent="0.25">
      <c r="A218" s="8">
        <f t="shared" si="3"/>
        <v>217</v>
      </c>
      <c r="B218" s="8" t="s">
        <v>305</v>
      </c>
      <c r="C218" s="8" t="s">
        <v>599</v>
      </c>
      <c r="D218" s="8"/>
      <c r="E218" s="8"/>
    </row>
    <row r="219" spans="1:5" x14ac:dyDescent="0.25">
      <c r="A219" s="8">
        <f t="shared" si="3"/>
        <v>218</v>
      </c>
      <c r="B219" s="8" t="s">
        <v>849</v>
      </c>
      <c r="C219" s="8" t="s">
        <v>752</v>
      </c>
      <c r="D219" s="8"/>
      <c r="E219" s="8"/>
    </row>
    <row r="220" spans="1:5" x14ac:dyDescent="0.25">
      <c r="A220" s="8">
        <f t="shared" si="3"/>
        <v>219</v>
      </c>
      <c r="B220" s="8" t="s">
        <v>306</v>
      </c>
      <c r="C220" s="8" t="s">
        <v>307</v>
      </c>
      <c r="D220" s="8"/>
      <c r="E220" s="8"/>
    </row>
    <row r="221" spans="1:5" x14ac:dyDescent="0.25">
      <c r="A221" s="8">
        <f t="shared" si="3"/>
        <v>220</v>
      </c>
      <c r="B221" s="8" t="s">
        <v>308</v>
      </c>
      <c r="C221" s="8" t="s">
        <v>309</v>
      </c>
      <c r="D221" s="8"/>
      <c r="E221" s="8"/>
    </row>
    <row r="222" spans="1:5" x14ac:dyDescent="0.25">
      <c r="A222" s="8">
        <f t="shared" si="3"/>
        <v>221</v>
      </c>
      <c r="B222" s="8" t="s">
        <v>310</v>
      </c>
      <c r="C222" s="8" t="s">
        <v>311</v>
      </c>
      <c r="D222" s="8"/>
      <c r="E222" s="8"/>
    </row>
    <row r="223" spans="1:5" x14ac:dyDescent="0.25">
      <c r="A223" s="8">
        <f t="shared" si="3"/>
        <v>222</v>
      </c>
      <c r="B223" s="8" t="s">
        <v>312</v>
      </c>
      <c r="C223" s="8" t="s">
        <v>313</v>
      </c>
      <c r="D223" s="8"/>
      <c r="E223" s="8"/>
    </row>
    <row r="224" spans="1:5" x14ac:dyDescent="0.25">
      <c r="A224" s="8">
        <f t="shared" si="3"/>
        <v>223</v>
      </c>
      <c r="B224" s="8" t="s">
        <v>314</v>
      </c>
      <c r="C224" s="8" t="s">
        <v>315</v>
      </c>
      <c r="D224" s="8"/>
      <c r="E224" s="8"/>
    </row>
    <row r="225" spans="1:5" x14ac:dyDescent="0.25">
      <c r="A225" s="8">
        <f t="shared" si="3"/>
        <v>224</v>
      </c>
      <c r="B225" s="8" t="s">
        <v>316</v>
      </c>
      <c r="C225" s="8" t="s">
        <v>317</v>
      </c>
      <c r="D225" s="8"/>
      <c r="E225" s="8"/>
    </row>
    <row r="226" spans="1:5" x14ac:dyDescent="0.25">
      <c r="A226" s="8">
        <f t="shared" si="3"/>
        <v>225</v>
      </c>
      <c r="B226" s="8" t="s">
        <v>318</v>
      </c>
      <c r="C226" s="8" t="s">
        <v>319</v>
      </c>
      <c r="D226" s="8"/>
      <c r="E226" s="8"/>
    </row>
    <row r="227" spans="1:5" x14ac:dyDescent="0.25">
      <c r="A227" s="8">
        <f t="shared" si="3"/>
        <v>226</v>
      </c>
      <c r="B227" s="8" t="s">
        <v>320</v>
      </c>
      <c r="C227" s="8" t="s">
        <v>321</v>
      </c>
      <c r="D227" s="8"/>
      <c r="E227" s="8"/>
    </row>
    <row r="228" spans="1:5" x14ac:dyDescent="0.25">
      <c r="A228" s="8">
        <f t="shared" si="3"/>
        <v>227</v>
      </c>
      <c r="B228" s="8" t="s">
        <v>322</v>
      </c>
      <c r="C228" s="8" t="s">
        <v>323</v>
      </c>
      <c r="D228" s="8"/>
      <c r="E228" s="8"/>
    </row>
    <row r="229" spans="1:5" x14ac:dyDescent="0.25">
      <c r="A229" s="8">
        <f t="shared" si="3"/>
        <v>228</v>
      </c>
      <c r="B229" s="8" t="s">
        <v>324</v>
      </c>
      <c r="C229" s="8" t="s">
        <v>325</v>
      </c>
      <c r="D229" s="8"/>
      <c r="E229" s="8"/>
    </row>
    <row r="230" spans="1:5" x14ac:dyDescent="0.25">
      <c r="A230" s="8">
        <f t="shared" si="3"/>
        <v>229</v>
      </c>
      <c r="B230" s="8" t="s">
        <v>326</v>
      </c>
      <c r="C230" s="8" t="s">
        <v>327</v>
      </c>
      <c r="D230" s="8"/>
      <c r="E230" s="8"/>
    </row>
    <row r="231" spans="1:5" x14ac:dyDescent="0.25">
      <c r="A231" s="8">
        <f t="shared" si="3"/>
        <v>230</v>
      </c>
      <c r="B231" s="8" t="s">
        <v>328</v>
      </c>
      <c r="C231" s="8" t="s">
        <v>329</v>
      </c>
      <c r="D231" s="8"/>
      <c r="E231" s="8"/>
    </row>
    <row r="232" spans="1:5" x14ac:dyDescent="0.25">
      <c r="A232" s="8">
        <f t="shared" si="3"/>
        <v>231</v>
      </c>
      <c r="B232" s="8" t="s">
        <v>330</v>
      </c>
      <c r="C232" s="8" t="s">
        <v>331</v>
      </c>
      <c r="D232" s="8"/>
      <c r="E232" s="8"/>
    </row>
    <row r="233" spans="1:5" x14ac:dyDescent="0.25">
      <c r="A233" s="8">
        <f t="shared" si="3"/>
        <v>232</v>
      </c>
      <c r="B233" s="8" t="s">
        <v>332</v>
      </c>
      <c r="C233" s="8" t="s">
        <v>333</v>
      </c>
      <c r="D233" s="8"/>
      <c r="E233" s="8"/>
    </row>
    <row r="234" spans="1:5" x14ac:dyDescent="0.25">
      <c r="A234" s="8">
        <f t="shared" si="3"/>
        <v>233</v>
      </c>
      <c r="B234" s="8" t="s">
        <v>334</v>
      </c>
      <c r="C234" s="8" t="s">
        <v>335</v>
      </c>
      <c r="D234" s="8"/>
      <c r="E234" s="8"/>
    </row>
    <row r="235" spans="1:5" x14ac:dyDescent="0.25">
      <c r="A235" s="8">
        <f t="shared" si="3"/>
        <v>234</v>
      </c>
      <c r="B235" s="8" t="s">
        <v>336</v>
      </c>
      <c r="C235" s="8" t="s">
        <v>600</v>
      </c>
      <c r="D235" s="8"/>
      <c r="E235" s="8"/>
    </row>
    <row r="236" spans="1:5" x14ac:dyDescent="0.25">
      <c r="A236" s="8">
        <f t="shared" si="3"/>
        <v>235</v>
      </c>
      <c r="B236" s="8" t="s">
        <v>336</v>
      </c>
      <c r="C236" s="8" t="s">
        <v>601</v>
      </c>
      <c r="D236" s="8"/>
      <c r="E236" s="8"/>
    </row>
    <row r="237" spans="1:5" x14ac:dyDescent="0.25">
      <c r="A237" s="8">
        <f t="shared" si="3"/>
        <v>236</v>
      </c>
      <c r="B237" s="8" t="s">
        <v>337</v>
      </c>
      <c r="C237" s="8" t="s">
        <v>602</v>
      </c>
      <c r="D237" s="8"/>
      <c r="E237" s="8"/>
    </row>
    <row r="238" spans="1:5" x14ac:dyDescent="0.25">
      <c r="A238" s="8">
        <f t="shared" si="3"/>
        <v>237</v>
      </c>
      <c r="B238" s="8" t="s">
        <v>338</v>
      </c>
      <c r="C238" s="8" t="s">
        <v>603</v>
      </c>
      <c r="D238" s="8"/>
      <c r="E238" s="8"/>
    </row>
    <row r="239" spans="1:5" x14ac:dyDescent="0.25">
      <c r="A239" s="8">
        <f t="shared" si="3"/>
        <v>238</v>
      </c>
      <c r="B239" s="8" t="s">
        <v>339</v>
      </c>
      <c r="C239" s="8" t="s">
        <v>340</v>
      </c>
      <c r="D239" s="8"/>
      <c r="E239" s="8"/>
    </row>
    <row r="240" spans="1:5" x14ac:dyDescent="0.25">
      <c r="A240" s="8">
        <f t="shared" si="3"/>
        <v>239</v>
      </c>
      <c r="B240" s="8" t="s">
        <v>341</v>
      </c>
      <c r="C240" s="8" t="s">
        <v>342</v>
      </c>
      <c r="D240" s="8"/>
      <c r="E240" s="8"/>
    </row>
    <row r="241" spans="1:5" x14ac:dyDescent="0.25">
      <c r="A241" s="8">
        <f t="shared" si="3"/>
        <v>240</v>
      </c>
      <c r="B241" s="8" t="s">
        <v>734</v>
      </c>
      <c r="C241" s="8" t="s">
        <v>343</v>
      </c>
      <c r="D241" s="8"/>
      <c r="E241" s="8"/>
    </row>
    <row r="242" spans="1:5" x14ac:dyDescent="0.25">
      <c r="A242" s="8">
        <f t="shared" si="3"/>
        <v>241</v>
      </c>
      <c r="B242" s="8" t="s">
        <v>344</v>
      </c>
      <c r="C242" s="8" t="s">
        <v>345</v>
      </c>
      <c r="D242" s="8"/>
      <c r="E242" s="8"/>
    </row>
    <row r="243" spans="1:5" x14ac:dyDescent="0.25">
      <c r="A243" s="8">
        <f t="shared" si="3"/>
        <v>242</v>
      </c>
      <c r="B243" s="8" t="s">
        <v>346</v>
      </c>
      <c r="C243" s="8" t="s">
        <v>347</v>
      </c>
      <c r="D243" s="8"/>
      <c r="E243" s="8"/>
    </row>
    <row r="244" spans="1:5" x14ac:dyDescent="0.25">
      <c r="A244" s="8">
        <f t="shared" si="3"/>
        <v>243</v>
      </c>
      <c r="B244" s="8"/>
      <c r="C244" s="8"/>
      <c r="D244" s="8"/>
      <c r="E244" s="8"/>
    </row>
    <row r="245" spans="1:5" x14ac:dyDescent="0.25">
      <c r="A245" s="8">
        <f t="shared" si="3"/>
        <v>244</v>
      </c>
      <c r="B245" s="8"/>
      <c r="C245" s="8"/>
      <c r="D245" s="8"/>
      <c r="E245" s="8"/>
    </row>
    <row r="246" spans="1:5" x14ac:dyDescent="0.25">
      <c r="A246" s="8">
        <f t="shared" si="3"/>
        <v>245</v>
      </c>
      <c r="B246" s="8"/>
      <c r="C246" s="8"/>
      <c r="D246" s="8"/>
      <c r="E246" s="8"/>
    </row>
    <row r="247" spans="1:5" x14ac:dyDescent="0.25">
      <c r="A247" s="8">
        <f t="shared" si="3"/>
        <v>246</v>
      </c>
      <c r="B247" s="8"/>
      <c r="C247" s="8"/>
      <c r="D247" s="8"/>
      <c r="E247" s="8"/>
    </row>
    <row r="248" spans="1:5" x14ac:dyDescent="0.25">
      <c r="A248" s="8">
        <f t="shared" si="3"/>
        <v>247</v>
      </c>
      <c r="B248" s="8"/>
      <c r="C248" s="8"/>
      <c r="D248" s="8"/>
      <c r="E248" s="8"/>
    </row>
    <row r="249" spans="1:5" x14ac:dyDescent="0.25">
      <c r="A249" s="8">
        <f t="shared" si="3"/>
        <v>248</v>
      </c>
      <c r="B249" s="8"/>
      <c r="C249" s="8"/>
      <c r="D249" s="8"/>
      <c r="E249" s="8"/>
    </row>
    <row r="250" spans="1:5" x14ac:dyDescent="0.25">
      <c r="A250" s="8">
        <f t="shared" si="3"/>
        <v>249</v>
      </c>
      <c r="B250" s="8"/>
      <c r="C250" s="8"/>
      <c r="D250" s="8"/>
      <c r="E250" s="8"/>
    </row>
    <row r="251" spans="1:5" x14ac:dyDescent="0.25">
      <c r="A251" s="8">
        <f t="shared" si="3"/>
        <v>250</v>
      </c>
      <c r="B251" s="8"/>
      <c r="C251" s="8"/>
      <c r="D251" s="8"/>
      <c r="E251" s="8"/>
    </row>
    <row r="252" spans="1:5" x14ac:dyDescent="0.25">
      <c r="A252" s="8">
        <f t="shared" si="3"/>
        <v>251</v>
      </c>
      <c r="B252" s="8"/>
      <c r="C252" s="8"/>
      <c r="D252" s="8"/>
      <c r="E252" s="8"/>
    </row>
    <row r="253" spans="1:5" x14ac:dyDescent="0.25">
      <c r="A253" s="8">
        <f t="shared" si="3"/>
        <v>252</v>
      </c>
      <c r="B253" s="8"/>
      <c r="C253" s="8"/>
      <c r="D253" s="8"/>
      <c r="E253" s="8"/>
    </row>
    <row r="254" spans="1:5" x14ac:dyDescent="0.25">
      <c r="A254" s="8">
        <f t="shared" si="3"/>
        <v>253</v>
      </c>
      <c r="B254" s="8" t="s">
        <v>979</v>
      </c>
      <c r="C254" s="8" t="s">
        <v>349</v>
      </c>
      <c r="D254" s="8"/>
      <c r="E254" s="8"/>
    </row>
    <row r="255" spans="1:5" x14ac:dyDescent="0.25">
      <c r="A255" s="8">
        <f t="shared" si="3"/>
        <v>254</v>
      </c>
      <c r="B255" s="8" t="s">
        <v>979</v>
      </c>
      <c r="C255" s="8" t="s">
        <v>350</v>
      </c>
      <c r="D255" s="8"/>
      <c r="E255" s="8"/>
    </row>
    <row r="256" spans="1:5" x14ac:dyDescent="0.25">
      <c r="A256" s="8">
        <f t="shared" si="3"/>
        <v>255</v>
      </c>
      <c r="B256" s="8" t="s">
        <v>980</v>
      </c>
      <c r="C256" s="8" t="s">
        <v>352</v>
      </c>
      <c r="D256" s="8"/>
      <c r="E256" s="8"/>
    </row>
    <row r="257" spans="1:5" x14ac:dyDescent="0.25">
      <c r="A257" s="8">
        <f t="shared" si="3"/>
        <v>256</v>
      </c>
      <c r="B257" s="8" t="s">
        <v>980</v>
      </c>
      <c r="C257" s="8" t="s">
        <v>353</v>
      </c>
      <c r="D257" s="8"/>
      <c r="E257" s="8"/>
    </row>
    <row r="258" spans="1:5" x14ac:dyDescent="0.25">
      <c r="A258" s="8">
        <f t="shared" si="3"/>
        <v>257</v>
      </c>
      <c r="B258" s="8" t="s">
        <v>981</v>
      </c>
      <c r="C258" s="8" t="s">
        <v>355</v>
      </c>
      <c r="D258" s="8"/>
      <c r="E258" s="8"/>
    </row>
    <row r="259" spans="1:5" x14ac:dyDescent="0.25">
      <c r="A259" s="8">
        <f t="shared" si="3"/>
        <v>258</v>
      </c>
      <c r="B259" s="8" t="s">
        <v>981</v>
      </c>
      <c r="C259" s="8" t="s">
        <v>356</v>
      </c>
      <c r="D259" s="8"/>
      <c r="E259" s="8"/>
    </row>
    <row r="260" spans="1:5" x14ac:dyDescent="0.25">
      <c r="A260" s="8">
        <f t="shared" ref="A260:A323" si="4">A259+1</f>
        <v>259</v>
      </c>
      <c r="B260" s="8" t="s">
        <v>982</v>
      </c>
      <c r="C260" s="8" t="s">
        <v>358</v>
      </c>
      <c r="D260" s="8"/>
      <c r="E260" s="8"/>
    </row>
    <row r="261" spans="1:5" x14ac:dyDescent="0.25">
      <c r="A261" s="8">
        <f t="shared" si="4"/>
        <v>260</v>
      </c>
      <c r="B261" s="8" t="s">
        <v>983</v>
      </c>
      <c r="C261" s="8" t="s">
        <v>360</v>
      </c>
      <c r="D261" s="8"/>
      <c r="E261" s="8"/>
    </row>
    <row r="262" spans="1:5" x14ac:dyDescent="0.25">
      <c r="A262" s="8">
        <f t="shared" si="4"/>
        <v>261</v>
      </c>
      <c r="B262" s="8" t="s">
        <v>984</v>
      </c>
      <c r="C262" s="8" t="s">
        <v>362</v>
      </c>
      <c r="D262" s="8"/>
      <c r="E262" s="8"/>
    </row>
    <row r="263" spans="1:5" x14ac:dyDescent="0.25">
      <c r="A263" s="8">
        <f t="shared" si="4"/>
        <v>262</v>
      </c>
      <c r="B263" s="8" t="s">
        <v>985</v>
      </c>
      <c r="C263" s="8" t="s">
        <v>364</v>
      </c>
      <c r="D263" s="8"/>
      <c r="E263" s="8"/>
    </row>
    <row r="264" spans="1:5" x14ac:dyDescent="0.25">
      <c r="A264" s="8">
        <f t="shared" si="4"/>
        <v>263</v>
      </c>
      <c r="B264" s="8" t="s">
        <v>986</v>
      </c>
      <c r="C264" s="8" t="s">
        <v>366</v>
      </c>
      <c r="D264" s="8"/>
      <c r="E264" s="8"/>
    </row>
    <row r="265" spans="1:5" x14ac:dyDescent="0.25">
      <c r="A265" s="8">
        <f t="shared" si="4"/>
        <v>264</v>
      </c>
      <c r="B265" s="8" t="s">
        <v>987</v>
      </c>
      <c r="C265" s="8" t="s">
        <v>368</v>
      </c>
      <c r="D265" s="8"/>
      <c r="E265" s="8"/>
    </row>
    <row r="266" spans="1:5" x14ac:dyDescent="0.25">
      <c r="A266" s="8">
        <f t="shared" si="4"/>
        <v>265</v>
      </c>
      <c r="B266" s="8" t="s">
        <v>988</v>
      </c>
      <c r="C266" s="8" t="s">
        <v>370</v>
      </c>
      <c r="D266" s="8"/>
      <c r="E266" s="8"/>
    </row>
    <row r="267" spans="1:5" x14ac:dyDescent="0.25">
      <c r="A267" s="8">
        <f t="shared" si="4"/>
        <v>266</v>
      </c>
      <c r="B267" s="8" t="s">
        <v>989</v>
      </c>
      <c r="C267" s="8" t="s">
        <v>372</v>
      </c>
      <c r="D267" s="8"/>
      <c r="E267" s="8"/>
    </row>
    <row r="268" spans="1:5" x14ac:dyDescent="0.25">
      <c r="A268" s="8">
        <f t="shared" si="4"/>
        <v>267</v>
      </c>
      <c r="B268" s="8" t="s">
        <v>990</v>
      </c>
      <c r="C268" s="8" t="s">
        <v>374</v>
      </c>
      <c r="D268" s="8"/>
      <c r="E268" s="8"/>
    </row>
    <row r="269" spans="1:5" x14ac:dyDescent="0.25">
      <c r="A269" s="8">
        <f t="shared" si="4"/>
        <v>268</v>
      </c>
      <c r="B269" s="8" t="s">
        <v>991</v>
      </c>
      <c r="C269" s="8" t="s">
        <v>376</v>
      </c>
      <c r="D269" s="8"/>
      <c r="E269" s="8"/>
    </row>
    <row r="270" spans="1:5" x14ac:dyDescent="0.25">
      <c r="A270" s="8">
        <f t="shared" si="4"/>
        <v>269</v>
      </c>
      <c r="B270" s="8" t="s">
        <v>992</v>
      </c>
      <c r="C270" s="8" t="s">
        <v>378</v>
      </c>
      <c r="D270" s="8"/>
      <c r="E270" s="8"/>
    </row>
    <row r="271" spans="1:5" x14ac:dyDescent="0.25">
      <c r="A271" s="8">
        <f t="shared" si="4"/>
        <v>270</v>
      </c>
      <c r="B271" s="8" t="s">
        <v>993</v>
      </c>
      <c r="C271" s="8" t="s">
        <v>380</v>
      </c>
      <c r="D271" s="8"/>
      <c r="E271" s="8"/>
    </row>
    <row r="272" spans="1:5" x14ac:dyDescent="0.25">
      <c r="A272" s="8">
        <f t="shared" si="4"/>
        <v>271</v>
      </c>
      <c r="B272" s="8" t="s">
        <v>994</v>
      </c>
      <c r="C272" s="8" t="s">
        <v>382</v>
      </c>
      <c r="D272" s="8"/>
      <c r="E272" s="8"/>
    </row>
    <row r="273" spans="1:5" x14ac:dyDescent="0.25">
      <c r="A273" s="8">
        <f t="shared" si="4"/>
        <v>272</v>
      </c>
      <c r="B273" s="8" t="s">
        <v>995</v>
      </c>
      <c r="C273" s="8" t="s">
        <v>384</v>
      </c>
      <c r="D273" s="8"/>
      <c r="E273" s="8"/>
    </row>
    <row r="274" spans="1:5" x14ac:dyDescent="0.25">
      <c r="A274" s="8">
        <f t="shared" si="4"/>
        <v>273</v>
      </c>
      <c r="B274" s="8" t="s">
        <v>996</v>
      </c>
      <c r="C274" s="8" t="s">
        <v>386</v>
      </c>
      <c r="D274" s="8"/>
      <c r="E274" s="8"/>
    </row>
    <row r="275" spans="1:5" x14ac:dyDescent="0.25">
      <c r="A275" s="8">
        <f t="shared" si="4"/>
        <v>274</v>
      </c>
      <c r="B275" s="8" t="s">
        <v>997</v>
      </c>
      <c r="C275" s="8" t="s">
        <v>388</v>
      </c>
      <c r="D275" s="8"/>
      <c r="E275" s="8"/>
    </row>
    <row r="276" spans="1:5" x14ac:dyDescent="0.25">
      <c r="A276" s="8">
        <f t="shared" si="4"/>
        <v>275</v>
      </c>
      <c r="B276" s="8" t="s">
        <v>998</v>
      </c>
      <c r="C276" s="8" t="s">
        <v>390</v>
      </c>
      <c r="D276" s="8"/>
      <c r="E276" s="8"/>
    </row>
    <row r="277" spans="1:5" x14ac:dyDescent="0.25">
      <c r="A277" s="8">
        <f t="shared" si="4"/>
        <v>276</v>
      </c>
      <c r="B277" s="8" t="s">
        <v>1028</v>
      </c>
      <c r="C277" s="8" t="s">
        <v>392</v>
      </c>
      <c r="D277" s="8"/>
      <c r="E277" s="8"/>
    </row>
    <row r="278" spans="1:5" x14ac:dyDescent="0.25">
      <c r="A278" s="8">
        <f t="shared" si="4"/>
        <v>277</v>
      </c>
      <c r="B278" s="8" t="s">
        <v>999</v>
      </c>
      <c r="C278" s="8" t="s">
        <v>395</v>
      </c>
      <c r="D278" s="8"/>
      <c r="E278" s="8"/>
    </row>
    <row r="279" spans="1:5" x14ac:dyDescent="0.25">
      <c r="A279" s="8">
        <f t="shared" si="4"/>
        <v>278</v>
      </c>
      <c r="B279" s="8" t="s">
        <v>999</v>
      </c>
      <c r="C279" s="8" t="s">
        <v>396</v>
      </c>
      <c r="D279" s="8"/>
      <c r="E279" s="8"/>
    </row>
    <row r="280" spans="1:5" x14ac:dyDescent="0.25">
      <c r="A280" s="8">
        <f t="shared" si="4"/>
        <v>279</v>
      </c>
      <c r="B280" s="8" t="s">
        <v>999</v>
      </c>
      <c r="C280" s="8" t="s">
        <v>397</v>
      </c>
      <c r="D280" s="8"/>
      <c r="E280" s="8"/>
    </row>
    <row r="281" spans="1:5" x14ac:dyDescent="0.25">
      <c r="A281" s="8">
        <f t="shared" si="4"/>
        <v>280</v>
      </c>
      <c r="B281" s="8" t="s">
        <v>999</v>
      </c>
      <c r="C281" s="8" t="s">
        <v>398</v>
      </c>
      <c r="D281" s="8"/>
      <c r="E281" s="8"/>
    </row>
    <row r="282" spans="1:5" x14ac:dyDescent="0.25">
      <c r="A282" s="8">
        <f t="shared" si="4"/>
        <v>281</v>
      </c>
      <c r="B282" s="8" t="s">
        <v>1000</v>
      </c>
      <c r="C282" s="8" t="s">
        <v>400</v>
      </c>
      <c r="D282" s="8"/>
      <c r="E282" s="8"/>
    </row>
    <row r="283" spans="1:5" x14ac:dyDescent="0.25">
      <c r="A283" s="8">
        <f t="shared" si="4"/>
        <v>282</v>
      </c>
      <c r="B283" s="8" t="s">
        <v>1001</v>
      </c>
      <c r="C283" s="8" t="s">
        <v>632</v>
      </c>
      <c r="D283" s="8"/>
      <c r="E283" s="8"/>
    </row>
    <row r="284" spans="1:5" x14ac:dyDescent="0.25">
      <c r="A284" s="8">
        <f t="shared" si="4"/>
        <v>283</v>
      </c>
      <c r="B284" s="8" t="s">
        <v>1001</v>
      </c>
      <c r="C284" s="8" t="s">
        <v>633</v>
      </c>
      <c r="D284" s="8"/>
      <c r="E284" s="8"/>
    </row>
    <row r="285" spans="1:5" x14ac:dyDescent="0.25">
      <c r="A285" s="8">
        <f t="shared" si="4"/>
        <v>284</v>
      </c>
      <c r="B285" s="8" t="s">
        <v>1002</v>
      </c>
      <c r="C285" s="8" t="s">
        <v>403</v>
      </c>
      <c r="D285" s="8"/>
      <c r="E285" s="8"/>
    </row>
    <row r="286" spans="1:5" x14ac:dyDescent="0.25">
      <c r="A286" s="8">
        <f t="shared" si="4"/>
        <v>285</v>
      </c>
      <c r="B286" s="8" t="s">
        <v>1003</v>
      </c>
      <c r="C286" s="8" t="s">
        <v>405</v>
      </c>
      <c r="D286" s="8"/>
      <c r="E286" s="8"/>
    </row>
    <row r="287" spans="1:5" x14ac:dyDescent="0.25">
      <c r="A287" s="8">
        <f t="shared" si="4"/>
        <v>286</v>
      </c>
      <c r="B287" s="8" t="s">
        <v>1003</v>
      </c>
      <c r="C287" s="8" t="s">
        <v>1138</v>
      </c>
      <c r="D287" s="8"/>
      <c r="E287" s="8"/>
    </row>
    <row r="288" spans="1:5" x14ac:dyDescent="0.25">
      <c r="A288" s="8">
        <f t="shared" si="4"/>
        <v>287</v>
      </c>
      <c r="B288" s="8" t="s">
        <v>1004</v>
      </c>
      <c r="C288" s="8" t="s">
        <v>408</v>
      </c>
      <c r="D288" s="8"/>
      <c r="E288" s="8"/>
    </row>
    <row r="289" spans="1:5" x14ac:dyDescent="0.25">
      <c r="A289" s="8">
        <f t="shared" si="4"/>
        <v>288</v>
      </c>
      <c r="B289" s="8" t="s">
        <v>1004</v>
      </c>
      <c r="C289" s="8" t="s">
        <v>409</v>
      </c>
      <c r="D289" s="8"/>
      <c r="E289" s="8"/>
    </row>
    <row r="290" spans="1:5" x14ac:dyDescent="0.25">
      <c r="A290" s="8">
        <f t="shared" si="4"/>
        <v>289</v>
      </c>
      <c r="B290" s="8" t="s">
        <v>1004</v>
      </c>
      <c r="C290" s="8" t="s">
        <v>410</v>
      </c>
      <c r="D290" s="8"/>
      <c r="E290" s="8"/>
    </row>
    <row r="291" spans="1:5" x14ac:dyDescent="0.25">
      <c r="A291" s="8">
        <f t="shared" si="4"/>
        <v>290</v>
      </c>
      <c r="B291" s="8" t="s">
        <v>1004</v>
      </c>
      <c r="C291" s="8" t="s">
        <v>411</v>
      </c>
      <c r="D291" s="8"/>
      <c r="E291" s="8"/>
    </row>
    <row r="292" spans="1:5" x14ac:dyDescent="0.25">
      <c r="A292" s="8">
        <f t="shared" si="4"/>
        <v>291</v>
      </c>
      <c r="B292" s="8" t="s">
        <v>1005</v>
      </c>
      <c r="C292" s="8" t="s">
        <v>413</v>
      </c>
      <c r="D292" s="8"/>
      <c r="E292" s="8"/>
    </row>
    <row r="293" spans="1:5" x14ac:dyDescent="0.25">
      <c r="A293" s="8">
        <f t="shared" si="4"/>
        <v>292</v>
      </c>
      <c r="B293" s="8" t="s">
        <v>1005</v>
      </c>
      <c r="C293" s="8" t="s">
        <v>414</v>
      </c>
      <c r="D293" s="8"/>
      <c r="E293" s="8"/>
    </row>
    <row r="294" spans="1:5" x14ac:dyDescent="0.25">
      <c r="A294" s="8">
        <f t="shared" si="4"/>
        <v>293</v>
      </c>
      <c r="B294" s="8" t="s">
        <v>1005</v>
      </c>
      <c r="C294" s="8" t="s">
        <v>415</v>
      </c>
      <c r="D294" s="8"/>
      <c r="E294" s="8"/>
    </row>
    <row r="295" spans="1:5" x14ac:dyDescent="0.25">
      <c r="A295" s="8">
        <f t="shared" si="4"/>
        <v>294</v>
      </c>
      <c r="B295" s="8" t="s">
        <v>1006</v>
      </c>
      <c r="C295" s="8" t="s">
        <v>417</v>
      </c>
      <c r="D295" s="8"/>
      <c r="E295" s="8"/>
    </row>
    <row r="296" spans="1:5" x14ac:dyDescent="0.25">
      <c r="A296" s="8">
        <f t="shared" si="4"/>
        <v>295</v>
      </c>
      <c r="B296" s="8" t="s">
        <v>1006</v>
      </c>
      <c r="C296" s="8" t="s">
        <v>418</v>
      </c>
      <c r="D296" s="8"/>
      <c r="E296" s="8"/>
    </row>
    <row r="297" spans="1:5" x14ac:dyDescent="0.25">
      <c r="A297" s="8">
        <f t="shared" si="4"/>
        <v>296</v>
      </c>
      <c r="B297" s="8"/>
      <c r="C297" s="8"/>
      <c r="D297" s="8"/>
      <c r="E297" s="8"/>
    </row>
    <row r="298" spans="1:5" x14ac:dyDescent="0.25">
      <c r="A298" s="8">
        <f t="shared" si="4"/>
        <v>297</v>
      </c>
      <c r="B298" s="8"/>
      <c r="C298" s="8"/>
      <c r="D298" s="8"/>
      <c r="E298" s="8"/>
    </row>
    <row r="299" spans="1:5" x14ac:dyDescent="0.25">
      <c r="A299" s="8">
        <f t="shared" si="4"/>
        <v>298</v>
      </c>
      <c r="B299" s="8"/>
      <c r="C299" s="8"/>
      <c r="D299" s="8"/>
      <c r="E299" s="8"/>
    </row>
    <row r="300" spans="1:5" x14ac:dyDescent="0.25">
      <c r="A300" s="8">
        <f t="shared" si="4"/>
        <v>299</v>
      </c>
      <c r="B300" s="8"/>
      <c r="C300" s="8"/>
      <c r="D300" s="8"/>
      <c r="E300" s="8"/>
    </row>
    <row r="301" spans="1:5" x14ac:dyDescent="0.25">
      <c r="A301" s="8">
        <f t="shared" si="4"/>
        <v>300</v>
      </c>
      <c r="B301" s="8"/>
      <c r="C301" s="8"/>
      <c r="D301" s="8"/>
      <c r="E301" s="8"/>
    </row>
    <row r="302" spans="1:5" x14ac:dyDescent="0.25">
      <c r="A302" s="8">
        <f t="shared" si="4"/>
        <v>301</v>
      </c>
      <c r="B302" s="8"/>
      <c r="C302" s="8"/>
      <c r="D302" s="8"/>
      <c r="E302" s="8"/>
    </row>
    <row r="303" spans="1:5" x14ac:dyDescent="0.25">
      <c r="A303" s="8">
        <f t="shared" si="4"/>
        <v>302</v>
      </c>
      <c r="B303" s="8" t="s">
        <v>1029</v>
      </c>
      <c r="C303" s="8" t="s">
        <v>419</v>
      </c>
      <c r="D303" s="8"/>
      <c r="E303" s="8"/>
    </row>
    <row r="304" spans="1:5" x14ac:dyDescent="0.25">
      <c r="A304" s="8">
        <f t="shared" si="4"/>
        <v>303</v>
      </c>
      <c r="B304" s="8" t="s">
        <v>1030</v>
      </c>
      <c r="C304" s="8" t="s">
        <v>421</v>
      </c>
      <c r="D304" s="8"/>
      <c r="E304" s="8"/>
    </row>
    <row r="305" spans="1:5" x14ac:dyDescent="0.25">
      <c r="A305" s="8">
        <f t="shared" si="4"/>
        <v>304</v>
      </c>
      <c r="B305" s="8" t="s">
        <v>1030</v>
      </c>
      <c r="C305" s="8" t="s">
        <v>422</v>
      </c>
      <c r="D305" s="8"/>
      <c r="E305" s="8"/>
    </row>
    <row r="306" spans="1:5" x14ac:dyDescent="0.25">
      <c r="A306" s="8">
        <f t="shared" si="4"/>
        <v>305</v>
      </c>
      <c r="B306" s="8" t="s">
        <v>1030</v>
      </c>
      <c r="C306" s="8" t="s">
        <v>423</v>
      </c>
      <c r="D306" s="8"/>
      <c r="E306" s="8"/>
    </row>
    <row r="307" spans="1:5" x14ac:dyDescent="0.25">
      <c r="A307" s="8">
        <f t="shared" si="4"/>
        <v>306</v>
      </c>
      <c r="B307" s="8" t="s">
        <v>1031</v>
      </c>
      <c r="C307" s="8" t="s">
        <v>425</v>
      </c>
      <c r="D307" s="8"/>
      <c r="E307" s="8"/>
    </row>
    <row r="308" spans="1:5" x14ac:dyDescent="0.25">
      <c r="A308" s="8">
        <f t="shared" si="4"/>
        <v>307</v>
      </c>
      <c r="B308" s="8" t="s">
        <v>1031</v>
      </c>
      <c r="C308" s="8" t="s">
        <v>426</v>
      </c>
      <c r="D308" s="8"/>
      <c r="E308" s="8"/>
    </row>
    <row r="309" spans="1:5" x14ac:dyDescent="0.25">
      <c r="A309" s="8">
        <f t="shared" si="4"/>
        <v>308</v>
      </c>
      <c r="B309" s="8" t="s">
        <v>1032</v>
      </c>
      <c r="C309" s="8" t="s">
        <v>428</v>
      </c>
      <c r="D309" s="8"/>
      <c r="E309" s="8"/>
    </row>
    <row r="310" spans="1:5" x14ac:dyDescent="0.25">
      <c r="A310" s="8">
        <f t="shared" si="4"/>
        <v>309</v>
      </c>
      <c r="B310" s="8" t="s">
        <v>1032</v>
      </c>
      <c r="C310" s="8" t="s">
        <v>429</v>
      </c>
      <c r="D310" s="8"/>
      <c r="E310" s="8"/>
    </row>
    <row r="311" spans="1:5" x14ac:dyDescent="0.25">
      <c r="A311" s="8">
        <f t="shared" si="4"/>
        <v>310</v>
      </c>
      <c r="B311" s="8" t="s">
        <v>1033</v>
      </c>
      <c r="C311" s="8" t="s">
        <v>604</v>
      </c>
      <c r="D311" s="8"/>
      <c r="E311" s="8"/>
    </row>
    <row r="312" spans="1:5" x14ac:dyDescent="0.25">
      <c r="A312" s="8">
        <f t="shared" si="4"/>
        <v>311</v>
      </c>
      <c r="B312" s="8" t="s">
        <v>1033</v>
      </c>
      <c r="C312" s="8" t="s">
        <v>605</v>
      </c>
      <c r="D312" s="8"/>
      <c r="E312" s="8"/>
    </row>
    <row r="313" spans="1:5" x14ac:dyDescent="0.25">
      <c r="A313" s="8">
        <f t="shared" si="4"/>
        <v>312</v>
      </c>
      <c r="B313" s="8"/>
      <c r="C313" s="8" t="s">
        <v>431</v>
      </c>
      <c r="D313" s="8"/>
      <c r="E313" s="8"/>
    </row>
    <row r="314" spans="1:5" x14ac:dyDescent="0.25">
      <c r="A314" s="8">
        <f t="shared" si="4"/>
        <v>313</v>
      </c>
      <c r="B314" s="8"/>
      <c r="C314" s="8" t="s">
        <v>432</v>
      </c>
      <c r="D314" s="8"/>
      <c r="E314" s="8"/>
    </row>
    <row r="315" spans="1:5" x14ac:dyDescent="0.25">
      <c r="A315" s="8">
        <f t="shared" si="4"/>
        <v>314</v>
      </c>
      <c r="B315" s="8" t="s">
        <v>1034</v>
      </c>
      <c r="C315" s="8" t="s">
        <v>433</v>
      </c>
      <c r="D315" s="8"/>
      <c r="E315" s="8"/>
    </row>
    <row r="316" spans="1:5" x14ac:dyDescent="0.25">
      <c r="A316" s="8">
        <f t="shared" si="4"/>
        <v>315</v>
      </c>
      <c r="B316" s="8" t="s">
        <v>1035</v>
      </c>
      <c r="C316" s="8" t="s">
        <v>435</v>
      </c>
      <c r="D316" s="8"/>
      <c r="E316" s="8"/>
    </row>
    <row r="317" spans="1:5" x14ac:dyDescent="0.25">
      <c r="A317" s="8">
        <f t="shared" si="4"/>
        <v>316</v>
      </c>
      <c r="B317" s="8" t="s">
        <v>1035</v>
      </c>
      <c r="C317" s="8" t="s">
        <v>436</v>
      </c>
      <c r="D317" s="8"/>
      <c r="E317" s="8"/>
    </row>
    <row r="318" spans="1:5" x14ac:dyDescent="0.25">
      <c r="A318" s="8">
        <f t="shared" si="4"/>
        <v>317</v>
      </c>
      <c r="B318" s="8" t="s">
        <v>1035</v>
      </c>
      <c r="C318" s="8" t="s">
        <v>606</v>
      </c>
      <c r="D318" s="8"/>
      <c r="E318" s="8"/>
    </row>
    <row r="319" spans="1:5" x14ac:dyDescent="0.25">
      <c r="A319" s="8">
        <f t="shared" si="4"/>
        <v>318</v>
      </c>
      <c r="B319" s="8" t="s">
        <v>1035</v>
      </c>
      <c r="C319" s="8" t="s">
        <v>607</v>
      </c>
      <c r="D319" s="8"/>
      <c r="E319" s="8"/>
    </row>
    <row r="320" spans="1:5" x14ac:dyDescent="0.25">
      <c r="A320" s="8">
        <f t="shared" si="4"/>
        <v>319</v>
      </c>
      <c r="B320" s="8" t="s">
        <v>1035</v>
      </c>
      <c r="C320" s="8" t="s">
        <v>437</v>
      </c>
      <c r="D320" s="8"/>
      <c r="E320" s="8"/>
    </row>
    <row r="321" spans="1:5" x14ac:dyDescent="0.25">
      <c r="A321" s="8">
        <f t="shared" si="4"/>
        <v>320</v>
      </c>
      <c r="B321" s="8" t="s">
        <v>1036</v>
      </c>
      <c r="C321" s="8" t="s">
        <v>439</v>
      </c>
      <c r="D321" s="8"/>
      <c r="E321" s="8"/>
    </row>
    <row r="322" spans="1:5" x14ac:dyDescent="0.25">
      <c r="A322" s="8">
        <f t="shared" si="4"/>
        <v>321</v>
      </c>
      <c r="B322" s="8"/>
      <c r="C322" s="8" t="s">
        <v>440</v>
      </c>
      <c r="D322" s="8"/>
      <c r="E322" s="8"/>
    </row>
    <row r="323" spans="1:5" x14ac:dyDescent="0.25">
      <c r="A323" s="8">
        <f t="shared" si="4"/>
        <v>322</v>
      </c>
      <c r="B323" s="8"/>
      <c r="C323" s="8" t="s">
        <v>441</v>
      </c>
      <c r="D323" s="8"/>
      <c r="E323" s="8"/>
    </row>
    <row r="324" spans="1:5" x14ac:dyDescent="0.25">
      <c r="A324" s="8">
        <f t="shared" ref="A324:A387" si="5">A323+1</f>
        <v>323</v>
      </c>
      <c r="B324" s="8"/>
      <c r="C324" s="8" t="s">
        <v>442</v>
      </c>
      <c r="D324" s="8"/>
      <c r="E324" s="8"/>
    </row>
    <row r="325" spans="1:5" x14ac:dyDescent="0.25">
      <c r="A325" s="8">
        <f t="shared" si="5"/>
        <v>324</v>
      </c>
      <c r="B325" s="8"/>
      <c r="C325" s="8" t="s">
        <v>443</v>
      </c>
      <c r="D325" s="8"/>
      <c r="E325" s="8"/>
    </row>
    <row r="326" spans="1:5" x14ac:dyDescent="0.25">
      <c r="A326" s="8">
        <f t="shared" si="5"/>
        <v>325</v>
      </c>
      <c r="B326" s="8"/>
      <c r="C326" s="8" t="s">
        <v>444</v>
      </c>
      <c r="D326" s="8"/>
      <c r="E326" s="8"/>
    </row>
    <row r="327" spans="1:5" x14ac:dyDescent="0.25">
      <c r="A327" s="8">
        <f t="shared" si="5"/>
        <v>326</v>
      </c>
      <c r="B327" s="8" t="s">
        <v>1037</v>
      </c>
      <c r="C327" s="8" t="s">
        <v>445</v>
      </c>
      <c r="D327" s="8"/>
      <c r="E327" s="8"/>
    </row>
    <row r="328" spans="1:5" x14ac:dyDescent="0.25">
      <c r="A328" s="8">
        <f t="shared" si="5"/>
        <v>327</v>
      </c>
      <c r="B328" s="8"/>
      <c r="C328" s="8"/>
      <c r="D328" s="8"/>
      <c r="E328" s="8"/>
    </row>
    <row r="329" spans="1:5" x14ac:dyDescent="0.25">
      <c r="A329" s="8">
        <f t="shared" si="5"/>
        <v>328</v>
      </c>
      <c r="B329" s="8"/>
      <c r="C329" s="8"/>
      <c r="D329" s="8"/>
      <c r="E329" s="8"/>
    </row>
    <row r="330" spans="1:5" x14ac:dyDescent="0.25">
      <c r="A330" s="8">
        <f t="shared" si="5"/>
        <v>329</v>
      </c>
      <c r="B330" s="8"/>
      <c r="C330" s="8"/>
      <c r="D330" s="8"/>
      <c r="E330" s="8"/>
    </row>
    <row r="331" spans="1:5" x14ac:dyDescent="0.25">
      <c r="A331" s="8">
        <f t="shared" si="5"/>
        <v>330</v>
      </c>
      <c r="B331" s="8"/>
      <c r="C331" s="8"/>
      <c r="D331" s="8"/>
      <c r="E331" s="8"/>
    </row>
    <row r="332" spans="1:5" x14ac:dyDescent="0.25">
      <c r="A332" s="8">
        <f t="shared" si="5"/>
        <v>331</v>
      </c>
      <c r="B332" s="8"/>
      <c r="C332" s="8"/>
      <c r="D332" s="8"/>
      <c r="E332" s="8"/>
    </row>
    <row r="333" spans="1:5" x14ac:dyDescent="0.25">
      <c r="A333" s="8">
        <f t="shared" si="5"/>
        <v>332</v>
      </c>
      <c r="B333" s="8"/>
      <c r="C333" s="8"/>
      <c r="D333" s="8"/>
      <c r="E333" s="8"/>
    </row>
    <row r="334" spans="1:5" x14ac:dyDescent="0.25">
      <c r="A334" s="8">
        <f t="shared" si="5"/>
        <v>333</v>
      </c>
      <c r="B334" s="8"/>
      <c r="C334" s="8"/>
      <c r="D334" s="8"/>
      <c r="E334" s="8"/>
    </row>
    <row r="335" spans="1:5" x14ac:dyDescent="0.25">
      <c r="A335" s="8">
        <f t="shared" si="5"/>
        <v>334</v>
      </c>
      <c r="B335" s="8"/>
      <c r="C335" s="8"/>
      <c r="D335" s="8"/>
      <c r="E335" s="8"/>
    </row>
    <row r="336" spans="1:5" x14ac:dyDescent="0.25">
      <c r="A336" s="8">
        <f t="shared" si="5"/>
        <v>335</v>
      </c>
      <c r="B336" s="8"/>
      <c r="C336" s="8"/>
      <c r="D336" s="8"/>
      <c r="E336" s="8"/>
    </row>
    <row r="337" spans="1:5" x14ac:dyDescent="0.25">
      <c r="A337" s="8">
        <f t="shared" si="5"/>
        <v>336</v>
      </c>
      <c r="B337" s="8"/>
      <c r="C337" s="8"/>
      <c r="D337" s="8"/>
      <c r="E337" s="8"/>
    </row>
    <row r="338" spans="1:5" x14ac:dyDescent="0.25">
      <c r="A338" s="8">
        <f t="shared" si="5"/>
        <v>337</v>
      </c>
      <c r="B338" s="8" t="s">
        <v>1007</v>
      </c>
      <c r="C338" s="8" t="s">
        <v>447</v>
      </c>
      <c r="D338" s="8"/>
      <c r="E338" s="8"/>
    </row>
    <row r="339" spans="1:5" x14ac:dyDescent="0.25">
      <c r="A339" s="8">
        <f t="shared" si="5"/>
        <v>338</v>
      </c>
      <c r="B339" s="8" t="s">
        <v>1008</v>
      </c>
      <c r="C339" s="8" t="s">
        <v>449</v>
      </c>
      <c r="D339" s="8"/>
      <c r="E339" s="8"/>
    </row>
    <row r="340" spans="1:5" x14ac:dyDescent="0.25">
      <c r="A340" s="8">
        <f t="shared" si="5"/>
        <v>339</v>
      </c>
      <c r="B340" s="8" t="s">
        <v>1009</v>
      </c>
      <c r="C340" s="8" t="s">
        <v>451</v>
      </c>
      <c r="D340" s="8"/>
      <c r="E340" s="8"/>
    </row>
    <row r="341" spans="1:5" x14ac:dyDescent="0.25">
      <c r="A341" s="8">
        <f t="shared" si="5"/>
        <v>340</v>
      </c>
      <c r="B341" s="8" t="s">
        <v>1009</v>
      </c>
      <c r="C341" s="8" t="s">
        <v>452</v>
      </c>
      <c r="D341" s="8"/>
      <c r="E341" s="8"/>
    </row>
    <row r="342" spans="1:5" x14ac:dyDescent="0.25">
      <c r="A342" s="8">
        <f t="shared" si="5"/>
        <v>341</v>
      </c>
      <c r="B342" s="8" t="s">
        <v>1010</v>
      </c>
      <c r="C342" s="8" t="s">
        <v>751</v>
      </c>
      <c r="D342" s="8"/>
      <c r="E342" s="8"/>
    </row>
    <row r="343" spans="1:5" x14ac:dyDescent="0.25">
      <c r="A343" s="8">
        <f t="shared" si="5"/>
        <v>342</v>
      </c>
      <c r="B343" s="8" t="s">
        <v>1010</v>
      </c>
      <c r="C343" s="8" t="s">
        <v>454</v>
      </c>
      <c r="D343" s="8"/>
      <c r="E343" s="8"/>
    </row>
    <row r="344" spans="1:5" x14ac:dyDescent="0.25">
      <c r="A344" s="8">
        <f t="shared" si="5"/>
        <v>343</v>
      </c>
      <c r="B344" s="8" t="s">
        <v>1011</v>
      </c>
      <c r="C344" s="8" t="s">
        <v>456</v>
      </c>
      <c r="D344" s="8"/>
      <c r="E344" s="8"/>
    </row>
    <row r="345" spans="1:5" x14ac:dyDescent="0.25">
      <c r="A345" s="8">
        <f t="shared" si="5"/>
        <v>344</v>
      </c>
      <c r="B345" s="8" t="s">
        <v>1012</v>
      </c>
      <c r="C345" s="8" t="s">
        <v>738</v>
      </c>
      <c r="D345" s="8"/>
      <c r="E345" s="8"/>
    </row>
    <row r="346" spans="1:5" x14ac:dyDescent="0.25">
      <c r="A346" s="8">
        <f t="shared" si="5"/>
        <v>345</v>
      </c>
      <c r="B346" s="8" t="s">
        <v>1013</v>
      </c>
      <c r="C346" s="8" t="s">
        <v>739</v>
      </c>
      <c r="D346" s="8"/>
      <c r="E346" s="8"/>
    </row>
    <row r="347" spans="1:5" x14ac:dyDescent="0.25">
      <c r="A347" s="8">
        <f t="shared" si="5"/>
        <v>346</v>
      </c>
      <c r="B347" s="8" t="s">
        <v>1014</v>
      </c>
      <c r="C347" s="8" t="s">
        <v>458</v>
      </c>
      <c r="D347" s="8"/>
      <c r="E347" s="8"/>
    </row>
    <row r="348" spans="1:5" x14ac:dyDescent="0.25">
      <c r="A348" s="8">
        <f t="shared" si="5"/>
        <v>347</v>
      </c>
      <c r="B348" s="8" t="s">
        <v>1014</v>
      </c>
      <c r="C348" s="8" t="s">
        <v>459</v>
      </c>
      <c r="D348" s="8"/>
      <c r="E348" s="8"/>
    </row>
    <row r="349" spans="1:5" x14ac:dyDescent="0.25">
      <c r="A349" s="8">
        <f t="shared" si="5"/>
        <v>348</v>
      </c>
      <c r="B349" s="8" t="s">
        <v>1014</v>
      </c>
      <c r="C349" s="8" t="s">
        <v>460</v>
      </c>
      <c r="D349" s="8"/>
      <c r="E349" s="8"/>
    </row>
    <row r="350" spans="1:5" x14ac:dyDescent="0.25">
      <c r="A350" s="8">
        <f t="shared" si="5"/>
        <v>349</v>
      </c>
      <c r="B350" s="8" t="s">
        <v>1014</v>
      </c>
      <c r="C350" s="8" t="s">
        <v>461</v>
      </c>
      <c r="D350" s="8"/>
      <c r="E350" s="8"/>
    </row>
    <row r="351" spans="1:5" x14ac:dyDescent="0.25">
      <c r="A351" s="8">
        <f t="shared" si="5"/>
        <v>350</v>
      </c>
      <c r="B351" s="8" t="s">
        <v>1015</v>
      </c>
      <c r="C351" s="8" t="s">
        <v>463</v>
      </c>
      <c r="D351" s="8"/>
      <c r="E351" s="8"/>
    </row>
    <row r="352" spans="1:5" x14ac:dyDescent="0.25">
      <c r="A352" s="8">
        <f t="shared" si="5"/>
        <v>351</v>
      </c>
      <c r="B352" s="8" t="s">
        <v>1015</v>
      </c>
      <c r="C352" s="8" t="s">
        <v>464</v>
      </c>
      <c r="D352" s="8"/>
      <c r="E352" s="8"/>
    </row>
    <row r="353" spans="1:5" x14ac:dyDescent="0.25">
      <c r="A353" s="8">
        <f t="shared" si="5"/>
        <v>352</v>
      </c>
      <c r="B353" s="8" t="s">
        <v>1015</v>
      </c>
      <c r="C353" s="8" t="s">
        <v>465</v>
      </c>
      <c r="D353" s="8"/>
      <c r="E353" s="8"/>
    </row>
    <row r="354" spans="1:5" x14ac:dyDescent="0.25">
      <c r="A354" s="8">
        <f t="shared" si="5"/>
        <v>353</v>
      </c>
      <c r="B354" s="8" t="s">
        <v>1016</v>
      </c>
      <c r="C354" s="8" t="s">
        <v>467</v>
      </c>
      <c r="D354" s="8"/>
      <c r="E354" s="8"/>
    </row>
    <row r="355" spans="1:5" x14ac:dyDescent="0.25">
      <c r="A355" s="8">
        <f t="shared" si="5"/>
        <v>354</v>
      </c>
      <c r="B355" s="8" t="s">
        <v>1017</v>
      </c>
      <c r="C355" s="8" t="s">
        <v>469</v>
      </c>
      <c r="D355" s="8"/>
      <c r="E355" s="8"/>
    </row>
    <row r="356" spans="1:5" x14ac:dyDescent="0.25">
      <c r="A356" s="8">
        <f t="shared" si="5"/>
        <v>355</v>
      </c>
      <c r="B356" s="8"/>
      <c r="C356" s="8"/>
      <c r="D356" s="8"/>
      <c r="E356" s="8"/>
    </row>
    <row r="357" spans="1:5" x14ac:dyDescent="0.25">
      <c r="A357" s="8">
        <f t="shared" si="5"/>
        <v>356</v>
      </c>
      <c r="B357" s="8"/>
      <c r="C357" s="8"/>
      <c r="D357" s="8"/>
      <c r="E357" s="8"/>
    </row>
    <row r="358" spans="1:5" x14ac:dyDescent="0.25">
      <c r="A358" s="8">
        <f t="shared" si="5"/>
        <v>357</v>
      </c>
      <c r="B358" s="8"/>
      <c r="C358" s="8"/>
      <c r="D358" s="8"/>
      <c r="E358" s="8"/>
    </row>
    <row r="359" spans="1:5" x14ac:dyDescent="0.25">
      <c r="A359" s="8">
        <f t="shared" si="5"/>
        <v>358</v>
      </c>
      <c r="B359" s="8"/>
      <c r="C359" s="8"/>
      <c r="D359" s="8"/>
      <c r="E359" s="8"/>
    </row>
    <row r="360" spans="1:5" x14ac:dyDescent="0.25">
      <c r="A360" s="8">
        <f t="shared" si="5"/>
        <v>359</v>
      </c>
      <c r="B360" s="8"/>
      <c r="C360" s="8"/>
      <c r="D360" s="8"/>
      <c r="E360" s="8"/>
    </row>
    <row r="361" spans="1:5" x14ac:dyDescent="0.25">
      <c r="A361" s="8">
        <f t="shared" si="5"/>
        <v>360</v>
      </c>
      <c r="B361" s="8"/>
      <c r="C361" s="8"/>
      <c r="D361" s="8"/>
      <c r="E361" s="8"/>
    </row>
    <row r="362" spans="1:5" x14ac:dyDescent="0.25">
      <c r="A362" s="8">
        <f t="shared" si="5"/>
        <v>361</v>
      </c>
      <c r="B362" s="8"/>
      <c r="C362" s="8"/>
      <c r="D362" s="8"/>
      <c r="E362" s="8"/>
    </row>
    <row r="363" spans="1:5" x14ac:dyDescent="0.25">
      <c r="A363" s="8">
        <f t="shared" si="5"/>
        <v>362</v>
      </c>
      <c r="B363" s="8"/>
      <c r="C363" s="8"/>
      <c r="D363" s="8"/>
      <c r="E363" s="8"/>
    </row>
    <row r="364" spans="1:5" x14ac:dyDescent="0.25">
      <c r="A364" s="8">
        <f t="shared" si="5"/>
        <v>363</v>
      </c>
      <c r="B364" s="8"/>
      <c r="C364" s="8"/>
      <c r="D364" s="8"/>
      <c r="E364" s="8"/>
    </row>
    <row r="365" spans="1:5" x14ac:dyDescent="0.25">
      <c r="A365" s="8">
        <f t="shared" si="5"/>
        <v>364</v>
      </c>
      <c r="B365" s="8"/>
      <c r="C365" s="8"/>
      <c r="D365" s="8"/>
      <c r="E365" s="8"/>
    </row>
    <row r="366" spans="1:5" x14ac:dyDescent="0.25">
      <c r="A366" s="8">
        <f t="shared" si="5"/>
        <v>365</v>
      </c>
      <c r="B366" s="8" t="s">
        <v>1018</v>
      </c>
      <c r="C366" s="8" t="s">
        <v>471</v>
      </c>
      <c r="D366" s="8"/>
      <c r="E366" s="8"/>
    </row>
    <row r="367" spans="1:5" x14ac:dyDescent="0.25">
      <c r="A367" s="8">
        <f t="shared" si="5"/>
        <v>366</v>
      </c>
      <c r="B367" s="8" t="s">
        <v>1018</v>
      </c>
      <c r="C367" s="8" t="s">
        <v>472</v>
      </c>
      <c r="D367" s="8"/>
      <c r="E367" s="8"/>
    </row>
    <row r="368" spans="1:5" x14ac:dyDescent="0.25">
      <c r="A368" s="8">
        <f t="shared" si="5"/>
        <v>367</v>
      </c>
      <c r="B368" s="8" t="s">
        <v>1018</v>
      </c>
      <c r="C368" s="8" t="s">
        <v>473</v>
      </c>
      <c r="D368" s="8"/>
      <c r="E368" s="8"/>
    </row>
    <row r="369" spans="1:5" x14ac:dyDescent="0.25">
      <c r="A369" s="8">
        <f t="shared" si="5"/>
        <v>368</v>
      </c>
      <c r="B369" s="8" t="s">
        <v>1018</v>
      </c>
      <c r="C369" s="8" t="s">
        <v>474</v>
      </c>
      <c r="D369" s="8"/>
      <c r="E369" s="8"/>
    </row>
    <row r="370" spans="1:5" x14ac:dyDescent="0.25">
      <c r="A370" s="8">
        <f t="shared" si="5"/>
        <v>369</v>
      </c>
      <c r="B370" s="8" t="s">
        <v>1018</v>
      </c>
      <c r="C370" s="8" t="s">
        <v>475</v>
      </c>
      <c r="D370" s="8"/>
      <c r="E370" s="8"/>
    </row>
    <row r="371" spans="1:5" x14ac:dyDescent="0.25">
      <c r="A371" s="8">
        <f t="shared" si="5"/>
        <v>370</v>
      </c>
      <c r="B371" s="8" t="s">
        <v>1018</v>
      </c>
      <c r="C371" s="8" t="s">
        <v>476</v>
      </c>
      <c r="D371" s="8"/>
      <c r="E371" s="8"/>
    </row>
    <row r="372" spans="1:5" x14ac:dyDescent="0.25">
      <c r="A372" s="8">
        <f t="shared" si="5"/>
        <v>371</v>
      </c>
      <c r="B372" s="8" t="s">
        <v>1019</v>
      </c>
      <c r="C372" s="8" t="s">
        <v>478</v>
      </c>
      <c r="D372" s="8"/>
      <c r="E372" s="8"/>
    </row>
    <row r="373" spans="1:5" x14ac:dyDescent="0.25">
      <c r="A373" s="8">
        <f t="shared" si="5"/>
        <v>372</v>
      </c>
      <c r="B373" s="8" t="s">
        <v>1020</v>
      </c>
      <c r="C373" s="8" t="s">
        <v>479</v>
      </c>
      <c r="D373" s="8"/>
      <c r="E373" s="8"/>
    </row>
    <row r="374" spans="1:5" x14ac:dyDescent="0.25">
      <c r="A374" s="8">
        <f t="shared" si="5"/>
        <v>373</v>
      </c>
      <c r="B374" s="8" t="s">
        <v>1020</v>
      </c>
      <c r="C374" s="8" t="s">
        <v>480</v>
      </c>
      <c r="D374" s="8"/>
      <c r="E374" s="8"/>
    </row>
    <row r="375" spans="1:5" x14ac:dyDescent="0.25">
      <c r="A375" s="8">
        <f t="shared" si="5"/>
        <v>374</v>
      </c>
      <c r="B375" s="8" t="s">
        <v>1021</v>
      </c>
      <c r="C375" s="8" t="s">
        <v>482</v>
      </c>
      <c r="D375" s="8"/>
      <c r="E375" s="8"/>
    </row>
    <row r="376" spans="1:5" x14ac:dyDescent="0.25">
      <c r="A376" s="8">
        <f t="shared" si="5"/>
        <v>375</v>
      </c>
      <c r="B376" s="8" t="s">
        <v>670</v>
      </c>
      <c r="C376" s="8" t="s">
        <v>483</v>
      </c>
      <c r="D376" s="8"/>
      <c r="E376" s="8"/>
    </row>
    <row r="377" spans="1:5" x14ac:dyDescent="0.25">
      <c r="A377" s="8">
        <f t="shared" si="5"/>
        <v>376</v>
      </c>
      <c r="B377" s="8" t="s">
        <v>670</v>
      </c>
      <c r="C377" s="8" t="s">
        <v>484</v>
      </c>
      <c r="D377" s="8"/>
      <c r="E377" s="8"/>
    </row>
    <row r="378" spans="1:5" x14ac:dyDescent="0.25">
      <c r="A378" s="8">
        <f t="shared" si="5"/>
        <v>377</v>
      </c>
      <c r="B378" s="8" t="s">
        <v>670</v>
      </c>
      <c r="C378" s="8" t="s">
        <v>485</v>
      </c>
      <c r="D378" s="8"/>
      <c r="E378" s="8"/>
    </row>
    <row r="379" spans="1:5" x14ac:dyDescent="0.25">
      <c r="A379" s="8">
        <f t="shared" si="5"/>
        <v>378</v>
      </c>
      <c r="B379" s="8" t="s">
        <v>670</v>
      </c>
      <c r="C379" s="8" t="s">
        <v>486</v>
      </c>
      <c r="D379" s="8"/>
      <c r="E379" s="8"/>
    </row>
    <row r="380" spans="1:5" x14ac:dyDescent="0.25">
      <c r="A380" s="8">
        <f t="shared" si="5"/>
        <v>379</v>
      </c>
      <c r="B380" s="8" t="s">
        <v>671</v>
      </c>
      <c r="C380" s="8" t="s">
        <v>487</v>
      </c>
      <c r="D380" s="8"/>
      <c r="E380" s="8"/>
    </row>
    <row r="381" spans="1:5" x14ac:dyDescent="0.25">
      <c r="A381" s="8">
        <f t="shared" si="5"/>
        <v>380</v>
      </c>
      <c r="B381" s="8" t="s">
        <v>671</v>
      </c>
      <c r="C381" s="8" t="s">
        <v>488</v>
      </c>
      <c r="D381" s="8"/>
      <c r="E381" s="8"/>
    </row>
    <row r="382" spans="1:5" x14ac:dyDescent="0.25">
      <c r="A382" s="8">
        <f t="shared" si="5"/>
        <v>381</v>
      </c>
      <c r="B382" s="8" t="s">
        <v>878</v>
      </c>
      <c r="C382" s="8" t="s">
        <v>489</v>
      </c>
      <c r="D382" s="8"/>
      <c r="E382" s="8"/>
    </row>
    <row r="383" spans="1:5" x14ac:dyDescent="0.25">
      <c r="A383" s="8">
        <f t="shared" si="5"/>
        <v>382</v>
      </c>
      <c r="B383" s="8" t="s">
        <v>878</v>
      </c>
      <c r="C383" s="8" t="s">
        <v>490</v>
      </c>
      <c r="D383" s="8"/>
      <c r="E383" s="8"/>
    </row>
    <row r="384" spans="1:5" x14ac:dyDescent="0.25">
      <c r="A384" s="8">
        <f t="shared" si="5"/>
        <v>383</v>
      </c>
      <c r="B384" s="8" t="s">
        <v>879</v>
      </c>
      <c r="C384" s="8" t="s">
        <v>491</v>
      </c>
      <c r="D384" s="8"/>
      <c r="E384" s="8"/>
    </row>
    <row r="385" spans="1:5" x14ac:dyDescent="0.25">
      <c r="A385" s="8">
        <f t="shared" si="5"/>
        <v>384</v>
      </c>
      <c r="B385" s="8" t="s">
        <v>879</v>
      </c>
      <c r="C385" s="8" t="s">
        <v>492</v>
      </c>
      <c r="D385" s="8"/>
      <c r="E385" s="8"/>
    </row>
    <row r="386" spans="1:5" x14ac:dyDescent="0.25">
      <c r="A386" s="8">
        <f t="shared" si="5"/>
        <v>385</v>
      </c>
      <c r="B386" s="8"/>
      <c r="C386" s="8" t="s">
        <v>493</v>
      </c>
      <c r="D386" s="8"/>
      <c r="E386" s="8"/>
    </row>
    <row r="387" spans="1:5" x14ac:dyDescent="0.25">
      <c r="A387" s="8">
        <f t="shared" si="5"/>
        <v>386</v>
      </c>
      <c r="B387" s="8"/>
      <c r="C387" s="8"/>
      <c r="D387" s="8"/>
      <c r="E387" s="8"/>
    </row>
    <row r="388" spans="1:5" x14ac:dyDescent="0.25">
      <c r="A388" s="8">
        <f t="shared" ref="A388:A451" si="6">A387+1</f>
        <v>387</v>
      </c>
      <c r="B388" s="8"/>
      <c r="C388" s="8"/>
      <c r="D388" s="8"/>
      <c r="E388" s="8"/>
    </row>
    <row r="389" spans="1:5" x14ac:dyDescent="0.25">
      <c r="A389" s="8">
        <f t="shared" si="6"/>
        <v>388</v>
      </c>
      <c r="B389" s="8"/>
      <c r="C389" s="8"/>
      <c r="D389" s="8"/>
      <c r="E389" s="8"/>
    </row>
    <row r="390" spans="1:5" x14ac:dyDescent="0.25">
      <c r="A390" s="8">
        <f t="shared" si="6"/>
        <v>389</v>
      </c>
      <c r="B390" s="8"/>
      <c r="C390" s="8"/>
      <c r="D390" s="8"/>
      <c r="E390" s="8"/>
    </row>
    <row r="391" spans="1:5" x14ac:dyDescent="0.25">
      <c r="A391" s="8">
        <f t="shared" si="6"/>
        <v>390</v>
      </c>
      <c r="B391" s="8"/>
      <c r="C391" s="8"/>
      <c r="D391" s="8"/>
      <c r="E391" s="8"/>
    </row>
    <row r="392" spans="1:5" x14ac:dyDescent="0.25">
      <c r="A392" s="8">
        <f t="shared" si="6"/>
        <v>391</v>
      </c>
      <c r="B392" s="8"/>
      <c r="C392" s="8"/>
      <c r="D392" s="8"/>
      <c r="E392" s="8"/>
    </row>
    <row r="393" spans="1:5" x14ac:dyDescent="0.25">
      <c r="A393" s="8">
        <f t="shared" si="6"/>
        <v>392</v>
      </c>
      <c r="B393" s="8"/>
      <c r="C393" s="8"/>
      <c r="D393" s="8"/>
      <c r="E393" s="8"/>
    </row>
    <row r="394" spans="1:5" x14ac:dyDescent="0.25">
      <c r="A394" s="8">
        <f t="shared" si="6"/>
        <v>393</v>
      </c>
      <c r="B394" s="8"/>
      <c r="C394" s="8"/>
      <c r="D394" s="8"/>
      <c r="E394" s="8"/>
    </row>
    <row r="395" spans="1:5" x14ac:dyDescent="0.25">
      <c r="A395" s="8">
        <f t="shared" si="6"/>
        <v>394</v>
      </c>
      <c r="B395" s="8"/>
      <c r="C395" s="8"/>
      <c r="D395" s="8"/>
      <c r="E395" s="8"/>
    </row>
    <row r="396" spans="1:5" x14ac:dyDescent="0.25">
      <c r="A396" s="8">
        <f t="shared" si="6"/>
        <v>395</v>
      </c>
      <c r="B396" s="8"/>
      <c r="C396" s="8"/>
      <c r="D396" s="8"/>
      <c r="E396" s="8"/>
    </row>
    <row r="397" spans="1:5" x14ac:dyDescent="0.25">
      <c r="A397" s="8">
        <f t="shared" si="6"/>
        <v>396</v>
      </c>
      <c r="B397" s="8" t="s">
        <v>1022</v>
      </c>
      <c r="C397" s="8" t="s">
        <v>495</v>
      </c>
      <c r="D397" s="8"/>
      <c r="E397" s="8"/>
    </row>
    <row r="398" spans="1:5" x14ac:dyDescent="0.25">
      <c r="A398" s="8">
        <f t="shared" si="6"/>
        <v>397</v>
      </c>
      <c r="B398" s="8" t="s">
        <v>1022</v>
      </c>
      <c r="C398" s="8" t="s">
        <v>1256</v>
      </c>
      <c r="D398" s="8"/>
      <c r="E398" s="8"/>
    </row>
    <row r="399" spans="1:5" x14ac:dyDescent="0.25">
      <c r="A399" s="8">
        <f t="shared" si="6"/>
        <v>398</v>
      </c>
      <c r="B399" s="8" t="s">
        <v>1023</v>
      </c>
      <c r="C399" s="8" t="s">
        <v>498</v>
      </c>
      <c r="D399" s="8"/>
      <c r="E399" s="8"/>
    </row>
    <row r="400" spans="1:5" x14ac:dyDescent="0.25">
      <c r="A400" s="8">
        <f t="shared" si="6"/>
        <v>399</v>
      </c>
      <c r="B400" s="8" t="s">
        <v>1023</v>
      </c>
      <c r="C400" s="8" t="s">
        <v>499</v>
      </c>
      <c r="D400" s="8"/>
      <c r="E400" s="8"/>
    </row>
    <row r="401" spans="1:5" x14ac:dyDescent="0.25">
      <c r="A401" s="8">
        <f t="shared" si="6"/>
        <v>400</v>
      </c>
      <c r="B401" s="8" t="s">
        <v>1023</v>
      </c>
      <c r="C401" s="8" t="s">
        <v>500</v>
      </c>
      <c r="D401" s="8"/>
      <c r="E401" s="8"/>
    </row>
    <row r="402" spans="1:5" x14ac:dyDescent="0.25">
      <c r="A402" s="8">
        <f t="shared" si="6"/>
        <v>401</v>
      </c>
      <c r="B402" s="8" t="s">
        <v>1024</v>
      </c>
      <c r="C402" s="8" t="s">
        <v>502</v>
      </c>
      <c r="D402" s="8"/>
      <c r="E402" s="8"/>
    </row>
    <row r="403" spans="1:5" x14ac:dyDescent="0.25">
      <c r="A403" s="8">
        <f t="shared" si="6"/>
        <v>402</v>
      </c>
      <c r="B403" s="8" t="s">
        <v>1024</v>
      </c>
      <c r="C403" s="8" t="s">
        <v>503</v>
      </c>
      <c r="D403" s="8"/>
      <c r="E403" s="8"/>
    </row>
    <row r="404" spans="1:5" x14ac:dyDescent="0.25">
      <c r="A404" s="8">
        <f t="shared" si="6"/>
        <v>403</v>
      </c>
      <c r="B404" s="8" t="s">
        <v>642</v>
      </c>
      <c r="C404" s="8" t="s">
        <v>519</v>
      </c>
      <c r="D404" s="8"/>
      <c r="E404" s="8"/>
    </row>
    <row r="405" spans="1:5" x14ac:dyDescent="0.25">
      <c r="A405" s="8">
        <f t="shared" si="6"/>
        <v>404</v>
      </c>
      <c r="B405" s="8"/>
      <c r="C405" s="8"/>
      <c r="D405" s="8"/>
      <c r="E405" s="8"/>
    </row>
    <row r="406" spans="1:5" x14ac:dyDescent="0.25">
      <c r="A406" s="8">
        <f t="shared" si="6"/>
        <v>405</v>
      </c>
      <c r="B406" s="8"/>
      <c r="C406" s="8"/>
      <c r="D406" s="8"/>
      <c r="E406" s="8"/>
    </row>
    <row r="407" spans="1:5" x14ac:dyDescent="0.25">
      <c r="A407" s="8">
        <f t="shared" si="6"/>
        <v>406</v>
      </c>
      <c r="B407" s="8"/>
      <c r="C407" s="8"/>
      <c r="D407" s="8"/>
      <c r="E407" s="8"/>
    </row>
    <row r="408" spans="1:5" x14ac:dyDescent="0.25">
      <c r="A408" s="8">
        <f t="shared" si="6"/>
        <v>407</v>
      </c>
      <c r="B408" s="8"/>
      <c r="C408" s="8"/>
      <c r="D408" s="8"/>
      <c r="E408" s="8"/>
    </row>
    <row r="409" spans="1:5" x14ac:dyDescent="0.25">
      <c r="A409" s="8">
        <f t="shared" si="6"/>
        <v>408</v>
      </c>
      <c r="B409" s="8"/>
      <c r="C409" s="8"/>
      <c r="D409" s="8"/>
      <c r="E409" s="8"/>
    </row>
    <row r="410" spans="1:5" x14ac:dyDescent="0.25">
      <c r="A410" s="8">
        <f t="shared" si="6"/>
        <v>409</v>
      </c>
      <c r="B410" s="8"/>
      <c r="C410" s="8"/>
      <c r="D410" s="8"/>
      <c r="E410" s="8"/>
    </row>
    <row r="411" spans="1:5" x14ac:dyDescent="0.25">
      <c r="A411" s="8">
        <f t="shared" si="6"/>
        <v>410</v>
      </c>
      <c r="B411" s="8"/>
      <c r="C411" s="8"/>
      <c r="D411" s="8"/>
      <c r="E411" s="8"/>
    </row>
    <row r="412" spans="1:5" x14ac:dyDescent="0.25">
      <c r="A412" s="8">
        <f t="shared" si="6"/>
        <v>411</v>
      </c>
      <c r="B412" s="8"/>
      <c r="C412" s="8"/>
      <c r="D412" s="8"/>
      <c r="E412" s="8"/>
    </row>
    <row r="413" spans="1:5" x14ac:dyDescent="0.25">
      <c r="A413" s="8">
        <f t="shared" si="6"/>
        <v>412</v>
      </c>
      <c r="B413" s="8"/>
      <c r="C413" s="8"/>
      <c r="D413" s="8"/>
      <c r="E413" s="8"/>
    </row>
    <row r="414" spans="1:5" x14ac:dyDescent="0.25">
      <c r="A414" s="8">
        <f t="shared" si="6"/>
        <v>413</v>
      </c>
      <c r="B414" s="8"/>
      <c r="C414" s="8"/>
      <c r="D414" s="8"/>
      <c r="E414" s="8"/>
    </row>
    <row r="415" spans="1:5" x14ac:dyDescent="0.25">
      <c r="A415" s="8">
        <f t="shared" si="6"/>
        <v>414</v>
      </c>
      <c r="B415" s="8" t="s">
        <v>1038</v>
      </c>
      <c r="C415" s="8" t="s">
        <v>505</v>
      </c>
      <c r="D415" s="8"/>
      <c r="E415" s="8"/>
    </row>
    <row r="416" spans="1:5" x14ac:dyDescent="0.25">
      <c r="A416" s="8">
        <f t="shared" si="6"/>
        <v>415</v>
      </c>
      <c r="B416" s="8" t="s">
        <v>1039</v>
      </c>
      <c r="C416" s="8" t="s">
        <v>507</v>
      </c>
      <c r="D416" s="8"/>
      <c r="E416" s="8"/>
    </row>
    <row r="417" spans="1:5" x14ac:dyDescent="0.25">
      <c r="A417" s="8">
        <f t="shared" si="6"/>
        <v>416</v>
      </c>
      <c r="B417" s="8" t="s">
        <v>1040</v>
      </c>
      <c r="C417" s="8" t="s">
        <v>509</v>
      </c>
      <c r="D417" s="8"/>
      <c r="E417" s="8"/>
    </row>
    <row r="418" spans="1:5" x14ac:dyDescent="0.25">
      <c r="A418" s="8">
        <f t="shared" si="6"/>
        <v>417</v>
      </c>
      <c r="B418" s="8" t="s">
        <v>1041</v>
      </c>
      <c r="C418" s="8" t="s">
        <v>511</v>
      </c>
      <c r="D418" s="8"/>
      <c r="E418" s="8"/>
    </row>
    <row r="419" spans="1:5" x14ac:dyDescent="0.25">
      <c r="A419" s="8">
        <f t="shared" si="6"/>
        <v>418</v>
      </c>
      <c r="B419" s="8" t="s">
        <v>1042</v>
      </c>
      <c r="C419" s="8" t="s">
        <v>513</v>
      </c>
      <c r="D419" s="8"/>
      <c r="E419" s="8"/>
    </row>
    <row r="420" spans="1:5" x14ac:dyDescent="0.25">
      <c r="A420" s="8">
        <f t="shared" si="6"/>
        <v>419</v>
      </c>
      <c r="B420" s="8" t="s">
        <v>1043</v>
      </c>
      <c r="C420" s="8" t="s">
        <v>515</v>
      </c>
      <c r="D420" s="8"/>
      <c r="E420" s="8"/>
    </row>
    <row r="421" spans="1:5" x14ac:dyDescent="0.25">
      <c r="A421" s="8">
        <f t="shared" si="6"/>
        <v>420</v>
      </c>
      <c r="B421" s="8" t="s">
        <v>1044</v>
      </c>
      <c r="C421" s="8" t="s">
        <v>766</v>
      </c>
      <c r="D421" s="8"/>
      <c r="E421" s="8"/>
    </row>
    <row r="422" spans="1:5" x14ac:dyDescent="0.25">
      <c r="A422" s="8">
        <f t="shared" si="6"/>
        <v>421</v>
      </c>
      <c r="B422" s="8" t="s">
        <v>1045</v>
      </c>
      <c r="C422" s="8" t="s">
        <v>767</v>
      </c>
      <c r="D422" s="8"/>
      <c r="E422" s="8"/>
    </row>
    <row r="423" spans="1:5" x14ac:dyDescent="0.25">
      <c r="A423" s="8">
        <f t="shared" si="6"/>
        <v>422</v>
      </c>
      <c r="B423" s="8" t="s">
        <v>1046</v>
      </c>
      <c r="C423" s="8" t="s">
        <v>768</v>
      </c>
      <c r="D423" s="8"/>
      <c r="E423" s="8"/>
    </row>
    <row r="424" spans="1:5" x14ac:dyDescent="0.25">
      <c r="A424" s="8">
        <f t="shared" si="6"/>
        <v>423</v>
      </c>
      <c r="B424" s="8" t="s">
        <v>1047</v>
      </c>
      <c r="C424" s="8" t="s">
        <v>769</v>
      </c>
      <c r="D424" s="8"/>
      <c r="E424" s="8"/>
    </row>
    <row r="425" spans="1:5" x14ac:dyDescent="0.25">
      <c r="A425" s="8">
        <f t="shared" si="6"/>
        <v>424</v>
      </c>
      <c r="B425" s="8" t="s">
        <v>1048</v>
      </c>
      <c r="C425" s="8" t="s">
        <v>770</v>
      </c>
      <c r="D425" s="8"/>
      <c r="E425" s="8"/>
    </row>
    <row r="426" spans="1:5" x14ac:dyDescent="0.25">
      <c r="A426" s="8">
        <f t="shared" si="6"/>
        <v>425</v>
      </c>
      <c r="B426" s="8" t="s">
        <v>1049</v>
      </c>
      <c r="C426" s="8" t="s">
        <v>771</v>
      </c>
      <c r="D426" s="8"/>
      <c r="E426" s="8"/>
    </row>
    <row r="427" spans="1:5" x14ac:dyDescent="0.25">
      <c r="A427" s="8">
        <f t="shared" si="6"/>
        <v>426</v>
      </c>
      <c r="B427" s="8" t="s">
        <v>1050</v>
      </c>
      <c r="C427" s="8" t="s">
        <v>772</v>
      </c>
      <c r="D427" s="8"/>
      <c r="E427" s="8"/>
    </row>
    <row r="428" spans="1:5" x14ac:dyDescent="0.25">
      <c r="A428" s="8">
        <f t="shared" si="6"/>
        <v>427</v>
      </c>
      <c r="B428" s="8" t="s">
        <v>1051</v>
      </c>
      <c r="C428" s="8" t="s">
        <v>773</v>
      </c>
      <c r="D428" s="8"/>
      <c r="E428" s="8"/>
    </row>
    <row r="429" spans="1:5" x14ac:dyDescent="0.25">
      <c r="A429" s="8">
        <f t="shared" si="6"/>
        <v>428</v>
      </c>
      <c r="B429" s="8" t="s">
        <v>1052</v>
      </c>
      <c r="C429" s="8" t="s">
        <v>774</v>
      </c>
      <c r="D429" s="8"/>
      <c r="E429" s="8"/>
    </row>
    <row r="430" spans="1:5" x14ac:dyDescent="0.25">
      <c r="A430" s="8">
        <f t="shared" si="6"/>
        <v>429</v>
      </c>
      <c r="B430" s="8" t="s">
        <v>1053</v>
      </c>
      <c r="C430" s="8" t="s">
        <v>775</v>
      </c>
      <c r="D430" s="8"/>
      <c r="E430" s="8"/>
    </row>
    <row r="431" spans="1:5" x14ac:dyDescent="0.25">
      <c r="A431" s="8">
        <f t="shared" si="6"/>
        <v>430</v>
      </c>
      <c r="B431" s="8" t="s">
        <v>1054</v>
      </c>
      <c r="C431" s="8" t="s">
        <v>776</v>
      </c>
      <c r="D431" s="8"/>
      <c r="E431" s="8"/>
    </row>
    <row r="432" spans="1:5" x14ac:dyDescent="0.25">
      <c r="A432" s="8">
        <f t="shared" si="6"/>
        <v>431</v>
      </c>
      <c r="B432" s="8" t="s">
        <v>1055</v>
      </c>
      <c r="C432" s="8" t="s">
        <v>777</v>
      </c>
      <c r="D432" s="8"/>
      <c r="E432" s="8"/>
    </row>
    <row r="433" spans="1:5" x14ac:dyDescent="0.25">
      <c r="A433" s="8">
        <f t="shared" si="6"/>
        <v>432</v>
      </c>
      <c r="B433" s="8" t="s">
        <v>1056</v>
      </c>
      <c r="C433" s="8" t="s">
        <v>778</v>
      </c>
      <c r="D433" s="8"/>
      <c r="E433" s="8"/>
    </row>
    <row r="434" spans="1:5" x14ac:dyDescent="0.25">
      <c r="A434" s="8">
        <f t="shared" si="6"/>
        <v>433</v>
      </c>
      <c r="B434" s="8" t="s">
        <v>1057</v>
      </c>
      <c r="C434" s="8" t="s">
        <v>779</v>
      </c>
      <c r="D434" s="8"/>
      <c r="E434" s="8"/>
    </row>
    <row r="435" spans="1:5" x14ac:dyDescent="0.25">
      <c r="A435" s="8">
        <f t="shared" si="6"/>
        <v>434</v>
      </c>
      <c r="B435" s="8" t="s">
        <v>1058</v>
      </c>
      <c r="C435" s="8" t="s">
        <v>780</v>
      </c>
      <c r="D435" s="8"/>
      <c r="E435" s="8"/>
    </row>
    <row r="436" spans="1:5" x14ac:dyDescent="0.25">
      <c r="A436" s="8">
        <f t="shared" si="6"/>
        <v>435</v>
      </c>
      <c r="B436" s="8" t="s">
        <v>1059</v>
      </c>
      <c r="C436" s="8" t="s">
        <v>781</v>
      </c>
      <c r="D436" s="8"/>
      <c r="E436" s="8"/>
    </row>
    <row r="437" spans="1:5" x14ac:dyDescent="0.25">
      <c r="A437" s="8">
        <f t="shared" si="6"/>
        <v>436</v>
      </c>
      <c r="B437" s="8" t="s">
        <v>1060</v>
      </c>
      <c r="C437" s="8" t="s">
        <v>782</v>
      </c>
      <c r="D437" s="8"/>
      <c r="E437" s="8"/>
    </row>
    <row r="438" spans="1:5" x14ac:dyDescent="0.25">
      <c r="A438" s="8">
        <f t="shared" si="6"/>
        <v>437</v>
      </c>
      <c r="B438" s="8" t="s">
        <v>1061</v>
      </c>
      <c r="C438" s="8" t="s">
        <v>783</v>
      </c>
      <c r="D438" s="8"/>
      <c r="E438" s="8"/>
    </row>
    <row r="439" spans="1:5" x14ac:dyDescent="0.25">
      <c r="A439" s="8">
        <f t="shared" si="6"/>
        <v>438</v>
      </c>
      <c r="B439" s="8" t="s">
        <v>1062</v>
      </c>
      <c r="C439" s="8" t="s">
        <v>784</v>
      </c>
      <c r="D439" s="8"/>
      <c r="E439" s="8"/>
    </row>
    <row r="440" spans="1:5" x14ac:dyDescent="0.25">
      <c r="A440" s="8">
        <f t="shared" si="6"/>
        <v>439</v>
      </c>
      <c r="B440" s="8" t="s">
        <v>1063</v>
      </c>
      <c r="C440" s="8" t="s">
        <v>785</v>
      </c>
      <c r="D440" s="8"/>
      <c r="E440" s="8"/>
    </row>
    <row r="441" spans="1:5" x14ac:dyDescent="0.25">
      <c r="A441" s="8">
        <f t="shared" si="6"/>
        <v>440</v>
      </c>
      <c r="B441" s="8" t="s">
        <v>1064</v>
      </c>
      <c r="C441" s="8" t="s">
        <v>786</v>
      </c>
      <c r="D441" s="8"/>
      <c r="E441" s="8"/>
    </row>
    <row r="442" spans="1:5" x14ac:dyDescent="0.25">
      <c r="A442" s="8">
        <f t="shared" si="6"/>
        <v>441</v>
      </c>
      <c r="B442" s="8" t="s">
        <v>1065</v>
      </c>
      <c r="C442" s="8" t="s">
        <v>787</v>
      </c>
      <c r="D442" s="8"/>
      <c r="E442" s="8"/>
    </row>
    <row r="443" spans="1:5" x14ac:dyDescent="0.25">
      <c r="A443" s="8">
        <f t="shared" si="6"/>
        <v>442</v>
      </c>
      <c r="B443" s="8" t="s">
        <v>1066</v>
      </c>
      <c r="C443" s="8" t="s">
        <v>788</v>
      </c>
      <c r="D443" s="8"/>
      <c r="E443" s="8"/>
    </row>
    <row r="444" spans="1:5" x14ac:dyDescent="0.25">
      <c r="A444" s="8">
        <f t="shared" si="6"/>
        <v>443</v>
      </c>
      <c r="B444" s="8" t="s">
        <v>1067</v>
      </c>
      <c r="C444" s="8" t="s">
        <v>789</v>
      </c>
      <c r="D444" s="8"/>
      <c r="E444" s="8"/>
    </row>
    <row r="445" spans="1:5" x14ac:dyDescent="0.25">
      <c r="A445" s="8">
        <f t="shared" si="6"/>
        <v>444</v>
      </c>
      <c r="B445" s="8" t="s">
        <v>1068</v>
      </c>
      <c r="C445" s="8" t="s">
        <v>790</v>
      </c>
      <c r="D445" s="8"/>
      <c r="E445" s="8"/>
    </row>
    <row r="446" spans="1:5" x14ac:dyDescent="0.25">
      <c r="A446" s="8">
        <f t="shared" si="6"/>
        <v>445</v>
      </c>
      <c r="B446" s="8" t="s">
        <v>1069</v>
      </c>
      <c r="C446" s="8" t="s">
        <v>791</v>
      </c>
      <c r="D446" s="8"/>
      <c r="E446" s="8"/>
    </row>
    <row r="447" spans="1:5" x14ac:dyDescent="0.25">
      <c r="A447" s="8">
        <f t="shared" si="6"/>
        <v>446</v>
      </c>
      <c r="B447" s="8" t="s">
        <v>1070</v>
      </c>
      <c r="C447" s="8" t="s">
        <v>792</v>
      </c>
      <c r="D447" s="8"/>
      <c r="E447" s="8"/>
    </row>
    <row r="448" spans="1:5" x14ac:dyDescent="0.25">
      <c r="A448" s="8">
        <f t="shared" si="6"/>
        <v>447</v>
      </c>
      <c r="B448" s="8" t="s">
        <v>1071</v>
      </c>
      <c r="C448" s="8" t="s">
        <v>793</v>
      </c>
      <c r="D448" s="8"/>
      <c r="E448" s="8"/>
    </row>
    <row r="449" spans="1:5" x14ac:dyDescent="0.25">
      <c r="A449" s="8">
        <f t="shared" si="6"/>
        <v>448</v>
      </c>
      <c r="B449" s="8" t="s">
        <v>1072</v>
      </c>
      <c r="C449" s="8" t="s">
        <v>794</v>
      </c>
      <c r="D449" s="8"/>
      <c r="E449" s="8"/>
    </row>
    <row r="450" spans="1:5" x14ac:dyDescent="0.25">
      <c r="A450" s="8">
        <f t="shared" si="6"/>
        <v>449</v>
      </c>
      <c r="B450" s="8" t="s">
        <v>1073</v>
      </c>
      <c r="C450" s="8" t="s">
        <v>795</v>
      </c>
      <c r="D450" s="8"/>
      <c r="E450" s="8"/>
    </row>
    <row r="451" spans="1:5" x14ac:dyDescent="0.25">
      <c r="A451" s="8">
        <f t="shared" si="6"/>
        <v>450</v>
      </c>
      <c r="B451" s="8"/>
      <c r="C451" s="8" t="s">
        <v>796</v>
      </c>
      <c r="D451" s="8"/>
      <c r="E451" s="8"/>
    </row>
    <row r="452" spans="1:5" x14ac:dyDescent="0.25">
      <c r="A452" s="8">
        <f t="shared" ref="A452:A515" si="7">A451+1</f>
        <v>451</v>
      </c>
      <c r="B452" s="8"/>
      <c r="C452" s="8"/>
      <c r="D452" s="8"/>
      <c r="E452" s="8"/>
    </row>
    <row r="453" spans="1:5" x14ac:dyDescent="0.25">
      <c r="A453" s="8">
        <f t="shared" si="7"/>
        <v>452</v>
      </c>
      <c r="B453" s="8"/>
      <c r="C453" s="8"/>
      <c r="D453" s="8"/>
      <c r="E453" s="8"/>
    </row>
    <row r="454" spans="1:5" x14ac:dyDescent="0.25">
      <c r="A454" s="8">
        <f t="shared" si="7"/>
        <v>453</v>
      </c>
      <c r="B454" s="8"/>
      <c r="C454" s="8"/>
      <c r="D454" s="8"/>
      <c r="E454" s="8"/>
    </row>
    <row r="455" spans="1:5" x14ac:dyDescent="0.25">
      <c r="A455" s="8">
        <f t="shared" si="7"/>
        <v>454</v>
      </c>
      <c r="B455" s="8"/>
      <c r="C455" s="8"/>
      <c r="D455" s="8"/>
      <c r="E455" s="8"/>
    </row>
    <row r="456" spans="1:5" x14ac:dyDescent="0.25">
      <c r="A456" s="8">
        <f t="shared" si="7"/>
        <v>455</v>
      </c>
      <c r="B456" s="8"/>
      <c r="C456" s="8"/>
      <c r="D456" s="8"/>
      <c r="E456" s="8"/>
    </row>
    <row r="457" spans="1:5" x14ac:dyDescent="0.25">
      <c r="A457" s="8">
        <f t="shared" si="7"/>
        <v>456</v>
      </c>
      <c r="B457" s="8"/>
      <c r="C457" s="8"/>
      <c r="D457" s="8"/>
      <c r="E457" s="8"/>
    </row>
    <row r="458" spans="1:5" x14ac:dyDescent="0.25">
      <c r="A458" s="8">
        <f t="shared" si="7"/>
        <v>457</v>
      </c>
      <c r="B458" s="8"/>
      <c r="C458" s="8"/>
      <c r="D458" s="8"/>
      <c r="E458" s="8"/>
    </row>
    <row r="459" spans="1:5" x14ac:dyDescent="0.25">
      <c r="A459" s="8">
        <f t="shared" si="7"/>
        <v>458</v>
      </c>
      <c r="B459" s="8"/>
      <c r="C459" s="8"/>
      <c r="D459" s="8"/>
      <c r="E459" s="8"/>
    </row>
    <row r="460" spans="1:5" x14ac:dyDescent="0.25">
      <c r="A460" s="8">
        <f t="shared" si="7"/>
        <v>459</v>
      </c>
      <c r="B460" s="8"/>
      <c r="C460" s="8"/>
      <c r="D460" s="8"/>
      <c r="E460" s="8"/>
    </row>
    <row r="461" spans="1:5" x14ac:dyDescent="0.25">
      <c r="A461" s="8">
        <f t="shared" si="7"/>
        <v>460</v>
      </c>
      <c r="B461" s="8"/>
      <c r="C461" s="8"/>
      <c r="D461" s="8"/>
      <c r="E461" s="8"/>
    </row>
    <row r="462" spans="1:5" x14ac:dyDescent="0.25">
      <c r="A462" s="8">
        <f t="shared" si="7"/>
        <v>461</v>
      </c>
      <c r="B462" s="8"/>
      <c r="C462" s="8"/>
      <c r="D462" s="8"/>
      <c r="E462" s="8"/>
    </row>
    <row r="463" spans="1:5" x14ac:dyDescent="0.25">
      <c r="A463" s="8">
        <f t="shared" si="7"/>
        <v>462</v>
      </c>
      <c r="B463" s="8"/>
      <c r="C463" s="8"/>
      <c r="D463" s="8"/>
      <c r="E463" s="8"/>
    </row>
    <row r="464" spans="1:5" x14ac:dyDescent="0.25">
      <c r="A464" s="8">
        <f t="shared" si="7"/>
        <v>463</v>
      </c>
      <c r="B464" s="8"/>
      <c r="C464" s="8"/>
      <c r="D464" s="8"/>
      <c r="E464" s="8"/>
    </row>
    <row r="465" spans="1:5" x14ac:dyDescent="0.25">
      <c r="A465" s="8">
        <f t="shared" si="7"/>
        <v>464</v>
      </c>
      <c r="B465" s="8"/>
      <c r="C465" s="8"/>
      <c r="D465" s="8"/>
      <c r="E465" s="8"/>
    </row>
    <row r="466" spans="1:5" x14ac:dyDescent="0.25">
      <c r="A466" s="8">
        <f t="shared" si="7"/>
        <v>465</v>
      </c>
      <c r="B466" s="8"/>
      <c r="C466" s="8"/>
      <c r="D466" s="8"/>
      <c r="E466" s="8"/>
    </row>
    <row r="467" spans="1:5" x14ac:dyDescent="0.25">
      <c r="A467" s="8">
        <f t="shared" si="7"/>
        <v>466</v>
      </c>
      <c r="B467" s="8"/>
      <c r="C467" s="8" t="s">
        <v>516</v>
      </c>
      <c r="D467" s="8"/>
      <c r="E467" s="8"/>
    </row>
    <row r="468" spans="1:5" x14ac:dyDescent="0.25">
      <c r="A468" s="8">
        <f t="shared" si="7"/>
        <v>467</v>
      </c>
      <c r="B468" s="8"/>
      <c r="C468" s="8" t="s">
        <v>517</v>
      </c>
      <c r="D468" s="8"/>
      <c r="E468" s="8"/>
    </row>
    <row r="469" spans="1:5" x14ac:dyDescent="0.25">
      <c r="A469" s="8">
        <f t="shared" si="7"/>
        <v>468</v>
      </c>
      <c r="B469" s="8"/>
      <c r="C469" s="8" t="s">
        <v>701</v>
      </c>
      <c r="D469" s="8"/>
      <c r="E469" s="8"/>
    </row>
    <row r="470" spans="1:5" x14ac:dyDescent="0.25">
      <c r="A470" s="8">
        <f t="shared" si="7"/>
        <v>469</v>
      </c>
      <c r="B470" s="8"/>
      <c r="C470" s="8" t="s">
        <v>518</v>
      </c>
      <c r="D470" s="8"/>
      <c r="E470" s="8"/>
    </row>
    <row r="471" spans="1:5" x14ac:dyDescent="0.25">
      <c r="A471" s="8">
        <f t="shared" si="7"/>
        <v>470</v>
      </c>
      <c r="B471" s="8" t="s">
        <v>841</v>
      </c>
      <c r="C471" s="8" t="s">
        <v>608</v>
      </c>
      <c r="D471" s="8"/>
      <c r="E471" s="8"/>
    </row>
    <row r="472" spans="1:5" x14ac:dyDescent="0.25">
      <c r="A472" s="8">
        <f t="shared" si="7"/>
        <v>471</v>
      </c>
      <c r="B472" s="8" t="s">
        <v>842</v>
      </c>
      <c r="C472" s="8" t="s">
        <v>521</v>
      </c>
      <c r="D472" s="8"/>
      <c r="E472" s="8"/>
    </row>
    <row r="473" spans="1:5" x14ac:dyDescent="0.25">
      <c r="A473" s="8">
        <f t="shared" si="7"/>
        <v>472</v>
      </c>
      <c r="B473" s="8" t="s">
        <v>522</v>
      </c>
      <c r="C473" s="8" t="s">
        <v>609</v>
      </c>
      <c r="D473" s="8"/>
      <c r="E473" s="8"/>
    </row>
    <row r="474" spans="1:5" x14ac:dyDescent="0.25">
      <c r="A474" s="8">
        <f t="shared" si="7"/>
        <v>473</v>
      </c>
      <c r="B474" s="8" t="s">
        <v>523</v>
      </c>
      <c r="C474" s="8" t="s">
        <v>1267</v>
      </c>
      <c r="D474" s="8"/>
      <c r="E474" s="8"/>
    </row>
    <row r="475" spans="1:5" x14ac:dyDescent="0.25">
      <c r="A475" s="8">
        <f t="shared" si="7"/>
        <v>474</v>
      </c>
      <c r="B475" s="8" t="s">
        <v>524</v>
      </c>
      <c r="C475" s="8" t="s">
        <v>610</v>
      </c>
      <c r="D475" s="8"/>
      <c r="E475" s="8"/>
    </row>
    <row r="476" spans="1:5" x14ac:dyDescent="0.25">
      <c r="A476" s="8">
        <f t="shared" si="7"/>
        <v>475</v>
      </c>
      <c r="B476" s="8" t="s">
        <v>525</v>
      </c>
      <c r="C476" s="8" t="s">
        <v>611</v>
      </c>
      <c r="D476" s="8"/>
      <c r="E476" s="8"/>
    </row>
    <row r="477" spans="1:5" x14ac:dyDescent="0.25">
      <c r="A477" s="8">
        <f t="shared" si="7"/>
        <v>476</v>
      </c>
      <c r="B477" s="8" t="s">
        <v>525</v>
      </c>
      <c r="C477" s="8" t="s">
        <v>612</v>
      </c>
      <c r="D477" s="8"/>
      <c r="E477" s="8"/>
    </row>
    <row r="478" spans="1:5" x14ac:dyDescent="0.25">
      <c r="A478" s="8">
        <f t="shared" si="7"/>
        <v>477</v>
      </c>
      <c r="B478" s="8" t="s">
        <v>526</v>
      </c>
      <c r="C478" s="8" t="s">
        <v>613</v>
      </c>
      <c r="D478" s="8"/>
      <c r="E478" s="8"/>
    </row>
    <row r="479" spans="1:5" x14ac:dyDescent="0.25">
      <c r="A479" s="8">
        <f t="shared" si="7"/>
        <v>478</v>
      </c>
      <c r="B479" s="8" t="s">
        <v>526</v>
      </c>
      <c r="C479" s="8" t="s">
        <v>614</v>
      </c>
      <c r="D479" s="8"/>
      <c r="E479" s="8"/>
    </row>
    <row r="480" spans="1:5" x14ac:dyDescent="0.25">
      <c r="A480" s="8">
        <f t="shared" si="7"/>
        <v>479</v>
      </c>
      <c r="B480" s="8" t="s">
        <v>527</v>
      </c>
      <c r="C480" s="8" t="s">
        <v>1258</v>
      </c>
      <c r="D480" s="8"/>
      <c r="E480" s="8"/>
    </row>
    <row r="481" spans="1:5" x14ac:dyDescent="0.25">
      <c r="A481" s="8">
        <f t="shared" si="7"/>
        <v>480</v>
      </c>
      <c r="B481" s="8" t="s">
        <v>527</v>
      </c>
      <c r="C481" s="8" t="s">
        <v>1268</v>
      </c>
      <c r="D481" s="8"/>
      <c r="E481" s="8"/>
    </row>
    <row r="482" spans="1:5" x14ac:dyDescent="0.25">
      <c r="A482" s="8">
        <f t="shared" si="7"/>
        <v>481</v>
      </c>
      <c r="B482" s="8" t="s">
        <v>527</v>
      </c>
      <c r="C482" s="8" t="s">
        <v>1270</v>
      </c>
      <c r="D482" s="8"/>
      <c r="E482" s="8"/>
    </row>
    <row r="483" spans="1:5" x14ac:dyDescent="0.25">
      <c r="A483" s="8">
        <f t="shared" si="7"/>
        <v>482</v>
      </c>
      <c r="B483" s="8" t="s">
        <v>528</v>
      </c>
      <c r="C483" s="8" t="s">
        <v>618</v>
      </c>
      <c r="D483" s="8"/>
      <c r="E483" s="8"/>
    </row>
    <row r="484" spans="1:5" x14ac:dyDescent="0.25">
      <c r="A484" s="8">
        <f t="shared" si="7"/>
        <v>483</v>
      </c>
      <c r="B484" s="8" t="s">
        <v>529</v>
      </c>
      <c r="C484" s="8" t="s">
        <v>1259</v>
      </c>
      <c r="D484" s="8"/>
      <c r="E484" s="8"/>
    </row>
    <row r="485" spans="1:5" x14ac:dyDescent="0.25">
      <c r="A485" s="8">
        <f t="shared" si="7"/>
        <v>484</v>
      </c>
      <c r="B485" s="8" t="s">
        <v>530</v>
      </c>
      <c r="C485" s="8" t="s">
        <v>531</v>
      </c>
      <c r="D485" s="8"/>
      <c r="E485" s="8"/>
    </row>
    <row r="486" spans="1:5" x14ac:dyDescent="0.25">
      <c r="A486" s="8">
        <f t="shared" si="7"/>
        <v>485</v>
      </c>
      <c r="B486" s="8" t="s">
        <v>532</v>
      </c>
      <c r="C486" s="8" t="s">
        <v>1260</v>
      </c>
      <c r="D486" s="8"/>
      <c r="E486" s="8"/>
    </row>
    <row r="487" spans="1:5" x14ac:dyDescent="0.25">
      <c r="A487" s="8">
        <f t="shared" si="7"/>
        <v>486</v>
      </c>
      <c r="B487" s="8" t="s">
        <v>533</v>
      </c>
      <c r="C487" s="8" t="s">
        <v>1262</v>
      </c>
      <c r="D487" s="8"/>
      <c r="E487" s="8"/>
    </row>
    <row r="488" spans="1:5" x14ac:dyDescent="0.25">
      <c r="A488" s="8">
        <f t="shared" si="7"/>
        <v>487</v>
      </c>
      <c r="B488" s="8" t="s">
        <v>534</v>
      </c>
      <c r="C488" s="8" t="s">
        <v>623</v>
      </c>
      <c r="D488" s="8"/>
      <c r="E488" s="8"/>
    </row>
    <row r="489" spans="1:5" x14ac:dyDescent="0.25">
      <c r="A489" s="8">
        <f t="shared" si="7"/>
        <v>488</v>
      </c>
      <c r="B489" s="8" t="s">
        <v>535</v>
      </c>
      <c r="C489" s="8" t="s">
        <v>1264</v>
      </c>
      <c r="D489" s="8"/>
      <c r="E489" s="8"/>
    </row>
    <row r="490" spans="1:5" x14ac:dyDescent="0.25">
      <c r="A490" s="8">
        <f t="shared" si="7"/>
        <v>489</v>
      </c>
      <c r="B490" s="8" t="s">
        <v>537</v>
      </c>
      <c r="C490" s="8" t="s">
        <v>538</v>
      </c>
      <c r="D490" s="8"/>
      <c r="E490" s="8"/>
    </row>
    <row r="491" spans="1:5" x14ac:dyDescent="0.25">
      <c r="A491" s="8">
        <f t="shared" si="7"/>
        <v>490</v>
      </c>
      <c r="B491" s="8" t="s">
        <v>539</v>
      </c>
      <c r="C491" s="8" t="s">
        <v>1265</v>
      </c>
      <c r="D491" s="8"/>
      <c r="E491" s="8"/>
    </row>
    <row r="492" spans="1:5" x14ac:dyDescent="0.25">
      <c r="A492" s="8">
        <f t="shared" si="7"/>
        <v>491</v>
      </c>
      <c r="B492" s="8" t="s">
        <v>540</v>
      </c>
      <c r="C492" s="8" t="s">
        <v>703</v>
      </c>
      <c r="D492" s="8"/>
      <c r="E492" s="8"/>
    </row>
    <row r="493" spans="1:5" x14ac:dyDescent="0.25">
      <c r="A493" s="8">
        <f t="shared" si="7"/>
        <v>492</v>
      </c>
      <c r="B493" s="8" t="s">
        <v>540</v>
      </c>
      <c r="C493" s="8" t="s">
        <v>745</v>
      </c>
      <c r="D493" s="8"/>
      <c r="E493" s="8"/>
    </row>
    <row r="494" spans="1:5" x14ac:dyDescent="0.25">
      <c r="A494" s="8">
        <f t="shared" si="7"/>
        <v>493</v>
      </c>
      <c r="B494" s="8" t="s">
        <v>540</v>
      </c>
      <c r="C494" s="8" t="s">
        <v>744</v>
      </c>
      <c r="D494" s="8"/>
      <c r="E494" s="8"/>
    </row>
    <row r="495" spans="1:5" x14ac:dyDescent="0.25">
      <c r="A495" s="8">
        <f t="shared" si="7"/>
        <v>494</v>
      </c>
      <c r="B495" s="8" t="s">
        <v>540</v>
      </c>
      <c r="C495" s="8" t="s">
        <v>746</v>
      </c>
      <c r="D495" s="8"/>
      <c r="E495" s="8"/>
    </row>
    <row r="496" spans="1:5" x14ac:dyDescent="0.25">
      <c r="A496" s="8">
        <f t="shared" si="7"/>
        <v>495</v>
      </c>
      <c r="B496" s="8" t="s">
        <v>540</v>
      </c>
      <c r="C496" s="8" t="s">
        <v>704</v>
      </c>
      <c r="D496" s="8"/>
      <c r="E496" s="8"/>
    </row>
    <row r="497" spans="1:5" x14ac:dyDescent="0.25">
      <c r="A497" s="8">
        <f t="shared" si="7"/>
        <v>496</v>
      </c>
      <c r="B497" s="8" t="s">
        <v>541</v>
      </c>
      <c r="C497" s="8" t="s">
        <v>542</v>
      </c>
      <c r="D497" s="8"/>
      <c r="E497" s="8"/>
    </row>
    <row r="498" spans="1:5" x14ac:dyDescent="0.25">
      <c r="A498" s="8">
        <f t="shared" si="7"/>
        <v>497</v>
      </c>
      <c r="B498" s="8" t="s">
        <v>810</v>
      </c>
      <c r="C498" s="8" t="s">
        <v>705</v>
      </c>
      <c r="D498" s="8"/>
      <c r="E498" s="8"/>
    </row>
    <row r="499" spans="1:5" x14ac:dyDescent="0.25">
      <c r="A499" s="8">
        <f t="shared" si="7"/>
        <v>498</v>
      </c>
      <c r="B499" s="8" t="s">
        <v>853</v>
      </c>
      <c r="C499" s="8" t="s">
        <v>747</v>
      </c>
      <c r="D499" s="8"/>
      <c r="E499" s="8"/>
    </row>
    <row r="500" spans="1:5" x14ac:dyDescent="0.25">
      <c r="A500" s="8">
        <f t="shared" si="7"/>
        <v>499</v>
      </c>
      <c r="B500" s="8"/>
      <c r="C500" s="8" t="s">
        <v>748</v>
      </c>
      <c r="D500" s="8"/>
      <c r="E500" s="8"/>
    </row>
    <row r="501" spans="1:5" x14ac:dyDescent="0.25">
      <c r="A501" s="8">
        <f t="shared" si="7"/>
        <v>500</v>
      </c>
      <c r="B501" s="8"/>
      <c r="C501" s="8" t="s">
        <v>706</v>
      </c>
      <c r="D501" s="8"/>
      <c r="E501" s="8"/>
    </row>
    <row r="502" spans="1:5" x14ac:dyDescent="0.25">
      <c r="A502" s="8">
        <f t="shared" si="7"/>
        <v>501</v>
      </c>
      <c r="B502" s="8"/>
      <c r="C502" s="8" t="s">
        <v>707</v>
      </c>
      <c r="D502" s="8"/>
      <c r="E502" s="8"/>
    </row>
    <row r="503" spans="1:5" x14ac:dyDescent="0.25">
      <c r="A503" s="8">
        <f t="shared" si="7"/>
        <v>502</v>
      </c>
      <c r="B503" s="8"/>
      <c r="C503" s="8" t="s">
        <v>708</v>
      </c>
      <c r="D503" s="8"/>
      <c r="E503" s="8"/>
    </row>
    <row r="504" spans="1:5" x14ac:dyDescent="0.25">
      <c r="A504" s="8">
        <f t="shared" si="7"/>
        <v>503</v>
      </c>
      <c r="B504" s="8"/>
      <c r="C504" s="8" t="s">
        <v>543</v>
      </c>
      <c r="D504" s="8"/>
      <c r="E504" s="8"/>
    </row>
    <row r="505" spans="1:5" x14ac:dyDescent="0.25">
      <c r="A505" s="8">
        <f t="shared" si="7"/>
        <v>504</v>
      </c>
      <c r="B505" s="8"/>
      <c r="C505" s="8" t="s">
        <v>544</v>
      </c>
      <c r="D505" s="8"/>
      <c r="E505" s="8"/>
    </row>
    <row r="506" spans="1:5" x14ac:dyDescent="0.25">
      <c r="A506" s="8">
        <f t="shared" si="7"/>
        <v>505</v>
      </c>
      <c r="B506" s="8"/>
      <c r="C506" s="8" t="s">
        <v>545</v>
      </c>
      <c r="D506" s="8"/>
      <c r="E506" s="8"/>
    </row>
    <row r="507" spans="1:5" x14ac:dyDescent="0.25">
      <c r="A507" s="8">
        <f t="shared" si="7"/>
        <v>506</v>
      </c>
      <c r="B507" s="8"/>
      <c r="C507" s="8" t="s">
        <v>546</v>
      </c>
      <c r="D507" s="8"/>
      <c r="E507" s="8"/>
    </row>
    <row r="508" spans="1:5" x14ac:dyDescent="0.25">
      <c r="A508" s="8">
        <f t="shared" si="7"/>
        <v>507</v>
      </c>
      <c r="B508" s="8"/>
      <c r="C508" s="8" t="s">
        <v>547</v>
      </c>
      <c r="D508" s="8"/>
      <c r="E508" s="8"/>
    </row>
    <row r="509" spans="1:5" x14ac:dyDescent="0.25">
      <c r="A509" s="8">
        <f t="shared" si="7"/>
        <v>508</v>
      </c>
      <c r="B509" s="8"/>
      <c r="C509" s="8" t="s">
        <v>548</v>
      </c>
      <c r="D509" s="8"/>
      <c r="E509" s="8"/>
    </row>
    <row r="510" spans="1:5" x14ac:dyDescent="0.25">
      <c r="A510" s="8">
        <f t="shared" si="7"/>
        <v>509</v>
      </c>
      <c r="B510" s="8"/>
      <c r="C510" s="8" t="s">
        <v>549</v>
      </c>
      <c r="D510" s="8"/>
      <c r="E510" s="8"/>
    </row>
    <row r="511" spans="1:5" x14ac:dyDescent="0.25">
      <c r="A511" s="8">
        <f t="shared" si="7"/>
        <v>510</v>
      </c>
      <c r="B511" s="8"/>
      <c r="C511" s="8" t="s">
        <v>550</v>
      </c>
      <c r="D511" s="8"/>
      <c r="E511" s="8"/>
    </row>
    <row r="512" spans="1:5" x14ac:dyDescent="0.25">
      <c r="A512" s="8">
        <f t="shared" si="7"/>
        <v>511</v>
      </c>
      <c r="B512" s="8"/>
      <c r="C512" s="8" t="s">
        <v>551</v>
      </c>
      <c r="D512" s="8"/>
      <c r="E512" s="8"/>
    </row>
    <row r="513" spans="1:5" x14ac:dyDescent="0.25">
      <c r="A513" s="8">
        <f t="shared" si="7"/>
        <v>512</v>
      </c>
      <c r="B513" s="8"/>
      <c r="C513" s="8" t="s">
        <v>552</v>
      </c>
      <c r="D513" s="8"/>
      <c r="E513" s="8"/>
    </row>
    <row r="514" spans="1:5" x14ac:dyDescent="0.25">
      <c r="A514" s="8">
        <f t="shared" si="7"/>
        <v>513</v>
      </c>
      <c r="B514" s="8"/>
      <c r="C514" s="8" t="s">
        <v>553</v>
      </c>
      <c r="D514" s="8"/>
      <c r="E514" s="8"/>
    </row>
    <row r="515" spans="1:5" x14ac:dyDescent="0.25">
      <c r="A515" s="8">
        <f t="shared" si="7"/>
        <v>514</v>
      </c>
      <c r="B515" s="8"/>
      <c r="C515" s="8" t="s">
        <v>554</v>
      </c>
      <c r="D515" s="8"/>
      <c r="E515" s="8"/>
    </row>
    <row r="516" spans="1:5" x14ac:dyDescent="0.25">
      <c r="A516" s="8">
        <f t="shared" ref="A516:A565" si="8">A515+1</f>
        <v>515</v>
      </c>
      <c r="B516" s="8"/>
      <c r="C516" s="8" t="s">
        <v>555</v>
      </c>
      <c r="D516" s="8"/>
      <c r="E516" s="8"/>
    </row>
    <row r="517" spans="1:5" x14ac:dyDescent="0.25">
      <c r="A517" s="8">
        <f t="shared" si="8"/>
        <v>516</v>
      </c>
      <c r="B517" s="8"/>
      <c r="C517" s="8" t="s">
        <v>556</v>
      </c>
      <c r="D517" s="8"/>
      <c r="E517" s="8"/>
    </row>
    <row r="518" spans="1:5" x14ac:dyDescent="0.25">
      <c r="A518" s="8">
        <f t="shared" si="8"/>
        <v>517</v>
      </c>
      <c r="B518" s="8" t="s">
        <v>798</v>
      </c>
      <c r="C518" s="8" t="s">
        <v>709</v>
      </c>
      <c r="D518" s="8"/>
      <c r="E518" s="8"/>
    </row>
    <row r="519" spans="1:5" x14ac:dyDescent="0.25">
      <c r="A519" s="8">
        <f t="shared" si="8"/>
        <v>518</v>
      </c>
      <c r="B519" s="8" t="s">
        <v>798</v>
      </c>
      <c r="C519" s="8" t="s">
        <v>710</v>
      </c>
      <c r="D519" s="8"/>
      <c r="E519" s="8"/>
    </row>
    <row r="520" spans="1:5" x14ac:dyDescent="0.25">
      <c r="A520" s="8">
        <f t="shared" si="8"/>
        <v>519</v>
      </c>
      <c r="B520" s="8" t="s">
        <v>799</v>
      </c>
      <c r="C520" s="8" t="s">
        <v>711</v>
      </c>
      <c r="D520" s="8"/>
      <c r="E520" s="8"/>
    </row>
    <row r="521" spans="1:5" x14ac:dyDescent="0.25">
      <c r="A521" s="8">
        <f t="shared" si="8"/>
        <v>520</v>
      </c>
      <c r="B521" s="8" t="s">
        <v>800</v>
      </c>
      <c r="C521" s="8" t="s">
        <v>712</v>
      </c>
      <c r="D521" s="8"/>
      <c r="E521" s="8"/>
    </row>
    <row r="522" spans="1:5" x14ac:dyDescent="0.25">
      <c r="A522" s="8">
        <f t="shared" si="8"/>
        <v>521</v>
      </c>
      <c r="B522" s="8" t="s">
        <v>801</v>
      </c>
      <c r="C522" s="8" t="s">
        <v>713</v>
      </c>
      <c r="D522" s="8"/>
      <c r="E522" s="8"/>
    </row>
    <row r="523" spans="1:5" x14ac:dyDescent="0.25">
      <c r="A523" s="8">
        <f t="shared" si="8"/>
        <v>522</v>
      </c>
      <c r="B523" s="8" t="s">
        <v>802</v>
      </c>
      <c r="C523" s="8" t="s">
        <v>714</v>
      </c>
      <c r="D523" s="8"/>
      <c r="E523" s="8"/>
    </row>
    <row r="524" spans="1:5" x14ac:dyDescent="0.25">
      <c r="A524" s="8">
        <f t="shared" si="8"/>
        <v>523</v>
      </c>
      <c r="B524" s="8" t="s">
        <v>798</v>
      </c>
      <c r="C524" s="8" t="s">
        <v>715</v>
      </c>
      <c r="D524" s="8"/>
      <c r="E524" s="8"/>
    </row>
    <row r="525" spans="1:5" x14ac:dyDescent="0.25">
      <c r="A525" s="8">
        <f t="shared" si="8"/>
        <v>524</v>
      </c>
      <c r="B525" s="8" t="s">
        <v>803</v>
      </c>
      <c r="C525" s="8" t="s">
        <v>716</v>
      </c>
      <c r="D525" s="8"/>
      <c r="E525" s="8"/>
    </row>
    <row r="526" spans="1:5" x14ac:dyDescent="0.25">
      <c r="A526" s="8">
        <f t="shared" si="8"/>
        <v>525</v>
      </c>
      <c r="B526" s="8" t="s">
        <v>804</v>
      </c>
      <c r="C526" s="8" t="s">
        <v>717</v>
      </c>
      <c r="D526" s="8"/>
      <c r="E526" s="8"/>
    </row>
    <row r="527" spans="1:5" x14ac:dyDescent="0.25">
      <c r="A527" s="8">
        <f t="shared" si="8"/>
        <v>526</v>
      </c>
      <c r="B527" s="8" t="s">
        <v>805</v>
      </c>
      <c r="C527" s="8" t="s">
        <v>718</v>
      </c>
      <c r="D527" s="8"/>
      <c r="E527" s="8"/>
    </row>
    <row r="528" spans="1:5" x14ac:dyDescent="0.25">
      <c r="A528" s="8">
        <f t="shared" si="8"/>
        <v>527</v>
      </c>
      <c r="B528" s="8" t="s">
        <v>806</v>
      </c>
      <c r="C528" s="8" t="s">
        <v>719</v>
      </c>
      <c r="D528" s="8"/>
      <c r="E528" s="8"/>
    </row>
    <row r="529" spans="1:5" x14ac:dyDescent="0.25">
      <c r="A529" s="8">
        <f t="shared" si="8"/>
        <v>528</v>
      </c>
      <c r="B529" s="8" t="s">
        <v>807</v>
      </c>
      <c r="C529" s="8" t="s">
        <v>720</v>
      </c>
      <c r="D529" s="8"/>
      <c r="E529" s="8"/>
    </row>
    <row r="530" spans="1:5" x14ac:dyDescent="0.25">
      <c r="A530" s="8">
        <f t="shared" si="8"/>
        <v>529</v>
      </c>
      <c r="B530" s="8" t="s">
        <v>808</v>
      </c>
      <c r="C530" s="8" t="s">
        <v>721</v>
      </c>
      <c r="D530" s="8"/>
      <c r="E530" s="8"/>
    </row>
    <row r="531" spans="1:5" x14ac:dyDescent="0.25">
      <c r="A531" s="8">
        <f t="shared" si="8"/>
        <v>530</v>
      </c>
      <c r="B531" s="8" t="s">
        <v>809</v>
      </c>
      <c r="C531" s="8" t="s">
        <v>722</v>
      </c>
      <c r="D531" s="8"/>
      <c r="E531" s="8"/>
    </row>
    <row r="532" spans="1:5" x14ac:dyDescent="0.25">
      <c r="A532" s="8">
        <f t="shared" si="8"/>
        <v>531</v>
      </c>
      <c r="B532" s="8"/>
      <c r="C532" s="8" t="s">
        <v>723</v>
      </c>
      <c r="D532" s="8"/>
      <c r="E532" s="8"/>
    </row>
    <row r="533" spans="1:5" x14ac:dyDescent="0.25">
      <c r="A533" s="8">
        <f t="shared" si="8"/>
        <v>532</v>
      </c>
      <c r="B533" s="8" t="s">
        <v>535</v>
      </c>
      <c r="C533" s="8" t="s">
        <v>724</v>
      </c>
      <c r="D533" s="8"/>
      <c r="E533" s="8"/>
    </row>
    <row r="534" spans="1:5" x14ac:dyDescent="0.25">
      <c r="A534" s="8">
        <f t="shared" si="8"/>
        <v>533</v>
      </c>
      <c r="B534" s="8" t="s">
        <v>535</v>
      </c>
      <c r="C534" s="8" t="s">
        <v>725</v>
      </c>
      <c r="D534" s="8"/>
      <c r="E534" s="8"/>
    </row>
    <row r="535" spans="1:5" x14ac:dyDescent="0.25">
      <c r="A535" s="8">
        <f t="shared" si="8"/>
        <v>534</v>
      </c>
      <c r="B535" s="8"/>
      <c r="C535" s="8" t="s">
        <v>726</v>
      </c>
      <c r="D535" s="8"/>
      <c r="E535" s="8"/>
    </row>
    <row r="536" spans="1:5" x14ac:dyDescent="0.25">
      <c r="A536" s="8">
        <f t="shared" si="8"/>
        <v>535</v>
      </c>
      <c r="B536" s="8"/>
      <c r="C536" s="8" t="s">
        <v>727</v>
      </c>
      <c r="D536" s="8"/>
      <c r="E536" s="8"/>
    </row>
    <row r="537" spans="1:5" x14ac:dyDescent="0.25">
      <c r="A537" s="8">
        <f t="shared" si="8"/>
        <v>536</v>
      </c>
      <c r="B537" s="8"/>
      <c r="C537" s="8" t="s">
        <v>672</v>
      </c>
      <c r="D537" s="8"/>
      <c r="E537" s="8"/>
    </row>
    <row r="538" spans="1:5" x14ac:dyDescent="0.25">
      <c r="A538" s="8">
        <f t="shared" si="8"/>
        <v>537</v>
      </c>
      <c r="B538" s="8"/>
      <c r="C538" s="8" t="s">
        <v>673</v>
      </c>
      <c r="D538" s="8"/>
      <c r="E538" s="8"/>
    </row>
    <row r="539" spans="1:5" x14ac:dyDescent="0.25">
      <c r="A539" s="8">
        <f t="shared" si="8"/>
        <v>538</v>
      </c>
      <c r="B539" s="8"/>
      <c r="C539" s="8"/>
      <c r="D539" s="8"/>
      <c r="E539" s="8"/>
    </row>
    <row r="540" spans="1:5" x14ac:dyDescent="0.25">
      <c r="A540" s="8">
        <f t="shared" si="8"/>
        <v>539</v>
      </c>
      <c r="B540" s="8"/>
      <c r="C540" s="8"/>
      <c r="D540" s="8"/>
      <c r="E540" s="8"/>
    </row>
    <row r="541" spans="1:5" x14ac:dyDescent="0.25">
      <c r="A541" s="8">
        <f t="shared" si="8"/>
        <v>540</v>
      </c>
      <c r="B541" s="8"/>
      <c r="C541" s="8"/>
      <c r="D541" s="8"/>
      <c r="E541" s="8"/>
    </row>
    <row r="542" spans="1:5" x14ac:dyDescent="0.25">
      <c r="A542" s="8">
        <f t="shared" si="8"/>
        <v>541</v>
      </c>
      <c r="B542" s="8"/>
      <c r="C542" s="8"/>
      <c r="D542" s="8"/>
      <c r="E542" s="8"/>
    </row>
    <row r="543" spans="1:5" x14ac:dyDescent="0.25">
      <c r="A543" s="8">
        <f t="shared" si="8"/>
        <v>542</v>
      </c>
      <c r="B543" s="8"/>
      <c r="C543" s="8"/>
      <c r="D543" s="8"/>
      <c r="E543" s="8"/>
    </row>
    <row r="544" spans="1:5" x14ac:dyDescent="0.25">
      <c r="A544" s="8">
        <f t="shared" si="8"/>
        <v>543</v>
      </c>
      <c r="B544" s="8"/>
      <c r="C544" s="8"/>
      <c r="D544" s="8"/>
      <c r="E544" s="8"/>
    </row>
    <row r="545" spans="1:5" x14ac:dyDescent="0.25">
      <c r="A545" s="8">
        <f t="shared" si="8"/>
        <v>544</v>
      </c>
      <c r="B545" s="8"/>
      <c r="C545" s="8"/>
      <c r="D545" s="8"/>
      <c r="E545" s="8"/>
    </row>
    <row r="546" spans="1:5" x14ac:dyDescent="0.25">
      <c r="A546" s="8">
        <f t="shared" si="8"/>
        <v>545</v>
      </c>
      <c r="B546" s="8"/>
      <c r="C546" s="8"/>
      <c r="D546" s="8"/>
      <c r="E546" s="8"/>
    </row>
    <row r="547" spans="1:5" x14ac:dyDescent="0.25">
      <c r="A547" s="8">
        <f t="shared" si="8"/>
        <v>546</v>
      </c>
      <c r="B547" s="8"/>
      <c r="C547" s="8"/>
      <c r="D547" s="8"/>
      <c r="E547" s="8"/>
    </row>
    <row r="548" spans="1:5" x14ac:dyDescent="0.25">
      <c r="A548" s="8">
        <f t="shared" si="8"/>
        <v>547</v>
      </c>
      <c r="B548" s="8"/>
      <c r="C548" s="8"/>
      <c r="D548" s="8"/>
      <c r="E548" s="8"/>
    </row>
    <row r="549" spans="1:5" x14ac:dyDescent="0.25">
      <c r="A549" s="8">
        <f t="shared" si="8"/>
        <v>548</v>
      </c>
      <c r="B549" s="8"/>
      <c r="C549" s="8"/>
      <c r="D549" s="8"/>
      <c r="E549" s="8"/>
    </row>
    <row r="550" spans="1:5" x14ac:dyDescent="0.25">
      <c r="A550" s="8">
        <f t="shared" si="8"/>
        <v>549</v>
      </c>
      <c r="B550" s="8"/>
      <c r="C550" s="8"/>
      <c r="D550" s="8"/>
      <c r="E550" s="8"/>
    </row>
    <row r="551" spans="1:5" x14ac:dyDescent="0.25">
      <c r="A551" s="8">
        <f t="shared" si="8"/>
        <v>550</v>
      </c>
      <c r="B551" s="8"/>
      <c r="C551" s="8"/>
      <c r="D551" s="8"/>
      <c r="E551" s="8"/>
    </row>
    <row r="552" spans="1:5" x14ac:dyDescent="0.25">
      <c r="A552" s="8">
        <f t="shared" si="8"/>
        <v>551</v>
      </c>
      <c r="B552" s="8"/>
      <c r="C552" s="8"/>
      <c r="D552" s="8"/>
      <c r="E552" s="8"/>
    </row>
    <row r="553" spans="1:5" x14ac:dyDescent="0.25">
      <c r="A553" s="8">
        <f t="shared" si="8"/>
        <v>552</v>
      </c>
      <c r="B553" s="8"/>
      <c r="C553" s="8"/>
      <c r="D553" s="8"/>
      <c r="E553" s="8"/>
    </row>
    <row r="554" spans="1:5" x14ac:dyDescent="0.25">
      <c r="A554" s="8">
        <f t="shared" si="8"/>
        <v>553</v>
      </c>
      <c r="B554" s="8"/>
      <c r="C554" s="8"/>
      <c r="D554" s="8"/>
      <c r="E554" s="8"/>
    </row>
    <row r="555" spans="1:5" x14ac:dyDescent="0.25">
      <c r="A555" s="8">
        <f t="shared" si="8"/>
        <v>554</v>
      </c>
      <c r="B555" s="8"/>
      <c r="C555" s="8"/>
      <c r="D555" s="8"/>
      <c r="E555" s="8"/>
    </row>
    <row r="556" spans="1:5" x14ac:dyDescent="0.25">
      <c r="A556" s="8">
        <f t="shared" si="8"/>
        <v>555</v>
      </c>
      <c r="B556" s="8"/>
      <c r="C556" s="8"/>
      <c r="D556" s="8"/>
      <c r="E556" s="8"/>
    </row>
    <row r="557" spans="1:5" x14ac:dyDescent="0.25">
      <c r="A557" s="8">
        <f t="shared" si="8"/>
        <v>556</v>
      </c>
      <c r="B557" s="8"/>
      <c r="C557" s="8"/>
      <c r="D557" s="8"/>
      <c r="E557" s="8"/>
    </row>
    <row r="558" spans="1:5" x14ac:dyDescent="0.25">
      <c r="A558" s="8">
        <f t="shared" si="8"/>
        <v>557</v>
      </c>
      <c r="B558" s="8"/>
      <c r="C558" s="8"/>
      <c r="D558" s="8"/>
      <c r="E558" s="8"/>
    </row>
    <row r="559" spans="1:5" x14ac:dyDescent="0.25">
      <c r="A559" s="8">
        <f t="shared" si="8"/>
        <v>558</v>
      </c>
      <c r="B559" s="8"/>
      <c r="C559" s="8"/>
      <c r="D559" s="8"/>
      <c r="E559" s="8"/>
    </row>
    <row r="560" spans="1:5" x14ac:dyDescent="0.25">
      <c r="A560" s="8">
        <f t="shared" si="8"/>
        <v>559</v>
      </c>
      <c r="B560" s="8"/>
      <c r="C560" s="8"/>
      <c r="D560" s="8"/>
      <c r="E560" s="8"/>
    </row>
    <row r="561" spans="1:5" x14ac:dyDescent="0.25">
      <c r="A561" s="8">
        <f t="shared" si="8"/>
        <v>560</v>
      </c>
      <c r="B561" s="8"/>
      <c r="C561" s="8"/>
      <c r="D561" s="8"/>
      <c r="E561" s="8"/>
    </row>
    <row r="562" spans="1:5" x14ac:dyDescent="0.25">
      <c r="A562" s="8">
        <f t="shared" si="8"/>
        <v>561</v>
      </c>
      <c r="B562" s="8"/>
      <c r="C562" s="8"/>
      <c r="D562" s="8"/>
      <c r="E562" s="8"/>
    </row>
    <row r="563" spans="1:5" x14ac:dyDescent="0.25">
      <c r="A563" s="8">
        <f t="shared" si="8"/>
        <v>562</v>
      </c>
      <c r="B563" s="8"/>
      <c r="C563" s="8"/>
      <c r="D563" s="8"/>
      <c r="E563" s="8"/>
    </row>
    <row r="564" spans="1:5" x14ac:dyDescent="0.25">
      <c r="A564" s="8">
        <f t="shared" si="8"/>
        <v>563</v>
      </c>
      <c r="B564" s="8"/>
      <c r="C564" s="8"/>
      <c r="D564" s="8"/>
      <c r="E564" s="8"/>
    </row>
    <row r="565" spans="1:5" x14ac:dyDescent="0.25">
      <c r="A565" s="8">
        <f t="shared" si="8"/>
        <v>564</v>
      </c>
      <c r="B565" s="8"/>
      <c r="C565" s="8"/>
      <c r="D565" s="8"/>
      <c r="E565" s="8"/>
    </row>
  </sheetData>
  <autoFilter ref="B1:C538"/>
  <pageMargins left="0.7" right="0.7" top="0.75" bottom="0.75" header="0.3" footer="0.3"/>
  <pageSetup paperSize="9" scale="94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8" x14ac:dyDescent="0.25"/>
  <sheetData>
    <row r="1" spans="1:2" x14ac:dyDescent="0.25">
      <c r="A1" t="s">
        <v>676</v>
      </c>
    </row>
    <row r="2" spans="1:2" x14ac:dyDescent="0.25">
      <c r="A2" t="s">
        <v>677</v>
      </c>
      <c r="B2" t="s">
        <v>678</v>
      </c>
    </row>
    <row r="3" spans="1:2" x14ac:dyDescent="0.25">
      <c r="A3" t="s">
        <v>680</v>
      </c>
      <c r="B3" t="s">
        <v>679</v>
      </c>
    </row>
    <row r="4" spans="1:2" x14ac:dyDescent="0.25">
      <c r="A4" t="s">
        <v>681</v>
      </c>
      <c r="B4" t="s">
        <v>645</v>
      </c>
    </row>
    <row r="5" spans="1:2" x14ac:dyDescent="0.25">
      <c r="A5" t="s">
        <v>682</v>
      </c>
      <c r="B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محصولات</vt:lpstr>
      <vt:lpstr>stock</vt:lpstr>
      <vt:lpstr>products-dropdown</vt:lpstr>
      <vt:lpstr>chnagename</vt:lpstr>
      <vt:lpstr>order</vt:lpstr>
      <vt:lpstr>ریز فاکتور ها خرید</vt:lpstr>
      <vt:lpstr>فاکتور خرید</vt:lpstr>
      <vt:lpstr>ریز فاکتور فروش</vt:lpstr>
      <vt:lpstr>فاکتورهای فروش</vt:lpstr>
      <vt:lpstr>تامین کننده ها</vt:lpstr>
      <vt:lpstr>دریافتی ها</vt:lpstr>
      <vt:lpstr>بدهی ها</vt:lpstr>
      <vt:lpstr>print</vt:lpstr>
      <vt:lpstr>توضیحات</vt:lpstr>
      <vt:lpstr>اتود</vt:lpstr>
      <vt:lpstr>پاکن</vt:lpstr>
      <vt:lpstr>پایه_چسب</vt:lpstr>
      <vt:lpstr>پست_ایت</vt:lpstr>
      <vt:lpstr>تحریر</vt:lpstr>
      <vt:lpstr>تخته</vt:lpstr>
      <vt:lpstr>تراش</vt:lpstr>
      <vt:lpstr>جامدادی</vt:lpstr>
      <vt:lpstr>چسب</vt:lpstr>
      <vt:lpstr>خطکش_پرگار</vt:lpstr>
      <vt:lpstr>خمیربازی</vt:lpstr>
      <vt:lpstr>خودکار</vt:lpstr>
      <vt:lpstr>دفتر</vt:lpstr>
      <vt:lpstr>دوخت</vt:lpstr>
      <vt:lpstr>روانویس</vt:lpstr>
      <vt:lpstr>سایراداری</vt:lpstr>
      <vt:lpstr>سایرنقاشی</vt:lpstr>
      <vt:lpstr>غلطگیر</vt:lpstr>
      <vt:lpstr>قیچی</vt:lpstr>
      <vt:lpstr>کادو</vt:lpstr>
      <vt:lpstr>گیره_مگنت</vt:lpstr>
      <vt:lpstr>ماژیک</vt:lpstr>
      <vt:lpstr>محصولات</vt:lpstr>
      <vt:lpstr>مداد</vt:lpstr>
      <vt:lpstr>مدادرنگی</vt:lpstr>
      <vt:lpstr>نوک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2020-12-24T07:28:47Z</dcterms:modified>
</cp:coreProperties>
</file>