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digitalent-kominfo-python\latihan_statistik_excel\"/>
    </mc:Choice>
  </mc:AlternateContent>
  <xr:revisionPtr revIDLastSave="0" documentId="13_ncr:1_{ECFEF914-5D7F-496E-948F-071E4828D153}" xr6:coauthVersionLast="38" xr6:coauthVersionMax="38" xr10:uidLastSave="{00000000-0000-0000-0000-000000000000}"/>
  <bookViews>
    <workbookView xWindow="0" yWindow="0" windowWidth="15345" windowHeight="6315" xr2:uid="{00000000-000D-0000-FFFF-FFFF00000000}"/>
  </bookViews>
  <sheets>
    <sheet name="Sheet1" sheetId="3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7" i="3" l="1"/>
  <c r="A57" i="3"/>
  <c r="E48" i="3"/>
  <c r="E47" i="3"/>
  <c r="E46" i="3"/>
  <c r="E45" i="3"/>
  <c r="B49" i="3"/>
  <c r="B48" i="3"/>
  <c r="B47" i="3"/>
  <c r="B46" i="3"/>
  <c r="B45" i="3"/>
  <c r="E40" i="3"/>
  <c r="E39" i="3"/>
  <c r="E38" i="3"/>
  <c r="E37" i="3"/>
  <c r="B41" i="3"/>
  <c r="B37" i="3"/>
  <c r="B40" i="3"/>
  <c r="B39" i="3"/>
  <c r="B38" i="3"/>
  <c r="B31" i="3"/>
  <c r="D27" i="3"/>
  <c r="B27" i="3"/>
  <c r="B26" i="3"/>
  <c r="B25" i="3"/>
  <c r="B24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G21" i="3" s="1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" i="3"/>
  <c r="G13" i="3" l="1"/>
  <c r="G9" i="3"/>
  <c r="G19" i="3"/>
  <c r="G15" i="3"/>
  <c r="G11" i="3"/>
  <c r="G7" i="3"/>
  <c r="G3" i="3"/>
  <c r="G17" i="3"/>
  <c r="G5" i="3"/>
  <c r="G20" i="3"/>
  <c r="G16" i="3"/>
  <c r="G12" i="3"/>
  <c r="G8" i="3"/>
  <c r="G4" i="3"/>
  <c r="G14" i="3"/>
  <c r="G18" i="3"/>
  <c r="G2" i="3"/>
  <c r="G6" i="3"/>
  <c r="G1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Farham Harvianto</author>
  </authors>
  <commentList>
    <comment ref="J2" authorId="0" shapeId="0" xr:uid="{D1E35D96-3CA5-4F7A-A5DD-23B88999CD1D}">
      <text>
        <r>
          <rPr>
            <b/>
            <sz val="9"/>
            <color indexed="81"/>
            <rFont val="Tahoma"/>
            <family val="2"/>
          </rPr>
          <t>Farham Harvianto:</t>
        </r>
        <r>
          <rPr>
            <sz val="9"/>
            <color indexed="81"/>
            <rFont val="Tahoma"/>
            <family val="2"/>
          </rPr>
          <t xml:space="preserve">
Karena 10 nya ada 2, maka, dia Rangkin 2, 5
</t>
        </r>
      </text>
    </comment>
    <comment ref="J4" authorId="0" shapeId="0" xr:uid="{031EB2C3-C100-4121-9D9E-81733CAECD6C}">
      <text>
        <r>
          <rPr>
            <b/>
            <sz val="9"/>
            <color indexed="81"/>
            <rFont val="Tahoma"/>
            <family val="2"/>
          </rPr>
          <t>Farham Harvianto:</t>
        </r>
        <r>
          <rPr>
            <sz val="9"/>
            <color indexed="81"/>
            <rFont val="Tahoma"/>
            <family val="2"/>
          </rPr>
          <t xml:space="preserve">
Karena Nilai 4 nya ada 5, maka dia Rangkin 10.5</t>
        </r>
      </text>
    </comment>
  </commentList>
</comments>
</file>

<file path=xl/sharedStrings.xml><?xml version="1.0" encoding="utf-8"?>
<sst xmlns="http://schemas.openxmlformats.org/spreadsheetml/2006/main" count="46" uniqueCount="34">
  <si>
    <t>TOOLPACK</t>
  </si>
  <si>
    <t>RAND()</t>
  </si>
  <si>
    <t>RANDBETWEEN</t>
  </si>
  <si>
    <t>ABSOLUTE</t>
  </si>
  <si>
    <t>NEGETIVE_TO_ZERO</t>
  </si>
  <si>
    <t>Ranking From Largest</t>
  </si>
  <si>
    <t>Ranking from Smallest</t>
  </si>
  <si>
    <t>Rangking No Duplicate</t>
  </si>
  <si>
    <t>Presentil</t>
  </si>
  <si>
    <t>Quartil 1</t>
  </si>
  <si>
    <t>Quartil 2</t>
  </si>
  <si>
    <t>Quartil 3</t>
  </si>
  <si>
    <t>Presentil 0,75</t>
  </si>
  <si>
    <t>Contoh Sebaran Data</t>
  </si>
  <si>
    <t>Median</t>
  </si>
  <si>
    <t xml:space="preserve"> &lt;= Sama dengan Quartil 2</t>
  </si>
  <si>
    <t>Cara Membuat Box Plot</t>
  </si>
  <si>
    <t>Step 1</t>
  </si>
  <si>
    <t>Min</t>
  </si>
  <si>
    <t>Q1</t>
  </si>
  <si>
    <t>Q3</t>
  </si>
  <si>
    <t>Max</t>
  </si>
  <si>
    <t>Contoh 1</t>
  </si>
  <si>
    <t>Contoh 2</t>
  </si>
  <si>
    <t>Step 2</t>
  </si>
  <si>
    <t>Tabel Contoh 1</t>
  </si>
  <si>
    <t>Tabel Contoh 2</t>
  </si>
  <si>
    <t>Q1 - Min</t>
  </si>
  <si>
    <t>Median - Q1</t>
  </si>
  <si>
    <t>Q3 - Median</t>
  </si>
  <si>
    <t>Max - Q3</t>
  </si>
  <si>
    <t>Gabung Data</t>
  </si>
  <si>
    <t>Tabel 1</t>
  </si>
  <si>
    <t>Tabel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</si>
</sst>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quotePrefix="1" applyFont="1" applyFill="1" applyAlignment="1"/>
    <xf numFmtId="0" fontId="1" fillId="3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0" fillId="2" borderId="1" xfId="0" applyFont="1" applyFill="1" applyBorder="1" applyAlignment="1"/>
    <xf numFmtId="0" fontId="2" fillId="0" borderId="1" xfId="0" applyFont="1" applyBorder="1" applyAlignment="1"/>
    <xf numFmtId="0" fontId="1" fillId="4" borderId="0" xfId="0" applyFont="1" applyFill="1" applyAlignment="1"/>
    <xf numFmtId="0" fontId="1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stdDev"/>
            <c:noEndCap val="1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Sheet1!$A$53:$B$53</c:f>
              <c:numCache>
                <c:formatCode>General</c:formatCode>
                <c:ptCount val="2"/>
                <c:pt idx="0">
                  <c:v>1.75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7-48D8-85D1-51024DF8EF0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Sheet1!$A$54:$B$54</c:f>
              <c:numCache>
                <c:formatCode>General</c:formatCode>
                <c:ptCount val="2"/>
                <c:pt idx="0">
                  <c:v>1.25</c:v>
                </c:pt>
                <c:pt idx="1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07-48D8-85D1-51024DF8EF0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Sheet1!$A$55:$B$55</c:f>
              <c:numCache>
                <c:formatCode>General</c:formatCode>
                <c:ptCount val="2"/>
                <c:pt idx="0">
                  <c:v>3.25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07-48D8-85D1-51024DF8EF03}"/>
            </c:ext>
          </c:extLst>
        </c:ser>
        <c:ser>
          <c:idx val="3"/>
          <c:order val="3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stdDev"/>
            <c:noEndCap val="1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Sheet1!$A$56:$B$56</c:f>
              <c:numCache>
                <c:formatCode>General</c:formatCode>
                <c:ptCount val="2"/>
                <c:pt idx="0">
                  <c:v>7.75</c:v>
                </c:pt>
                <c:pt idx="1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07-48D8-85D1-51024DF8EF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49215824"/>
        <c:axId val="549213528"/>
      </c:barChart>
      <c:catAx>
        <c:axId val="54921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13528"/>
        <c:crosses val="autoZero"/>
        <c:auto val="1"/>
        <c:lblAlgn val="ctr"/>
        <c:lblOffset val="100"/>
        <c:noMultiLvlLbl val="0"/>
      </c:catAx>
      <c:valAx>
        <c:axId val="54921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1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33</xdr:row>
      <xdr:rowOff>28575</xdr:rowOff>
    </xdr:from>
    <xdr:to>
      <xdr:col>9</xdr:col>
      <xdr:colOff>447675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1B5ADC-F8B5-4F6C-B4AE-6F98957CE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794A-9547-4E1E-A0A7-E818191E419F}">
  <dimension ref="A1:J57"/>
  <sheetViews>
    <sheetView tabSelected="1" zoomScaleNormal="100" workbookViewId="0">
      <selection activeCell="J50" sqref="J50"/>
    </sheetView>
  </sheetViews>
  <sheetFormatPr defaultRowHeight="12.75" x14ac:dyDescent="0.2"/>
  <cols>
    <col min="1" max="1" width="24.42578125" customWidth="1"/>
    <col min="2" max="2" width="17.140625" customWidth="1"/>
    <col min="3" max="3" width="15.28515625" bestFit="1" customWidth="1"/>
    <col min="4" max="4" width="13.42578125" customWidth="1"/>
    <col min="5" max="5" width="20" bestFit="1" customWidth="1"/>
    <col min="6" max="6" width="21.42578125" bestFit="1" customWidth="1"/>
    <col min="7" max="7" width="22.42578125" customWidth="1"/>
    <col min="10" max="10" width="23.85546875" customWidth="1"/>
  </cols>
  <sheetData>
    <row r="1" spans="1:10" ht="36.75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22</v>
      </c>
      <c r="I1" s="4" t="s">
        <v>23</v>
      </c>
      <c r="J1" s="4" t="s">
        <v>7</v>
      </c>
    </row>
    <row r="2" spans="1:10" x14ac:dyDescent="0.2">
      <c r="A2" s="5">
        <v>88.760517782066017</v>
      </c>
      <c r="B2" s="5">
        <f ca="1">RAND()</f>
        <v>1.8187688012516801E-2</v>
      </c>
      <c r="C2" s="5">
        <f ca="1">RANDBETWEEN(25,100)</f>
        <v>100</v>
      </c>
      <c r="D2" s="5">
        <f>ABS(A2)</f>
        <v>88.760517782066017</v>
      </c>
      <c r="E2" s="5">
        <f>MAX(0,A2)</f>
        <v>88.760517782066017</v>
      </c>
      <c r="F2" s="5">
        <f>RANK(A2,A2:A21)</f>
        <v>6</v>
      </c>
      <c r="G2" s="5">
        <f ca="1">RANK(C2, C2:C21,1)</f>
        <v>20</v>
      </c>
      <c r="H2" s="6">
        <v>10</v>
      </c>
      <c r="I2" s="6">
        <v>12</v>
      </c>
      <c r="J2" s="5">
        <f>_xlfn.RANK.AVG(H2,$H$2:$H$21)</f>
        <v>2.5</v>
      </c>
    </row>
    <row r="3" spans="1:10" x14ac:dyDescent="0.2">
      <c r="A3" s="5">
        <v>21.645706864364911</v>
      </c>
      <c r="B3" s="5">
        <f t="shared" ref="B3:B21" ca="1" si="0">RAND()</f>
        <v>4.4800377832393989E-2</v>
      </c>
      <c r="C3" s="5">
        <f t="shared" ref="C3:C21" ca="1" si="1">RANDBETWEEN(25,100)</f>
        <v>26</v>
      </c>
      <c r="D3" s="5">
        <f t="shared" ref="D3:D21" si="2">ABS(A3)</f>
        <v>21.645706864364911</v>
      </c>
      <c r="E3" s="5">
        <f t="shared" ref="E3:E21" si="3">MAX(0,A3)</f>
        <v>21.645706864364911</v>
      </c>
      <c r="F3" s="5">
        <f t="shared" ref="F3:F4" si="4">RANK(A3,A3:A22)</f>
        <v>15</v>
      </c>
      <c r="G3" s="5">
        <f t="shared" ref="G3:G4" ca="1" si="5">RANK(C3, C3:C22,1)</f>
        <v>1</v>
      </c>
      <c r="H3" s="6">
        <v>9</v>
      </c>
      <c r="I3" s="6">
        <v>15</v>
      </c>
      <c r="J3" s="5">
        <f t="shared" ref="J3:J21" si="6">_xlfn.RANK.AVG(H3,$H$2:$H$21)</f>
        <v>4</v>
      </c>
    </row>
    <row r="4" spans="1:10" x14ac:dyDescent="0.2">
      <c r="A4" s="5">
        <v>28.11530192848295</v>
      </c>
      <c r="B4" s="5">
        <f t="shared" ca="1" si="0"/>
        <v>0.10098615224540919</v>
      </c>
      <c r="C4" s="5">
        <f t="shared" ca="1" si="1"/>
        <v>70</v>
      </c>
      <c r="D4" s="5">
        <f t="shared" si="2"/>
        <v>28.11530192848295</v>
      </c>
      <c r="E4" s="5">
        <f t="shared" si="3"/>
        <v>28.11530192848295</v>
      </c>
      <c r="F4" s="5">
        <f t="shared" si="4"/>
        <v>12</v>
      </c>
      <c r="G4" s="5">
        <f t="shared" ca="1" si="5"/>
        <v>11</v>
      </c>
      <c r="H4" s="6">
        <v>4</v>
      </c>
      <c r="I4" s="6">
        <v>8</v>
      </c>
      <c r="J4" s="5">
        <f t="shared" si="6"/>
        <v>10.5</v>
      </c>
    </row>
    <row r="5" spans="1:10" x14ac:dyDescent="0.2">
      <c r="A5" s="5">
        <v>44.468178101669764</v>
      </c>
      <c r="B5" s="5">
        <f t="shared" ca="1" si="0"/>
        <v>0.94580966332172312</v>
      </c>
      <c r="C5" s="5">
        <f t="shared" ca="1" si="1"/>
        <v>64</v>
      </c>
      <c r="D5" s="5">
        <f t="shared" si="2"/>
        <v>44.468178101669764</v>
      </c>
      <c r="E5" s="5">
        <f t="shared" si="3"/>
        <v>44.468178101669764</v>
      </c>
      <c r="F5" s="5">
        <f>RANK(A5,A5:A23)</f>
        <v>11</v>
      </c>
      <c r="G5" s="5">
        <f ca="1">RANK(C5, C5:C23,1)</f>
        <v>8</v>
      </c>
      <c r="H5" s="6">
        <v>4</v>
      </c>
      <c r="I5" s="6">
        <v>17</v>
      </c>
      <c r="J5" s="5">
        <f t="shared" si="6"/>
        <v>10.5</v>
      </c>
    </row>
    <row r="6" spans="1:10" x14ac:dyDescent="0.2">
      <c r="A6" s="5">
        <v>94.626499402511399</v>
      </c>
      <c r="B6" s="5">
        <f t="shared" ca="1" si="0"/>
        <v>8.1431657460272033E-2</v>
      </c>
      <c r="C6" s="5">
        <f t="shared" ca="1" si="1"/>
        <v>79</v>
      </c>
      <c r="D6" s="5">
        <f t="shared" si="2"/>
        <v>94.626499402511399</v>
      </c>
      <c r="E6" s="5">
        <f t="shared" si="3"/>
        <v>94.626499402511399</v>
      </c>
      <c r="F6" s="5">
        <f>RANK(A6,A6:A23)</f>
        <v>3</v>
      </c>
      <c r="G6" s="5">
        <f ca="1">RANK(C6, C6:C23,1)</f>
        <v>12</v>
      </c>
      <c r="H6" s="6">
        <v>10</v>
      </c>
      <c r="I6" s="6">
        <v>6</v>
      </c>
      <c r="J6" s="5">
        <f t="shared" si="6"/>
        <v>2.5</v>
      </c>
    </row>
    <row r="7" spans="1:10" x14ac:dyDescent="0.2">
      <c r="A7" s="5">
        <v>89.799756450520363</v>
      </c>
      <c r="B7" s="5">
        <f t="shared" ca="1" si="0"/>
        <v>0.94618877444795024</v>
      </c>
      <c r="C7" s="5">
        <f t="shared" ca="1" si="1"/>
        <v>76</v>
      </c>
      <c r="D7" s="5">
        <f t="shared" si="2"/>
        <v>89.799756450520363</v>
      </c>
      <c r="E7" s="5">
        <f t="shared" si="3"/>
        <v>89.799756450520363</v>
      </c>
      <c r="F7" s="5">
        <f>RANK(A7,A7:A23)</f>
        <v>4</v>
      </c>
      <c r="G7" s="5">
        <f ca="1">RANK(C7, C7:C23,1)</f>
        <v>11</v>
      </c>
      <c r="H7" s="6">
        <v>15</v>
      </c>
      <c r="I7" s="6">
        <v>7</v>
      </c>
      <c r="J7" s="5">
        <f t="shared" si="6"/>
        <v>1</v>
      </c>
    </row>
    <row r="8" spans="1:10" x14ac:dyDescent="0.2">
      <c r="A8" s="5">
        <v>20.079852573690005</v>
      </c>
      <c r="B8" s="5">
        <f t="shared" ca="1" si="0"/>
        <v>0.85881932744480949</v>
      </c>
      <c r="C8" s="5">
        <f t="shared" ca="1" si="1"/>
        <v>52</v>
      </c>
      <c r="D8" s="5">
        <f t="shared" si="2"/>
        <v>20.079852573690005</v>
      </c>
      <c r="E8" s="5">
        <f t="shared" si="3"/>
        <v>20.079852573690005</v>
      </c>
      <c r="F8" s="5">
        <f>RANK(A8,A8:A23)</f>
        <v>11</v>
      </c>
      <c r="G8" s="5">
        <f ca="1">RANK(C8, C8:C23,1)</f>
        <v>6</v>
      </c>
      <c r="H8" s="6">
        <v>2</v>
      </c>
      <c r="I8" s="6">
        <v>7</v>
      </c>
      <c r="J8" s="5">
        <f t="shared" si="6"/>
        <v>16.5</v>
      </c>
    </row>
    <row r="9" spans="1:10" x14ac:dyDescent="0.2">
      <c r="A9" s="5">
        <v>96.931177166698035</v>
      </c>
      <c r="B9" s="5">
        <f t="shared" ca="1" si="0"/>
        <v>0.9816893569177062</v>
      </c>
      <c r="C9" s="5">
        <f t="shared" ca="1" si="1"/>
        <v>79</v>
      </c>
      <c r="D9" s="5">
        <f t="shared" si="2"/>
        <v>96.931177166698035</v>
      </c>
      <c r="E9" s="5">
        <f t="shared" si="3"/>
        <v>96.931177166698035</v>
      </c>
      <c r="F9" s="5">
        <f>RANK(A9,A9:A23)</f>
        <v>2</v>
      </c>
      <c r="G9" s="5">
        <f ca="1">RANK(C9, C9:C23,1)</f>
        <v>10</v>
      </c>
      <c r="H9" s="6">
        <v>4</v>
      </c>
      <c r="I9" s="6">
        <v>4</v>
      </c>
      <c r="J9" s="5">
        <f t="shared" si="6"/>
        <v>10.5</v>
      </c>
    </row>
    <row r="10" spans="1:10" x14ac:dyDescent="0.2">
      <c r="A10" s="5">
        <v>21.789111441466957</v>
      </c>
      <c r="B10" s="5">
        <f t="shared" ca="1" si="0"/>
        <v>0.26955475564685594</v>
      </c>
      <c r="C10" s="5">
        <f t="shared" ca="1" si="1"/>
        <v>91</v>
      </c>
      <c r="D10" s="5">
        <f t="shared" si="2"/>
        <v>21.789111441466957</v>
      </c>
      <c r="E10" s="5">
        <f t="shared" si="3"/>
        <v>21.789111441466957</v>
      </c>
      <c r="F10" s="5">
        <f>RANK(A10,A10:A23)</f>
        <v>9</v>
      </c>
      <c r="G10" s="5">
        <f ca="1">RANK(C10, C10:C23,1)</f>
        <v>12</v>
      </c>
      <c r="H10" s="6">
        <v>3</v>
      </c>
      <c r="I10" s="6">
        <v>12</v>
      </c>
      <c r="J10" s="5">
        <f t="shared" si="6"/>
        <v>14</v>
      </c>
    </row>
    <row r="11" spans="1:10" x14ac:dyDescent="0.2">
      <c r="A11" s="5">
        <v>9.5108965877443552</v>
      </c>
      <c r="B11" s="5">
        <f t="shared" ca="1" si="0"/>
        <v>0.61874115519761286</v>
      </c>
      <c r="C11" s="5">
        <f t="shared" ca="1" si="1"/>
        <v>69</v>
      </c>
      <c r="D11" s="5">
        <f t="shared" si="2"/>
        <v>9.5108965877443552</v>
      </c>
      <c r="E11" s="5">
        <f t="shared" si="3"/>
        <v>9.5108965877443552</v>
      </c>
      <c r="F11" s="5">
        <f>RANK(A11,A11:A23)</f>
        <v>9</v>
      </c>
      <c r="G11" s="5">
        <f ca="1">RANK(C11, C11:C23,1)</f>
        <v>8</v>
      </c>
      <c r="H11" s="6">
        <v>5</v>
      </c>
      <c r="I11" s="6">
        <v>3</v>
      </c>
      <c r="J11" s="5">
        <f t="shared" si="6"/>
        <v>8</v>
      </c>
    </row>
    <row r="12" spans="1:10" x14ac:dyDescent="0.2">
      <c r="A12" s="5">
        <v>-19.813213485758752</v>
      </c>
      <c r="B12" s="5">
        <f t="shared" ca="1" si="0"/>
        <v>0.75856754618219391</v>
      </c>
      <c r="C12" s="5">
        <f t="shared" ca="1" si="1"/>
        <v>72</v>
      </c>
      <c r="D12" s="5">
        <f t="shared" si="2"/>
        <v>19.813213485758752</v>
      </c>
      <c r="E12" s="5">
        <f t="shared" si="3"/>
        <v>0</v>
      </c>
      <c r="F12" s="5">
        <f>RANK(A12,A12:A23)</f>
        <v>10</v>
      </c>
      <c r="G12" s="5">
        <f ca="1">RANK(C12, C12:C23,1)</f>
        <v>8</v>
      </c>
      <c r="H12" s="6">
        <v>8</v>
      </c>
      <c r="I12" s="6">
        <v>10</v>
      </c>
      <c r="J12" s="5">
        <f t="shared" si="6"/>
        <v>5</v>
      </c>
    </row>
    <row r="13" spans="1:10" x14ac:dyDescent="0.2">
      <c r="A13" s="5">
        <v>116.37737897108309</v>
      </c>
      <c r="B13" s="5">
        <f t="shared" ca="1" si="0"/>
        <v>8.8521939044137965E-2</v>
      </c>
      <c r="C13" s="5">
        <f t="shared" ca="1" si="1"/>
        <v>32</v>
      </c>
      <c r="D13" s="5">
        <f t="shared" si="2"/>
        <v>116.37737897108309</v>
      </c>
      <c r="E13" s="5">
        <f t="shared" si="3"/>
        <v>116.37737897108309</v>
      </c>
      <c r="F13" s="5">
        <f>RANK(A13,A13:A23)</f>
        <v>1</v>
      </c>
      <c r="G13" s="5">
        <f ca="1">RANK(C13, C13:C23,1)</f>
        <v>4</v>
      </c>
      <c r="H13" s="6">
        <v>4</v>
      </c>
      <c r="I13" s="6">
        <v>4</v>
      </c>
      <c r="J13" s="5">
        <f t="shared" si="6"/>
        <v>10.5</v>
      </c>
    </row>
    <row r="14" spans="1:10" x14ac:dyDescent="0.2">
      <c r="A14" s="5">
        <v>82.876446312002372</v>
      </c>
      <c r="B14" s="5">
        <f t="shared" ca="1" si="0"/>
        <v>2.4886531269803225E-2</v>
      </c>
      <c r="C14" s="5">
        <f t="shared" ca="1" si="1"/>
        <v>46</v>
      </c>
      <c r="D14" s="5">
        <f t="shared" si="2"/>
        <v>82.876446312002372</v>
      </c>
      <c r="E14" s="5">
        <f t="shared" si="3"/>
        <v>82.876446312002372</v>
      </c>
      <c r="F14" s="5">
        <f>RANK(A14,A14:A23)</f>
        <v>2</v>
      </c>
      <c r="G14" s="5">
        <f ca="1">RANK(C14, C14:C23,1)</f>
        <v>4</v>
      </c>
      <c r="H14" s="6">
        <v>7</v>
      </c>
      <c r="I14" s="6">
        <v>5</v>
      </c>
      <c r="J14" s="5">
        <f t="shared" si="6"/>
        <v>6</v>
      </c>
    </row>
    <row r="15" spans="1:10" x14ac:dyDescent="0.2">
      <c r="A15" s="5">
        <v>45.530415617395192</v>
      </c>
      <c r="B15" s="5">
        <f t="shared" ca="1" si="0"/>
        <v>0.87441841157661959</v>
      </c>
      <c r="C15" s="5">
        <f t="shared" ca="1" si="1"/>
        <v>90</v>
      </c>
      <c r="D15" s="5">
        <f t="shared" si="2"/>
        <v>45.530415617395192</v>
      </c>
      <c r="E15" s="5">
        <f t="shared" si="3"/>
        <v>45.530415617395192</v>
      </c>
      <c r="F15" s="5">
        <f>RANK(A15,A15:A23)</f>
        <v>5</v>
      </c>
      <c r="G15" s="5">
        <f ca="1">RANK(C15, C15:C23,1)</f>
        <v>7</v>
      </c>
      <c r="H15" s="6">
        <v>6</v>
      </c>
      <c r="I15" s="6">
        <v>7</v>
      </c>
      <c r="J15" s="5">
        <f t="shared" si="6"/>
        <v>7</v>
      </c>
    </row>
    <row r="16" spans="1:10" x14ac:dyDescent="0.2">
      <c r="A16" s="5">
        <v>46.755616393784294</v>
      </c>
      <c r="B16" s="5">
        <f t="shared" ca="1" si="0"/>
        <v>0.68287203321161494</v>
      </c>
      <c r="C16" s="5">
        <f t="shared" ca="1" si="1"/>
        <v>29</v>
      </c>
      <c r="D16" s="5">
        <f t="shared" si="2"/>
        <v>46.755616393784294</v>
      </c>
      <c r="E16" s="5">
        <f t="shared" si="3"/>
        <v>46.755616393784294</v>
      </c>
      <c r="F16" s="5">
        <f>RANK(A16,A16:A23)</f>
        <v>4</v>
      </c>
      <c r="G16" s="5">
        <f ca="1">RANK(C16, C16:C23,1)</f>
        <v>3</v>
      </c>
      <c r="H16" s="6">
        <v>1</v>
      </c>
      <c r="I16" s="6">
        <v>3</v>
      </c>
      <c r="J16" s="5">
        <f t="shared" si="6"/>
        <v>19</v>
      </c>
    </row>
    <row r="17" spans="1:10" x14ac:dyDescent="0.2">
      <c r="A17" s="5">
        <v>-3.4361788595560938</v>
      </c>
      <c r="B17" s="5">
        <f t="shared" ca="1" si="0"/>
        <v>9.3628917033429127E-2</v>
      </c>
      <c r="C17" s="5">
        <f t="shared" ca="1" si="1"/>
        <v>28</v>
      </c>
      <c r="D17" s="5">
        <f t="shared" si="2"/>
        <v>3.4361788595560938</v>
      </c>
      <c r="E17" s="5">
        <f t="shared" si="3"/>
        <v>0</v>
      </c>
      <c r="F17" s="5">
        <f>RANK(A17,A17:A23)</f>
        <v>5</v>
      </c>
      <c r="G17" s="5">
        <f ca="1">RANK(C17, C17:C23,1)</f>
        <v>1</v>
      </c>
      <c r="H17" s="6">
        <v>2</v>
      </c>
      <c r="I17" s="6">
        <v>3</v>
      </c>
      <c r="J17" s="5">
        <f t="shared" si="6"/>
        <v>16.5</v>
      </c>
    </row>
    <row r="18" spans="1:10" x14ac:dyDescent="0.2">
      <c r="A18" s="5">
        <v>23.274257172306534</v>
      </c>
      <c r="B18" s="5">
        <f t="shared" ca="1" si="0"/>
        <v>0.8441902997944235</v>
      </c>
      <c r="C18" s="5">
        <f t="shared" ca="1" si="1"/>
        <v>28</v>
      </c>
      <c r="D18" s="5">
        <f t="shared" si="2"/>
        <v>23.274257172306534</v>
      </c>
      <c r="E18" s="5">
        <f t="shared" si="3"/>
        <v>23.274257172306534</v>
      </c>
      <c r="F18" s="5">
        <f>RANK(A18,A18:A23)</f>
        <v>4</v>
      </c>
      <c r="G18" s="5">
        <f ca="1">RANK(C18, C18:C23,1)</f>
        <v>1</v>
      </c>
      <c r="H18" s="6">
        <v>3</v>
      </c>
      <c r="I18" s="6">
        <v>4</v>
      </c>
      <c r="J18" s="5">
        <f t="shared" si="6"/>
        <v>14</v>
      </c>
    </row>
    <row r="19" spans="1:10" x14ac:dyDescent="0.2">
      <c r="A19" s="5">
        <v>80.604314815718681</v>
      </c>
      <c r="B19" s="5">
        <f t="shared" ca="1" si="0"/>
        <v>0.3344733828347991</v>
      </c>
      <c r="C19" s="5">
        <f t="shared" ca="1" si="1"/>
        <v>68</v>
      </c>
      <c r="D19" s="5">
        <f t="shared" si="2"/>
        <v>80.604314815718681</v>
      </c>
      <c r="E19" s="5">
        <f t="shared" si="3"/>
        <v>80.604314815718681</v>
      </c>
      <c r="F19" s="5">
        <f>RANK(A19,A19:A23)</f>
        <v>2</v>
      </c>
      <c r="G19" s="5">
        <f ca="1">RANK(C19, C19:C23,1)</f>
        <v>2</v>
      </c>
      <c r="H19" s="6">
        <v>3</v>
      </c>
      <c r="I19" s="6">
        <v>3</v>
      </c>
      <c r="J19" s="5">
        <f t="shared" si="6"/>
        <v>14</v>
      </c>
    </row>
    <row r="20" spans="1:10" x14ac:dyDescent="0.2">
      <c r="A20" s="5">
        <v>55.115794010635</v>
      </c>
      <c r="B20" s="5">
        <f t="shared" ca="1" si="0"/>
        <v>0.25510287364995554</v>
      </c>
      <c r="C20" s="5">
        <f t="shared" ca="1" si="1"/>
        <v>63</v>
      </c>
      <c r="D20" s="5">
        <f t="shared" si="2"/>
        <v>55.115794010635</v>
      </c>
      <c r="E20" s="5">
        <f t="shared" si="3"/>
        <v>55.115794010635</v>
      </c>
      <c r="F20" s="5">
        <f>RANK(A20,A20:A23)</f>
        <v>2</v>
      </c>
      <c r="G20" s="5">
        <f ca="1">RANK(C20, C20:C23,1)</f>
        <v>1</v>
      </c>
      <c r="H20" s="6">
        <v>1</v>
      </c>
      <c r="I20" s="6">
        <v>2</v>
      </c>
      <c r="J20" s="5">
        <f t="shared" si="6"/>
        <v>19</v>
      </c>
    </row>
    <row r="21" spans="1:10" x14ac:dyDescent="0.2">
      <c r="A21" s="5">
        <v>93.772797653218731</v>
      </c>
      <c r="B21" s="5">
        <f t="shared" ca="1" si="0"/>
        <v>0.30805086034510509</v>
      </c>
      <c r="C21" s="5">
        <f t="shared" ca="1" si="1"/>
        <v>88</v>
      </c>
      <c r="D21" s="5">
        <f t="shared" si="2"/>
        <v>93.772797653218731</v>
      </c>
      <c r="E21" s="5">
        <f t="shared" si="3"/>
        <v>93.772797653218731</v>
      </c>
      <c r="F21" s="5">
        <f>RANK(A21,A21:A41)</f>
        <v>1</v>
      </c>
      <c r="G21" s="5">
        <f ca="1">RANK(C21, C21:C41,1)</f>
        <v>1</v>
      </c>
      <c r="H21" s="6">
        <v>1</v>
      </c>
      <c r="I21" s="6">
        <v>1</v>
      </c>
      <c r="J21" s="5">
        <f t="shared" si="6"/>
        <v>19</v>
      </c>
    </row>
    <row r="24" spans="1:10" x14ac:dyDescent="0.2">
      <c r="A24" s="2" t="s">
        <v>8</v>
      </c>
      <c r="B24">
        <f>PERCENTILE(H2:H21,0.7)</f>
        <v>6.2999999999999989</v>
      </c>
    </row>
    <row r="25" spans="1:10" x14ac:dyDescent="0.2">
      <c r="A25" s="2" t="s">
        <v>9</v>
      </c>
      <c r="B25">
        <f>QUARTILE(H2:H21,1)</f>
        <v>2.75</v>
      </c>
    </row>
    <row r="26" spans="1:10" x14ac:dyDescent="0.2">
      <c r="A26" s="2" t="s">
        <v>10</v>
      </c>
      <c r="B26">
        <f>QUARTILE(H2:H22,2)</f>
        <v>4</v>
      </c>
    </row>
    <row r="27" spans="1:10" x14ac:dyDescent="0.2">
      <c r="A27" s="2" t="s">
        <v>11</v>
      </c>
      <c r="B27">
        <f>QUARTILE(H2:H23,3)</f>
        <v>7.25</v>
      </c>
      <c r="C27" s="2" t="s">
        <v>12</v>
      </c>
      <c r="D27">
        <f>PERCENTILE(H2:H21,0.75)</f>
        <v>7.25</v>
      </c>
    </row>
    <row r="30" spans="1:10" x14ac:dyDescent="0.2">
      <c r="A30" s="2" t="s">
        <v>13</v>
      </c>
    </row>
    <row r="31" spans="1:10" x14ac:dyDescent="0.2">
      <c r="A31" s="2" t="s">
        <v>14</v>
      </c>
      <c r="B31">
        <f>MEDIAN(H2:H21)</f>
        <v>4</v>
      </c>
      <c r="C31" s="3" t="s">
        <v>15</v>
      </c>
    </row>
    <row r="34" spans="1:5" x14ac:dyDescent="0.2">
      <c r="A34" s="10" t="s">
        <v>16</v>
      </c>
      <c r="B34" s="10"/>
      <c r="C34" s="10"/>
      <c r="D34" s="10"/>
      <c r="E34" s="10"/>
    </row>
    <row r="35" spans="1:5" x14ac:dyDescent="0.2">
      <c r="A35" s="12" t="s">
        <v>25</v>
      </c>
      <c r="B35" s="12"/>
      <c r="C35" s="12"/>
      <c r="D35" s="12"/>
      <c r="E35" s="12"/>
    </row>
    <row r="36" spans="1:5" x14ac:dyDescent="0.2">
      <c r="A36" s="11" t="s">
        <v>17</v>
      </c>
      <c r="B36" s="11"/>
      <c r="D36" s="11" t="s">
        <v>24</v>
      </c>
      <c r="E36" s="11"/>
    </row>
    <row r="37" spans="1:5" x14ac:dyDescent="0.2">
      <c r="A37" s="7" t="s">
        <v>18</v>
      </c>
      <c r="B37" s="5">
        <f>MIN(H2:H21)</f>
        <v>1</v>
      </c>
      <c r="D37" s="7" t="s">
        <v>27</v>
      </c>
      <c r="E37" s="5">
        <f>B38-B37</f>
        <v>1.75</v>
      </c>
    </row>
    <row r="38" spans="1:5" x14ac:dyDescent="0.2">
      <c r="A38" s="7" t="s">
        <v>19</v>
      </c>
      <c r="B38" s="5">
        <f>B25</f>
        <v>2.75</v>
      </c>
      <c r="D38" s="7" t="s">
        <v>28</v>
      </c>
      <c r="E38" s="5">
        <f>B39-B38</f>
        <v>1.25</v>
      </c>
    </row>
    <row r="39" spans="1:5" x14ac:dyDescent="0.2">
      <c r="A39" s="7" t="s">
        <v>14</v>
      </c>
      <c r="B39" s="5">
        <f>B26</f>
        <v>4</v>
      </c>
      <c r="D39" s="7" t="s">
        <v>29</v>
      </c>
      <c r="E39" s="5">
        <f>B40-B39</f>
        <v>3.25</v>
      </c>
    </row>
    <row r="40" spans="1:5" x14ac:dyDescent="0.2">
      <c r="A40" s="7" t="s">
        <v>20</v>
      </c>
      <c r="B40" s="5">
        <f>B27</f>
        <v>7.25</v>
      </c>
      <c r="D40" s="7" t="s">
        <v>30</v>
      </c>
      <c r="E40" s="5">
        <f>B41-B40</f>
        <v>7.75</v>
      </c>
    </row>
    <row r="41" spans="1:5" x14ac:dyDescent="0.2">
      <c r="A41" s="7" t="s">
        <v>21</v>
      </c>
      <c r="B41" s="5">
        <f>MAX(H2:H21)</f>
        <v>15</v>
      </c>
    </row>
    <row r="43" spans="1:5" x14ac:dyDescent="0.2">
      <c r="A43" s="12" t="s">
        <v>26</v>
      </c>
      <c r="B43" s="12"/>
      <c r="C43" s="12"/>
      <c r="D43" s="12"/>
      <c r="E43" s="12"/>
    </row>
    <row r="44" spans="1:5" x14ac:dyDescent="0.2">
      <c r="A44" s="11" t="s">
        <v>17</v>
      </c>
      <c r="B44" s="11"/>
      <c r="D44" s="11" t="s">
        <v>24</v>
      </c>
      <c r="E44" s="11"/>
    </row>
    <row r="45" spans="1:5" x14ac:dyDescent="0.2">
      <c r="A45" s="7" t="s">
        <v>18</v>
      </c>
      <c r="B45" s="5">
        <f>MIN(I2:I21)</f>
        <v>1</v>
      </c>
      <c r="D45" s="7" t="s">
        <v>27</v>
      </c>
      <c r="E45" s="5">
        <f>B46-B45</f>
        <v>2</v>
      </c>
    </row>
    <row r="46" spans="1:5" x14ac:dyDescent="0.2">
      <c r="A46" s="7" t="s">
        <v>19</v>
      </c>
      <c r="B46" s="5">
        <f>QUARTILE(I2:I21, 1)</f>
        <v>3</v>
      </c>
      <c r="D46" s="7" t="s">
        <v>28</v>
      </c>
      <c r="E46" s="5">
        <f>B47-B46</f>
        <v>2.5</v>
      </c>
    </row>
    <row r="47" spans="1:5" x14ac:dyDescent="0.2">
      <c r="A47" s="7" t="s">
        <v>14</v>
      </c>
      <c r="B47" s="5">
        <f>QUARTILE(I2:I21, 2)</f>
        <v>5.5</v>
      </c>
      <c r="D47" s="7" t="s">
        <v>29</v>
      </c>
      <c r="E47" s="5">
        <f>B48-B47</f>
        <v>3</v>
      </c>
    </row>
    <row r="48" spans="1:5" x14ac:dyDescent="0.2">
      <c r="A48" s="7" t="s">
        <v>20</v>
      </c>
      <c r="B48" s="5">
        <f>QUARTILE(I2:I21, 3)</f>
        <v>8.5</v>
      </c>
      <c r="D48" s="7" t="s">
        <v>30</v>
      </c>
      <c r="E48" s="5">
        <f>B49-B48</f>
        <v>8.5</v>
      </c>
    </row>
    <row r="49" spans="1:2" x14ac:dyDescent="0.2">
      <c r="A49" s="7" t="s">
        <v>21</v>
      </c>
      <c r="B49" s="5">
        <f>MAX(I2:I21)</f>
        <v>17</v>
      </c>
    </row>
    <row r="51" spans="1:2" x14ac:dyDescent="0.2">
      <c r="A51" s="8" t="s">
        <v>31</v>
      </c>
    </row>
    <row r="52" spans="1:2" x14ac:dyDescent="0.2">
      <c r="A52" s="9" t="s">
        <v>32</v>
      </c>
      <c r="B52" s="9" t="s">
        <v>33</v>
      </c>
    </row>
    <row r="53" spans="1:2" x14ac:dyDescent="0.2">
      <c r="A53" s="5">
        <v>1.75</v>
      </c>
      <c r="B53" s="5">
        <v>2</v>
      </c>
    </row>
    <row r="54" spans="1:2" x14ac:dyDescent="0.2">
      <c r="A54" s="5">
        <v>1.25</v>
      </c>
      <c r="B54" s="5">
        <v>2.5</v>
      </c>
    </row>
    <row r="55" spans="1:2" x14ac:dyDescent="0.2">
      <c r="A55" s="5">
        <v>3.25</v>
      </c>
      <c r="B55" s="5">
        <v>3</v>
      </c>
    </row>
    <row r="56" spans="1:2" x14ac:dyDescent="0.2">
      <c r="A56" s="5">
        <v>7.75</v>
      </c>
      <c r="B56" s="5">
        <v>8.5</v>
      </c>
    </row>
    <row r="57" spans="1:2" x14ac:dyDescent="0.2">
      <c r="A57" s="1">
        <f>SUM(A53:A56)</f>
        <v>14</v>
      </c>
      <c r="B57" s="1">
        <f>SUM(B53:B56)</f>
        <v>16</v>
      </c>
    </row>
  </sheetData>
  <mergeCells count="7">
    <mergeCell ref="A34:E34"/>
    <mergeCell ref="A36:B36"/>
    <mergeCell ref="A44:B44"/>
    <mergeCell ref="D36:E36"/>
    <mergeCell ref="D44:E44"/>
    <mergeCell ref="A43:E43"/>
    <mergeCell ref="A35:E35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Farham Harvianto</cp:lastModifiedBy>
  <dcterms:created xsi:type="dcterms:W3CDTF">2018-11-14T03:37:35Z</dcterms:created>
  <dcterms:modified xsi:type="dcterms:W3CDTF">2018-11-15T03:12:44Z</dcterms:modified>
</cp:coreProperties>
</file>